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546" i="3" l="1"/>
  <c r="N546" i="3"/>
  <c r="O546" i="3"/>
  <c r="P546" i="3"/>
  <c r="BN546" i="3" s="1"/>
  <c r="Q546" i="3"/>
  <c r="R546" i="3"/>
  <c r="S546" i="3"/>
  <c r="T546" i="3"/>
  <c r="U546" i="3"/>
  <c r="V546" i="3"/>
  <c r="W546" i="3"/>
  <c r="X546" i="3"/>
  <c r="Y546" i="3"/>
  <c r="Z546" i="3"/>
  <c r="AA546" i="3"/>
  <c r="AB546" i="3"/>
  <c r="BL546" i="3" s="1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M547" i="3"/>
  <c r="N547" i="3"/>
  <c r="BN547" i="3" s="1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BL548" i="3" s="1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M549" i="3"/>
  <c r="N549" i="3"/>
  <c r="BN549" i="3" s="1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L550" i="3"/>
  <c r="M551" i="3"/>
  <c r="N551" i="3"/>
  <c r="BN551" i="3" s="1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L552" i="3"/>
  <c r="M553" i="3"/>
  <c r="BK553" i="3" s="1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N553" i="3"/>
  <c r="M554" i="3"/>
  <c r="N554" i="3"/>
  <c r="O554" i="3"/>
  <c r="P554" i="3"/>
  <c r="Q554" i="3"/>
  <c r="R554" i="3"/>
  <c r="S554" i="3"/>
  <c r="BM554" i="3" s="1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N554" i="3"/>
  <c r="M555" i="3"/>
  <c r="BK555" i="3" s="1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N555" i="3"/>
  <c r="M556" i="3"/>
  <c r="N556" i="3"/>
  <c r="O556" i="3"/>
  <c r="P556" i="3"/>
  <c r="Q556" i="3"/>
  <c r="R556" i="3"/>
  <c r="S556" i="3"/>
  <c r="BM556" i="3" s="1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N556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N557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L560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N561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L564" i="3"/>
  <c r="M565" i="3"/>
  <c r="N565" i="3"/>
  <c r="BN565" i="3" s="1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BL566" i="3" s="1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N567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L570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N571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L572" i="3"/>
  <c r="M573" i="3"/>
  <c r="N573" i="3"/>
  <c r="BN573" i="3" s="1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BL574" i="3" s="1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N575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L578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N579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L580" i="3"/>
  <c r="M581" i="3"/>
  <c r="N581" i="3"/>
  <c r="BN581" i="3" s="1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L582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N583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L588" i="3"/>
  <c r="M589" i="3"/>
  <c r="N589" i="3"/>
  <c r="BN589" i="3" s="1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L590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N591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L594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N595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L596" i="3"/>
  <c r="M597" i="3"/>
  <c r="N597" i="3"/>
  <c r="BN597" i="3" s="1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BL598" i="3" s="1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N599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M602" i="3"/>
  <c r="BK602" i="3" s="1"/>
  <c r="N602" i="3"/>
  <c r="O602" i="3"/>
  <c r="P602" i="3"/>
  <c r="BN602" i="3" s="1"/>
  <c r="Q602" i="3"/>
  <c r="BJ602" i="3" s="1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L602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N603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L604" i="3"/>
  <c r="M605" i="3"/>
  <c r="N605" i="3"/>
  <c r="BN605" i="3" s="1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BL606" i="3" s="1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M607" i="3"/>
  <c r="N607" i="3"/>
  <c r="BN607" i="3" s="1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M608" i="3"/>
  <c r="N608" i="3"/>
  <c r="O608" i="3"/>
  <c r="P608" i="3"/>
  <c r="Q608" i="3"/>
  <c r="R608" i="3"/>
  <c r="S608" i="3"/>
  <c r="BM608" i="3" s="1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L608" i="3"/>
  <c r="M609" i="3"/>
  <c r="BK609" i="3" s="1"/>
  <c r="N609" i="3"/>
  <c r="BN609" i="3" s="1"/>
  <c r="O609" i="3"/>
  <c r="P609" i="3"/>
  <c r="Q609" i="3"/>
  <c r="R609" i="3"/>
  <c r="S609" i="3"/>
  <c r="T609" i="3"/>
  <c r="BM609" i="3" s="1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M610" i="3"/>
  <c r="N610" i="3"/>
  <c r="O610" i="3"/>
  <c r="P610" i="3"/>
  <c r="Q610" i="3"/>
  <c r="R610" i="3"/>
  <c r="S610" i="3"/>
  <c r="BM610" i="3" s="1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L610" i="3"/>
  <c r="M611" i="3"/>
  <c r="N611" i="3"/>
  <c r="O611" i="3"/>
  <c r="P611" i="3"/>
  <c r="BK611" i="3" s="1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N611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BL612" i="3" s="1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N613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BL614" i="3" s="1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BN615" i="3" s="1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M616" i="3"/>
  <c r="N616" i="3"/>
  <c r="O616" i="3"/>
  <c r="P616" i="3"/>
  <c r="Q616" i="3"/>
  <c r="R616" i="3"/>
  <c r="S616" i="3"/>
  <c r="BM616" i="3" s="1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BK617" i="3" s="1"/>
  <c r="N617" i="3"/>
  <c r="BN617" i="3" s="1"/>
  <c r="O617" i="3"/>
  <c r="P617" i="3"/>
  <c r="Q617" i="3"/>
  <c r="R617" i="3"/>
  <c r="S617" i="3"/>
  <c r="T617" i="3"/>
  <c r="BM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M618" i="3"/>
  <c r="N618" i="3"/>
  <c r="O618" i="3"/>
  <c r="P618" i="3"/>
  <c r="Q618" i="3"/>
  <c r="R618" i="3"/>
  <c r="S618" i="3"/>
  <c r="BM618" i="3" s="1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L618" i="3"/>
  <c r="M619" i="3"/>
  <c r="BK619" i="3" s="1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L619" i="3"/>
  <c r="BM619" i="3"/>
  <c r="BN619" i="3"/>
  <c r="M620" i="3"/>
  <c r="N620" i="3"/>
  <c r="O620" i="3"/>
  <c r="P620" i="3"/>
  <c r="Q620" i="3"/>
  <c r="R620" i="3"/>
  <c r="S620" i="3"/>
  <c r="BM620" i="3" s="1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L620" i="3"/>
  <c r="M621" i="3"/>
  <c r="BK621" i="3" s="1"/>
  <c r="N621" i="3"/>
  <c r="BN621" i="3" s="1"/>
  <c r="O621" i="3"/>
  <c r="P621" i="3"/>
  <c r="Q621" i="3"/>
  <c r="R621" i="3"/>
  <c r="S621" i="3"/>
  <c r="T621" i="3"/>
  <c r="BM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M622" i="3"/>
  <c r="N622" i="3"/>
  <c r="O622" i="3"/>
  <c r="P622" i="3"/>
  <c r="Q622" i="3"/>
  <c r="R622" i="3"/>
  <c r="S622" i="3"/>
  <c r="BM622" i="3" s="1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N622" i="3"/>
  <c r="M623" i="3"/>
  <c r="BK623" i="3" s="1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L623" i="3"/>
  <c r="BM623" i="3"/>
  <c r="BN623" i="3"/>
  <c r="M624" i="3"/>
  <c r="N624" i="3"/>
  <c r="O624" i="3"/>
  <c r="P624" i="3"/>
  <c r="Q624" i="3"/>
  <c r="R624" i="3"/>
  <c r="S624" i="3"/>
  <c r="BM624" i="3" s="1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N624" i="3"/>
  <c r="M625" i="3"/>
  <c r="BK625" i="3" s="1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L625" i="3"/>
  <c r="BM625" i="3"/>
  <c r="BN625" i="3"/>
  <c r="M626" i="3"/>
  <c r="N626" i="3"/>
  <c r="O626" i="3"/>
  <c r="P626" i="3"/>
  <c r="Q626" i="3"/>
  <c r="R626" i="3"/>
  <c r="S626" i="3"/>
  <c r="BM626" i="3" s="1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N626" i="3"/>
  <c r="M627" i="3"/>
  <c r="BK627" i="3" s="1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L627" i="3"/>
  <c r="BM627" i="3"/>
  <c r="BN627" i="3"/>
  <c r="M628" i="3"/>
  <c r="N628" i="3"/>
  <c r="O628" i="3"/>
  <c r="P628" i="3"/>
  <c r="Q628" i="3"/>
  <c r="R628" i="3"/>
  <c r="S628" i="3"/>
  <c r="BM628" i="3" s="1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N628" i="3"/>
  <c r="M629" i="3"/>
  <c r="BK629" i="3" s="1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L629" i="3"/>
  <c r="BM629" i="3"/>
  <c r="BN629" i="3"/>
  <c r="M630" i="3"/>
  <c r="N630" i="3"/>
  <c r="O630" i="3"/>
  <c r="P630" i="3"/>
  <c r="Q630" i="3"/>
  <c r="R630" i="3"/>
  <c r="S630" i="3"/>
  <c r="BM630" i="3" s="1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N630" i="3"/>
  <c r="M631" i="3"/>
  <c r="BK631" i="3" s="1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L631" i="3"/>
  <c r="BM631" i="3"/>
  <c r="BN631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BL632" i="3" s="1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M633" i="3"/>
  <c r="N633" i="3"/>
  <c r="BN633" i="3" s="1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M634" i="3"/>
  <c r="N634" i="3"/>
  <c r="O634" i="3"/>
  <c r="P634" i="3"/>
  <c r="BN634" i="3" s="1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BK634" i="3" s="1"/>
  <c r="AZ634" i="3"/>
  <c r="BA634" i="3"/>
  <c r="BB634" i="3"/>
  <c r="BC634" i="3"/>
  <c r="BD634" i="3"/>
  <c r="BE634" i="3"/>
  <c r="BF634" i="3"/>
  <c r="BG634" i="3"/>
  <c r="BH634" i="3"/>
  <c r="BI634" i="3"/>
  <c r="BL634" i="3"/>
  <c r="M635" i="3"/>
  <c r="N635" i="3"/>
  <c r="O635" i="3"/>
  <c r="P635" i="3"/>
  <c r="Q635" i="3"/>
  <c r="BJ635" i="3" s="1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M635" i="3"/>
  <c r="BN635" i="3"/>
  <c r="M636" i="3"/>
  <c r="N636" i="3"/>
  <c r="O636" i="3"/>
  <c r="P636" i="3"/>
  <c r="BK636" i="3" s="1"/>
  <c r="Q636" i="3"/>
  <c r="R636" i="3"/>
  <c r="S636" i="3"/>
  <c r="T636" i="3"/>
  <c r="U636" i="3"/>
  <c r="V636" i="3"/>
  <c r="W636" i="3"/>
  <c r="X636" i="3"/>
  <c r="Y636" i="3"/>
  <c r="Z636" i="3"/>
  <c r="AA636" i="3"/>
  <c r="AB636" i="3"/>
  <c r="BL636" i="3" s="1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M637" i="3"/>
  <c r="N637" i="3"/>
  <c r="O637" i="3"/>
  <c r="P637" i="3"/>
  <c r="Q637" i="3"/>
  <c r="BJ637" i="3" s="1"/>
  <c r="R637" i="3"/>
  <c r="S637" i="3"/>
  <c r="T637" i="3"/>
  <c r="U637" i="3"/>
  <c r="BM637" i="3" s="1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M638" i="3"/>
  <c r="N638" i="3"/>
  <c r="O638" i="3"/>
  <c r="P638" i="3"/>
  <c r="BK638" i="3" s="1"/>
  <c r="Q638" i="3"/>
  <c r="R638" i="3"/>
  <c r="S638" i="3"/>
  <c r="T638" i="3"/>
  <c r="U638" i="3"/>
  <c r="V638" i="3"/>
  <c r="W638" i="3"/>
  <c r="X638" i="3"/>
  <c r="Y638" i="3"/>
  <c r="Z638" i="3"/>
  <c r="AA638" i="3"/>
  <c r="AB638" i="3"/>
  <c r="BL638" i="3" s="1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M639" i="3"/>
  <c r="N639" i="3"/>
  <c r="O639" i="3"/>
  <c r="P639" i="3"/>
  <c r="Q639" i="3"/>
  <c r="R639" i="3"/>
  <c r="S639" i="3"/>
  <c r="T639" i="3"/>
  <c r="U639" i="3"/>
  <c r="BM639" i="3" s="1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M640" i="3"/>
  <c r="N640" i="3"/>
  <c r="O640" i="3"/>
  <c r="BN640" i="3" s="1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K640" i="3"/>
  <c r="BL640" i="3"/>
  <c r="M641" i="3"/>
  <c r="N641" i="3"/>
  <c r="BN641" i="3" s="1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M641" i="3"/>
  <c r="M642" i="3"/>
  <c r="N642" i="3"/>
  <c r="O642" i="3"/>
  <c r="BN642" i="3" s="1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L642" i="3"/>
  <c r="M643" i="3"/>
  <c r="N643" i="3"/>
  <c r="O643" i="3"/>
  <c r="P643" i="3"/>
  <c r="Q643" i="3"/>
  <c r="BJ643" i="3" s="1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M643" i="3"/>
  <c r="BN643" i="3"/>
  <c r="M644" i="3"/>
  <c r="N644" i="3"/>
  <c r="O644" i="3"/>
  <c r="P644" i="3"/>
  <c r="Q644" i="3"/>
  <c r="R644" i="3"/>
  <c r="S644" i="3"/>
  <c r="BM644" i="3" s="1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N644" i="3"/>
  <c r="M645" i="3"/>
  <c r="BK645" i="3" s="1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L645" i="3"/>
  <c r="BM645" i="3"/>
  <c r="BN645" i="3"/>
  <c r="M646" i="3"/>
  <c r="N646" i="3"/>
  <c r="O646" i="3"/>
  <c r="BL646" i="3" s="1"/>
  <c r="P646" i="3"/>
  <c r="Q646" i="3"/>
  <c r="R646" i="3"/>
  <c r="S646" i="3"/>
  <c r="BM646" i="3" s="1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N646" i="3"/>
  <c r="M647" i="3"/>
  <c r="BK647" i="3" s="1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L647" i="3"/>
  <c r="BM647" i="3"/>
  <c r="BN647" i="3"/>
  <c r="M648" i="3"/>
  <c r="N648" i="3"/>
  <c r="O648" i="3"/>
  <c r="P648" i="3"/>
  <c r="Q648" i="3"/>
  <c r="R648" i="3"/>
  <c r="S648" i="3"/>
  <c r="BM648" i="3" s="1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N648" i="3"/>
  <c r="M649" i="3"/>
  <c r="BK649" i="3" s="1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L649" i="3"/>
  <c r="BM649" i="3"/>
  <c r="BN649" i="3"/>
  <c r="M650" i="3"/>
  <c r="N650" i="3"/>
  <c r="O650" i="3"/>
  <c r="BN650" i="3" s="1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K650" i="3"/>
  <c r="BL650" i="3"/>
  <c r="M651" i="3"/>
  <c r="N651" i="3"/>
  <c r="BN651" i="3" s="1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M651" i="3"/>
  <c r="M652" i="3"/>
  <c r="N652" i="3"/>
  <c r="O652" i="3"/>
  <c r="BN652" i="3" s="1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L652" i="3"/>
  <c r="M653" i="3"/>
  <c r="N653" i="3"/>
  <c r="O653" i="3"/>
  <c r="P653" i="3"/>
  <c r="Q653" i="3"/>
  <c r="BJ653" i="3" s="1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M653" i="3"/>
  <c r="BN653" i="3"/>
  <c r="M654" i="3"/>
  <c r="N654" i="3"/>
  <c r="O654" i="3"/>
  <c r="P654" i="3"/>
  <c r="BK654" i="3" s="1"/>
  <c r="Q654" i="3"/>
  <c r="R654" i="3"/>
  <c r="S654" i="3"/>
  <c r="T654" i="3"/>
  <c r="U654" i="3"/>
  <c r="V654" i="3"/>
  <c r="W654" i="3"/>
  <c r="X654" i="3"/>
  <c r="Y654" i="3"/>
  <c r="Z654" i="3"/>
  <c r="AA654" i="3"/>
  <c r="AB654" i="3"/>
  <c r="BL654" i="3" s="1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M655" i="3"/>
  <c r="N655" i="3"/>
  <c r="O655" i="3"/>
  <c r="P655" i="3"/>
  <c r="Q655" i="3"/>
  <c r="BJ655" i="3" s="1"/>
  <c r="R655" i="3"/>
  <c r="S655" i="3"/>
  <c r="T655" i="3"/>
  <c r="U655" i="3"/>
  <c r="BM655" i="3" s="1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M656" i="3"/>
  <c r="BN656" i="3" s="1"/>
  <c r="N656" i="3"/>
  <c r="O656" i="3"/>
  <c r="P656" i="3"/>
  <c r="BK656" i="3" s="1"/>
  <c r="Q656" i="3"/>
  <c r="BJ656" i="3" s="1"/>
  <c r="R656" i="3"/>
  <c r="S656" i="3"/>
  <c r="T656" i="3"/>
  <c r="U656" i="3"/>
  <c r="V656" i="3"/>
  <c r="W656" i="3"/>
  <c r="X656" i="3"/>
  <c r="Y656" i="3"/>
  <c r="Z656" i="3"/>
  <c r="AA656" i="3"/>
  <c r="AB656" i="3"/>
  <c r="BL656" i="3" s="1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M657" i="3"/>
  <c r="N657" i="3"/>
  <c r="O657" i="3"/>
  <c r="P657" i="3"/>
  <c r="Q657" i="3"/>
  <c r="R657" i="3"/>
  <c r="S657" i="3"/>
  <c r="T657" i="3"/>
  <c r="U657" i="3"/>
  <c r="BM657" i="3" s="1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M658" i="3"/>
  <c r="BN658" i="3" s="1"/>
  <c r="N658" i="3"/>
  <c r="O658" i="3"/>
  <c r="P658" i="3"/>
  <c r="Q658" i="3"/>
  <c r="BJ658" i="3" s="1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K658" i="3"/>
  <c r="BL658" i="3"/>
  <c r="M659" i="3"/>
  <c r="N659" i="3"/>
  <c r="BN659" i="3" s="1"/>
  <c r="O659" i="3"/>
  <c r="BL659" i="3" s="1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M659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L660" i="3"/>
  <c r="M661" i="3"/>
  <c r="N661" i="3"/>
  <c r="O661" i="3"/>
  <c r="BL661" i="3" s="1"/>
  <c r="P661" i="3"/>
  <c r="Q661" i="3"/>
  <c r="BJ661" i="3" s="1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M661" i="3"/>
  <c r="BN661" i="3"/>
  <c r="M662" i="3"/>
  <c r="N662" i="3"/>
  <c r="O662" i="3"/>
  <c r="P662" i="3"/>
  <c r="BK662" i="3" s="1"/>
  <c r="Q662" i="3"/>
  <c r="R662" i="3"/>
  <c r="S662" i="3"/>
  <c r="T662" i="3"/>
  <c r="U662" i="3"/>
  <c r="V662" i="3"/>
  <c r="W662" i="3"/>
  <c r="X662" i="3"/>
  <c r="Y662" i="3"/>
  <c r="Z662" i="3"/>
  <c r="AA662" i="3"/>
  <c r="AB662" i="3"/>
  <c r="BL662" i="3" s="1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M663" i="3"/>
  <c r="N663" i="3"/>
  <c r="O663" i="3"/>
  <c r="P663" i="3"/>
  <c r="Q663" i="3"/>
  <c r="BJ663" i="3" s="1"/>
  <c r="R663" i="3"/>
  <c r="S663" i="3"/>
  <c r="T663" i="3"/>
  <c r="U663" i="3"/>
  <c r="BM663" i="3" s="1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BN664" i="3" s="1"/>
  <c r="N664" i="3"/>
  <c r="O664" i="3"/>
  <c r="P664" i="3"/>
  <c r="BK664" i="3" s="1"/>
  <c r="Q664" i="3"/>
  <c r="BJ664" i="3" s="1"/>
  <c r="R664" i="3"/>
  <c r="S664" i="3"/>
  <c r="T664" i="3"/>
  <c r="U664" i="3"/>
  <c r="V664" i="3"/>
  <c r="W664" i="3"/>
  <c r="X664" i="3"/>
  <c r="Y664" i="3"/>
  <c r="Z664" i="3"/>
  <c r="AA664" i="3"/>
  <c r="AB664" i="3"/>
  <c r="BL664" i="3" s="1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M665" i="3"/>
  <c r="BK665" i="3" s="1"/>
  <c r="N665" i="3"/>
  <c r="BN665" i="3" s="1"/>
  <c r="O665" i="3"/>
  <c r="P665" i="3"/>
  <c r="Q665" i="3"/>
  <c r="R665" i="3"/>
  <c r="S665" i="3"/>
  <c r="BM665" i="3" s="1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M666" i="3"/>
  <c r="N666" i="3"/>
  <c r="O666" i="3"/>
  <c r="P666" i="3"/>
  <c r="Q666" i="3"/>
  <c r="R666" i="3"/>
  <c r="S666" i="3"/>
  <c r="T666" i="3"/>
  <c r="U666" i="3"/>
  <c r="BL666" i="3" s="1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M667" i="3"/>
  <c r="BK667" i="3" s="1"/>
  <c r="N667" i="3"/>
  <c r="O667" i="3"/>
  <c r="P667" i="3"/>
  <c r="Q667" i="3"/>
  <c r="BJ667" i="3" s="1"/>
  <c r="R667" i="3"/>
  <c r="S667" i="3"/>
  <c r="T667" i="3"/>
  <c r="U667" i="3"/>
  <c r="BM667" i="3" s="1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N667" i="3"/>
  <c r="M668" i="3"/>
  <c r="BK668" i="3" s="1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BL668" i="3" s="1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M668" i="3"/>
  <c r="M669" i="3"/>
  <c r="N669" i="3"/>
  <c r="O669" i="3"/>
  <c r="P669" i="3"/>
  <c r="Q669" i="3"/>
  <c r="BJ669" i="3" s="1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K669" i="3"/>
  <c r="BM669" i="3"/>
  <c r="M670" i="3"/>
  <c r="N670" i="3"/>
  <c r="O670" i="3"/>
  <c r="P670" i="3"/>
  <c r="Q670" i="3"/>
  <c r="R670" i="3"/>
  <c r="S670" i="3"/>
  <c r="BM670" i="3" s="1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L670" i="3"/>
  <c r="M671" i="3"/>
  <c r="N671" i="3"/>
  <c r="O671" i="3"/>
  <c r="BL671" i="3" s="1"/>
  <c r="P671" i="3"/>
  <c r="Q671" i="3"/>
  <c r="R671" i="3"/>
  <c r="S671" i="3"/>
  <c r="BM671" i="3" s="1"/>
  <c r="T671" i="3"/>
  <c r="U671" i="3"/>
  <c r="V671" i="3"/>
  <c r="W671" i="3"/>
  <c r="BJ671" i="3" s="1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K671" i="3"/>
  <c r="M672" i="3"/>
  <c r="BN672" i="3" s="1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M672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M674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M676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M678" i="3"/>
  <c r="M679" i="3"/>
  <c r="N679" i="3"/>
  <c r="O679" i="3"/>
  <c r="BL679" i="3" s="1"/>
  <c r="P679" i="3"/>
  <c r="Q679" i="3"/>
  <c r="R679" i="3"/>
  <c r="S679" i="3"/>
  <c r="BM679" i="3" s="1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N679" i="3"/>
  <c r="M680" i="3"/>
  <c r="N680" i="3"/>
  <c r="O680" i="3"/>
  <c r="P680" i="3"/>
  <c r="Q680" i="3"/>
  <c r="R680" i="3"/>
  <c r="S680" i="3"/>
  <c r="T680" i="3"/>
  <c r="U680" i="3"/>
  <c r="BM680" i="3" s="1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K681" i="3"/>
  <c r="M682" i="3"/>
  <c r="N682" i="3"/>
  <c r="O682" i="3"/>
  <c r="P682" i="3"/>
  <c r="Q682" i="3"/>
  <c r="R682" i="3"/>
  <c r="S682" i="3"/>
  <c r="T682" i="3"/>
  <c r="U682" i="3"/>
  <c r="BM682" i="3" s="1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K683" i="3"/>
  <c r="M684" i="3"/>
  <c r="N684" i="3"/>
  <c r="O684" i="3"/>
  <c r="P684" i="3"/>
  <c r="Q684" i="3"/>
  <c r="R684" i="3"/>
  <c r="S684" i="3"/>
  <c r="T684" i="3"/>
  <c r="U684" i="3"/>
  <c r="BM684" i="3" s="1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M685" i="3"/>
  <c r="N685" i="3"/>
  <c r="O685" i="3"/>
  <c r="P685" i="3"/>
  <c r="Q685" i="3"/>
  <c r="R685" i="3"/>
  <c r="S685" i="3"/>
  <c r="BK685" i="3" s="1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M686" i="3"/>
  <c r="N686" i="3"/>
  <c r="O686" i="3"/>
  <c r="P686" i="3"/>
  <c r="Q686" i="3"/>
  <c r="R686" i="3"/>
  <c r="S686" i="3"/>
  <c r="T686" i="3"/>
  <c r="U686" i="3"/>
  <c r="BM686" i="3" s="1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M687" i="3"/>
  <c r="N687" i="3"/>
  <c r="O687" i="3"/>
  <c r="P687" i="3"/>
  <c r="Q687" i="3"/>
  <c r="R687" i="3"/>
  <c r="S687" i="3"/>
  <c r="BK687" i="3" s="1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M688" i="3"/>
  <c r="N688" i="3"/>
  <c r="O688" i="3"/>
  <c r="P688" i="3"/>
  <c r="Q688" i="3"/>
  <c r="R688" i="3"/>
  <c r="S688" i="3"/>
  <c r="T688" i="3"/>
  <c r="U688" i="3"/>
  <c r="BM688" i="3" s="1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M689" i="3"/>
  <c r="N689" i="3"/>
  <c r="O689" i="3"/>
  <c r="P689" i="3"/>
  <c r="Q689" i="3"/>
  <c r="R689" i="3"/>
  <c r="S689" i="3"/>
  <c r="BK689" i="3" s="1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M690" i="3"/>
  <c r="N690" i="3"/>
  <c r="O690" i="3"/>
  <c r="P690" i="3"/>
  <c r="Q690" i="3"/>
  <c r="R690" i="3"/>
  <c r="S690" i="3"/>
  <c r="T690" i="3"/>
  <c r="U690" i="3"/>
  <c r="BM690" i="3" s="1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M691" i="3"/>
  <c r="N691" i="3"/>
  <c r="O691" i="3"/>
  <c r="P691" i="3"/>
  <c r="Q691" i="3"/>
  <c r="R691" i="3"/>
  <c r="S691" i="3"/>
  <c r="BK691" i="3" s="1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M692" i="3"/>
  <c r="N692" i="3"/>
  <c r="O692" i="3"/>
  <c r="P692" i="3"/>
  <c r="Q692" i="3"/>
  <c r="R692" i="3"/>
  <c r="S692" i="3"/>
  <c r="T692" i="3"/>
  <c r="U692" i="3"/>
  <c r="BM692" i="3" s="1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M693" i="3"/>
  <c r="N693" i="3"/>
  <c r="O693" i="3"/>
  <c r="P693" i="3"/>
  <c r="Q693" i="3"/>
  <c r="R693" i="3"/>
  <c r="S693" i="3"/>
  <c r="BK693" i="3" s="1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M694" i="3"/>
  <c r="N694" i="3"/>
  <c r="O694" i="3"/>
  <c r="P694" i="3"/>
  <c r="Q694" i="3"/>
  <c r="R694" i="3"/>
  <c r="S694" i="3"/>
  <c r="T694" i="3"/>
  <c r="U694" i="3"/>
  <c r="BM694" i="3" s="1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M695" i="3"/>
  <c r="N695" i="3"/>
  <c r="O695" i="3"/>
  <c r="P695" i="3"/>
  <c r="Q695" i="3"/>
  <c r="R695" i="3"/>
  <c r="S695" i="3"/>
  <c r="BK695" i="3" s="1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M696" i="3"/>
  <c r="N696" i="3"/>
  <c r="O696" i="3"/>
  <c r="P696" i="3"/>
  <c r="Q696" i="3"/>
  <c r="R696" i="3"/>
  <c r="S696" i="3"/>
  <c r="T696" i="3"/>
  <c r="U696" i="3"/>
  <c r="BM696" i="3" s="1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O697" i="3"/>
  <c r="P697" i="3"/>
  <c r="Q697" i="3"/>
  <c r="R697" i="3"/>
  <c r="S697" i="3"/>
  <c r="BK697" i="3" s="1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M698" i="3"/>
  <c r="N698" i="3"/>
  <c r="O698" i="3"/>
  <c r="P698" i="3"/>
  <c r="Q698" i="3"/>
  <c r="BJ698" i="3" s="1"/>
  <c r="R698" i="3"/>
  <c r="S698" i="3"/>
  <c r="T698" i="3"/>
  <c r="U698" i="3"/>
  <c r="BL698" i="3" s="1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M699" i="3"/>
  <c r="N699" i="3"/>
  <c r="O699" i="3"/>
  <c r="P699" i="3"/>
  <c r="Q699" i="3"/>
  <c r="R699" i="3"/>
  <c r="S699" i="3"/>
  <c r="BK699" i="3" s="1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M701" i="3"/>
  <c r="N701" i="3"/>
  <c r="O701" i="3"/>
  <c r="P701" i="3"/>
  <c r="Q701" i="3"/>
  <c r="R701" i="3"/>
  <c r="S701" i="3"/>
  <c r="BK701" i="3" s="1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N701" i="3"/>
  <c r="M702" i="3"/>
  <c r="N702" i="3"/>
  <c r="O702" i="3"/>
  <c r="P702" i="3"/>
  <c r="Q702" i="3"/>
  <c r="R702" i="3"/>
  <c r="S702" i="3"/>
  <c r="T702" i="3"/>
  <c r="BM702" i="3" s="1"/>
  <c r="U702" i="3"/>
  <c r="V702" i="3"/>
  <c r="W702" i="3"/>
  <c r="X702" i="3"/>
  <c r="Y702" i="3"/>
  <c r="Z702" i="3"/>
  <c r="AA702" i="3"/>
  <c r="AB702" i="3"/>
  <c r="BL702" i="3" s="1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BL703" i="3" s="1"/>
  <c r="P703" i="3"/>
  <c r="Q703" i="3"/>
  <c r="R703" i="3"/>
  <c r="S703" i="3"/>
  <c r="BM703" i="3" s="1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N703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L704" i="3"/>
  <c r="BM704" i="3"/>
  <c r="M705" i="3"/>
  <c r="N705" i="3"/>
  <c r="O705" i="3"/>
  <c r="BL705" i="3" s="1"/>
  <c r="P705" i="3"/>
  <c r="Q705" i="3"/>
  <c r="R705" i="3"/>
  <c r="S705" i="3"/>
  <c r="BM705" i="3" s="1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N705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L706" i="3"/>
  <c r="BM706" i="3"/>
  <c r="M707" i="3"/>
  <c r="N707" i="3"/>
  <c r="O707" i="3"/>
  <c r="P707" i="3"/>
  <c r="Q707" i="3"/>
  <c r="R707" i="3"/>
  <c r="S707" i="3"/>
  <c r="BM707" i="3" s="1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N707" i="3"/>
  <c r="M708" i="3"/>
  <c r="BK708" i="3" s="1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L708" i="3"/>
  <c r="BM708" i="3"/>
  <c r="BN708" i="3"/>
  <c r="M709" i="3"/>
  <c r="N709" i="3"/>
  <c r="O709" i="3"/>
  <c r="BL709" i="3" s="1"/>
  <c r="P709" i="3"/>
  <c r="Q709" i="3"/>
  <c r="R709" i="3"/>
  <c r="S709" i="3"/>
  <c r="BM709" i="3" s="1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N709" i="3"/>
  <c r="M710" i="3"/>
  <c r="BK710" i="3" s="1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L710" i="3"/>
  <c r="BM710" i="3"/>
  <c r="BN710" i="3"/>
  <c r="M711" i="3"/>
  <c r="N711" i="3"/>
  <c r="O711" i="3"/>
  <c r="P711" i="3"/>
  <c r="Q711" i="3"/>
  <c r="R711" i="3"/>
  <c r="S711" i="3"/>
  <c r="BM711" i="3" s="1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N711" i="3"/>
  <c r="M712" i="3"/>
  <c r="BK712" i="3" s="1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L712" i="3"/>
  <c r="BM712" i="3"/>
  <c r="BN712" i="3"/>
  <c r="M713" i="3"/>
  <c r="N713" i="3"/>
  <c r="BN713" i="3" s="1"/>
  <c r="O713" i="3"/>
  <c r="BL713" i="3" s="1"/>
  <c r="P713" i="3"/>
  <c r="Q713" i="3"/>
  <c r="R713" i="3"/>
  <c r="S713" i="3"/>
  <c r="T713" i="3"/>
  <c r="U713" i="3"/>
  <c r="V713" i="3"/>
  <c r="W713" i="3"/>
  <c r="BJ713" i="3" s="1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K713" i="3"/>
  <c r="M714" i="3"/>
  <c r="N714" i="3"/>
  <c r="BN714" i="3" s="1"/>
  <c r="O714" i="3"/>
  <c r="P714" i="3"/>
  <c r="Q714" i="3"/>
  <c r="R714" i="3"/>
  <c r="BL714" i="3" s="1"/>
  <c r="S714" i="3"/>
  <c r="T714" i="3"/>
  <c r="U714" i="3"/>
  <c r="BM714" i="3" s="1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M715" i="3"/>
  <c r="N715" i="3"/>
  <c r="O715" i="3"/>
  <c r="P715" i="3"/>
  <c r="BK715" i="3" s="1"/>
  <c r="Q715" i="3"/>
  <c r="R715" i="3"/>
  <c r="S715" i="3"/>
  <c r="T715" i="3"/>
  <c r="BJ715" i="3" s="1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L715" i="3"/>
  <c r="BN715" i="3"/>
  <c r="M716" i="3"/>
  <c r="N716" i="3"/>
  <c r="BN716" i="3" s="1"/>
  <c r="O716" i="3"/>
  <c r="P716" i="3"/>
  <c r="Q716" i="3"/>
  <c r="R716" i="3"/>
  <c r="S716" i="3"/>
  <c r="T716" i="3"/>
  <c r="BJ716" i="3" s="1"/>
  <c r="U716" i="3"/>
  <c r="V716" i="3"/>
  <c r="W716" i="3"/>
  <c r="X716" i="3"/>
  <c r="Y716" i="3"/>
  <c r="Z716" i="3"/>
  <c r="AA716" i="3"/>
  <c r="AB716" i="3"/>
  <c r="BL716" i="3" s="1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M716" i="3"/>
  <c r="M717" i="3"/>
  <c r="N717" i="3"/>
  <c r="BN717" i="3" s="1"/>
  <c r="O717" i="3"/>
  <c r="BL717" i="3" s="1"/>
  <c r="P717" i="3"/>
  <c r="Q717" i="3"/>
  <c r="R717" i="3"/>
  <c r="S717" i="3"/>
  <c r="T717" i="3"/>
  <c r="U717" i="3"/>
  <c r="V717" i="3"/>
  <c r="W717" i="3"/>
  <c r="BJ717" i="3" s="1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K717" i="3"/>
  <c r="M718" i="3"/>
  <c r="N718" i="3"/>
  <c r="BN718" i="3" s="1"/>
  <c r="O718" i="3"/>
  <c r="P718" i="3"/>
  <c r="Q718" i="3"/>
  <c r="R718" i="3"/>
  <c r="BL718" i="3" s="1"/>
  <c r="S718" i="3"/>
  <c r="T718" i="3"/>
  <c r="U718" i="3"/>
  <c r="BM718" i="3" s="1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M719" i="3"/>
  <c r="N719" i="3"/>
  <c r="O719" i="3"/>
  <c r="P719" i="3"/>
  <c r="BK719" i="3" s="1"/>
  <c r="Q719" i="3"/>
  <c r="R719" i="3"/>
  <c r="S719" i="3"/>
  <c r="T719" i="3"/>
  <c r="BJ719" i="3" s="1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L719" i="3"/>
  <c r="BN719" i="3"/>
  <c r="M720" i="3"/>
  <c r="N720" i="3"/>
  <c r="BN720" i="3" s="1"/>
  <c r="O720" i="3"/>
  <c r="P720" i="3"/>
  <c r="Q720" i="3"/>
  <c r="R720" i="3"/>
  <c r="S720" i="3"/>
  <c r="T720" i="3"/>
  <c r="BJ720" i="3" s="1"/>
  <c r="U720" i="3"/>
  <c r="V720" i="3"/>
  <c r="W720" i="3"/>
  <c r="X720" i="3"/>
  <c r="Y720" i="3"/>
  <c r="Z720" i="3"/>
  <c r="AA720" i="3"/>
  <c r="AB720" i="3"/>
  <c r="BL720" i="3" s="1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M720" i="3"/>
  <c r="M721" i="3"/>
  <c r="N721" i="3"/>
  <c r="BN721" i="3" s="1"/>
  <c r="O721" i="3"/>
  <c r="BL721" i="3" s="1"/>
  <c r="P721" i="3"/>
  <c r="Q721" i="3"/>
  <c r="R721" i="3"/>
  <c r="S721" i="3"/>
  <c r="T721" i="3"/>
  <c r="U721" i="3"/>
  <c r="V721" i="3"/>
  <c r="W721" i="3"/>
  <c r="BJ721" i="3" s="1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K721" i="3"/>
  <c r="M722" i="3"/>
  <c r="N722" i="3"/>
  <c r="BN722" i="3" s="1"/>
  <c r="O722" i="3"/>
  <c r="P722" i="3"/>
  <c r="Q722" i="3"/>
  <c r="R722" i="3"/>
  <c r="BL722" i="3" s="1"/>
  <c r="S722" i="3"/>
  <c r="T722" i="3"/>
  <c r="U722" i="3"/>
  <c r="BM722" i="3" s="1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M723" i="3"/>
  <c r="N723" i="3"/>
  <c r="O723" i="3"/>
  <c r="P723" i="3"/>
  <c r="BK723" i="3" s="1"/>
  <c r="Q723" i="3"/>
  <c r="R723" i="3"/>
  <c r="S723" i="3"/>
  <c r="T723" i="3"/>
  <c r="BJ723" i="3" s="1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L723" i="3"/>
  <c r="BN723" i="3"/>
  <c r="M724" i="3"/>
  <c r="N724" i="3"/>
  <c r="BN724" i="3" s="1"/>
  <c r="O724" i="3"/>
  <c r="P724" i="3"/>
  <c r="Q724" i="3"/>
  <c r="R724" i="3"/>
  <c r="S724" i="3"/>
  <c r="T724" i="3"/>
  <c r="BJ724" i="3" s="1"/>
  <c r="U724" i="3"/>
  <c r="V724" i="3"/>
  <c r="W724" i="3"/>
  <c r="X724" i="3"/>
  <c r="Y724" i="3"/>
  <c r="Z724" i="3"/>
  <c r="AA724" i="3"/>
  <c r="AB724" i="3"/>
  <c r="BL724" i="3" s="1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M724" i="3" s="1"/>
  <c r="BA724" i="3"/>
  <c r="BB724" i="3"/>
  <c r="BC724" i="3"/>
  <c r="BD724" i="3"/>
  <c r="BE724" i="3"/>
  <c r="BF724" i="3"/>
  <c r="BG724" i="3"/>
  <c r="BH724" i="3"/>
  <c r="BI724" i="3"/>
  <c r="M725" i="3"/>
  <c r="N725" i="3"/>
  <c r="O725" i="3"/>
  <c r="BL725" i="3" s="1"/>
  <c r="P725" i="3"/>
  <c r="Q725" i="3"/>
  <c r="R725" i="3"/>
  <c r="S725" i="3"/>
  <c r="BM725" i="3" s="1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J725" i="3"/>
  <c r="BK725" i="3"/>
  <c r="BN725" i="3"/>
  <c r="M726" i="3"/>
  <c r="BK726" i="3" s="1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J726" i="3"/>
  <c r="BL726" i="3"/>
  <c r="BM726" i="3"/>
  <c r="BN726" i="3"/>
  <c r="M727" i="3"/>
  <c r="N727" i="3"/>
  <c r="O727" i="3"/>
  <c r="P727" i="3"/>
  <c r="BK727" i="3" s="1"/>
  <c r="Q727" i="3"/>
  <c r="R727" i="3"/>
  <c r="S727" i="3"/>
  <c r="T727" i="3"/>
  <c r="BJ727" i="3" s="1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BL727" i="3" s="1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N727" i="3"/>
  <c r="M728" i="3"/>
  <c r="BK728" i="3" s="1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BL728" i="3"/>
  <c r="BM728" i="3"/>
  <c r="BN728" i="3"/>
  <c r="M729" i="3"/>
  <c r="N729" i="3"/>
  <c r="BN729" i="3" s="1"/>
  <c r="O729" i="3"/>
  <c r="BL729" i="3" s="1"/>
  <c r="P729" i="3"/>
  <c r="Q729" i="3"/>
  <c r="R729" i="3"/>
  <c r="S729" i="3"/>
  <c r="T729" i="3"/>
  <c r="U729" i="3"/>
  <c r="V729" i="3"/>
  <c r="W729" i="3"/>
  <c r="BJ729" i="3" s="1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K729" i="3"/>
  <c r="M730" i="3"/>
  <c r="N730" i="3"/>
  <c r="BN730" i="3" s="1"/>
  <c r="O730" i="3"/>
  <c r="P730" i="3"/>
  <c r="Q730" i="3"/>
  <c r="R730" i="3"/>
  <c r="BL730" i="3" s="1"/>
  <c r="S730" i="3"/>
  <c r="T730" i="3"/>
  <c r="U730" i="3"/>
  <c r="BM730" i="3" s="1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M731" i="3"/>
  <c r="N731" i="3"/>
  <c r="O731" i="3"/>
  <c r="P731" i="3"/>
  <c r="Q731" i="3"/>
  <c r="R731" i="3"/>
  <c r="S731" i="3"/>
  <c r="BM731" i="3" s="1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J731" i="3"/>
  <c r="BK731" i="3"/>
  <c r="BL731" i="3"/>
  <c r="BN731" i="3"/>
  <c r="M732" i="3"/>
  <c r="N732" i="3"/>
  <c r="BN732" i="3" s="1"/>
  <c r="O732" i="3"/>
  <c r="P732" i="3"/>
  <c r="Q732" i="3"/>
  <c r="R732" i="3"/>
  <c r="S732" i="3"/>
  <c r="T732" i="3"/>
  <c r="BJ732" i="3" s="1"/>
  <c r="U732" i="3"/>
  <c r="V732" i="3"/>
  <c r="W732" i="3"/>
  <c r="X732" i="3"/>
  <c r="Y732" i="3"/>
  <c r="Z732" i="3"/>
  <c r="AA732" i="3"/>
  <c r="AB732" i="3"/>
  <c r="BL732" i="3" s="1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M732" i="3"/>
  <c r="M733" i="3"/>
  <c r="N733" i="3"/>
  <c r="BN733" i="3" s="1"/>
  <c r="O733" i="3"/>
  <c r="BL733" i="3" s="1"/>
  <c r="P733" i="3"/>
  <c r="Q733" i="3"/>
  <c r="R733" i="3"/>
  <c r="S733" i="3"/>
  <c r="T733" i="3"/>
  <c r="U733" i="3"/>
  <c r="V733" i="3"/>
  <c r="W733" i="3"/>
  <c r="BJ733" i="3" s="1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K733" i="3"/>
  <c r="M734" i="3"/>
  <c r="N734" i="3"/>
  <c r="BN734" i="3" s="1"/>
  <c r="O734" i="3"/>
  <c r="P734" i="3"/>
  <c r="Q734" i="3"/>
  <c r="R734" i="3"/>
  <c r="BL734" i="3" s="1"/>
  <c r="S734" i="3"/>
  <c r="T734" i="3"/>
  <c r="U734" i="3"/>
  <c r="BM734" i="3" s="1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J734" i="3"/>
  <c r="M735" i="3"/>
  <c r="N735" i="3"/>
  <c r="O735" i="3"/>
  <c r="BN735" i="3" s="1"/>
  <c r="P735" i="3"/>
  <c r="BK735" i="3" s="1"/>
  <c r="Q735" i="3"/>
  <c r="R735" i="3"/>
  <c r="S735" i="3"/>
  <c r="T735" i="3"/>
  <c r="BJ735" i="3" s="1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BL735" i="3" s="1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M735" i="3" s="1"/>
  <c r="BF735" i="3"/>
  <c r="BG735" i="3"/>
  <c r="BH735" i="3"/>
  <c r="BI735" i="3"/>
  <c r="M736" i="3"/>
  <c r="N736" i="3"/>
  <c r="O736" i="3"/>
  <c r="BL736" i="3" s="1"/>
  <c r="P736" i="3"/>
  <c r="Q736" i="3"/>
  <c r="R736" i="3"/>
  <c r="S736" i="3"/>
  <c r="BM736" i="3" s="1"/>
  <c r="T736" i="3"/>
  <c r="U736" i="3"/>
  <c r="V736" i="3"/>
  <c r="W736" i="3"/>
  <c r="BJ736" i="3" s="1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K736" i="3"/>
  <c r="E546" i="3"/>
  <c r="F546" i="3"/>
  <c r="G546" i="3"/>
  <c r="H546" i="3"/>
  <c r="I546" i="3"/>
  <c r="J546" i="3"/>
  <c r="K546" i="3"/>
  <c r="L546" i="3"/>
  <c r="E547" i="3"/>
  <c r="K547" i="3" s="1"/>
  <c r="F547" i="3"/>
  <c r="G547" i="3"/>
  <c r="H547" i="3"/>
  <c r="L547" i="3" s="1"/>
  <c r="I547" i="3"/>
  <c r="J547" i="3"/>
  <c r="E548" i="3"/>
  <c r="K548" i="3" s="1"/>
  <c r="F548" i="3"/>
  <c r="G548" i="3"/>
  <c r="H548" i="3"/>
  <c r="L548" i="3" s="1"/>
  <c r="I548" i="3"/>
  <c r="J548" i="3"/>
  <c r="E549" i="3"/>
  <c r="K549" i="3" s="1"/>
  <c r="F549" i="3"/>
  <c r="G549" i="3"/>
  <c r="H549" i="3"/>
  <c r="L549" i="3" s="1"/>
  <c r="I549" i="3"/>
  <c r="J549" i="3"/>
  <c r="E550" i="3"/>
  <c r="K550" i="3" s="1"/>
  <c r="F550" i="3"/>
  <c r="G550" i="3"/>
  <c r="H550" i="3"/>
  <c r="I550" i="3"/>
  <c r="J550" i="3"/>
  <c r="L550" i="3"/>
  <c r="E551" i="3"/>
  <c r="K551" i="3" s="1"/>
  <c r="F551" i="3"/>
  <c r="G551" i="3"/>
  <c r="H551" i="3"/>
  <c r="L551" i="3" s="1"/>
  <c r="I551" i="3"/>
  <c r="J551" i="3"/>
  <c r="E552" i="3"/>
  <c r="K552" i="3" s="1"/>
  <c r="F552" i="3"/>
  <c r="G552" i="3"/>
  <c r="H552" i="3"/>
  <c r="L552" i="3" s="1"/>
  <c r="I552" i="3"/>
  <c r="J552" i="3"/>
  <c r="E553" i="3"/>
  <c r="K553" i="3" s="1"/>
  <c r="F553" i="3"/>
  <c r="G553" i="3"/>
  <c r="H553" i="3"/>
  <c r="L553" i="3" s="1"/>
  <c r="I553" i="3"/>
  <c r="J553" i="3"/>
  <c r="E554" i="3"/>
  <c r="K554" i="3" s="1"/>
  <c r="F554" i="3"/>
  <c r="G554" i="3"/>
  <c r="H554" i="3"/>
  <c r="I554" i="3"/>
  <c r="J554" i="3"/>
  <c r="L554" i="3"/>
  <c r="E555" i="3"/>
  <c r="K555" i="3" s="1"/>
  <c r="F555" i="3"/>
  <c r="G555" i="3"/>
  <c r="H555" i="3"/>
  <c r="L555" i="3" s="1"/>
  <c r="I555" i="3"/>
  <c r="J555" i="3"/>
  <c r="E556" i="3"/>
  <c r="K556" i="3" s="1"/>
  <c r="F556" i="3"/>
  <c r="G556" i="3"/>
  <c r="H556" i="3"/>
  <c r="L556" i="3" s="1"/>
  <c r="I556" i="3"/>
  <c r="J556" i="3"/>
  <c r="E557" i="3"/>
  <c r="K557" i="3" s="1"/>
  <c r="F557" i="3"/>
  <c r="G557" i="3"/>
  <c r="H557" i="3"/>
  <c r="L557" i="3" s="1"/>
  <c r="I557" i="3"/>
  <c r="J557" i="3"/>
  <c r="E558" i="3"/>
  <c r="K558" i="3" s="1"/>
  <c r="F558" i="3"/>
  <c r="G558" i="3"/>
  <c r="H558" i="3"/>
  <c r="I558" i="3"/>
  <c r="J558" i="3"/>
  <c r="L558" i="3"/>
  <c r="E559" i="3"/>
  <c r="K559" i="3" s="1"/>
  <c r="F559" i="3"/>
  <c r="G559" i="3"/>
  <c r="H559" i="3"/>
  <c r="L559" i="3" s="1"/>
  <c r="I559" i="3"/>
  <c r="J559" i="3"/>
  <c r="E560" i="3"/>
  <c r="K560" i="3" s="1"/>
  <c r="F560" i="3"/>
  <c r="G560" i="3"/>
  <c r="H560" i="3"/>
  <c r="L560" i="3" s="1"/>
  <c r="I560" i="3"/>
  <c r="J560" i="3"/>
  <c r="E561" i="3"/>
  <c r="K561" i="3" s="1"/>
  <c r="F561" i="3"/>
  <c r="G561" i="3"/>
  <c r="H561" i="3"/>
  <c r="L561" i="3" s="1"/>
  <c r="I561" i="3"/>
  <c r="J561" i="3"/>
  <c r="E562" i="3"/>
  <c r="K562" i="3" s="1"/>
  <c r="F562" i="3"/>
  <c r="G562" i="3"/>
  <c r="H562" i="3"/>
  <c r="I562" i="3"/>
  <c r="J562" i="3"/>
  <c r="L562" i="3"/>
  <c r="E563" i="3"/>
  <c r="K563" i="3" s="1"/>
  <c r="F563" i="3"/>
  <c r="G563" i="3"/>
  <c r="H563" i="3"/>
  <c r="L563" i="3" s="1"/>
  <c r="I563" i="3"/>
  <c r="J563" i="3"/>
  <c r="E564" i="3"/>
  <c r="K564" i="3" s="1"/>
  <c r="F564" i="3"/>
  <c r="G564" i="3"/>
  <c r="H564" i="3"/>
  <c r="L564" i="3" s="1"/>
  <c r="I564" i="3"/>
  <c r="J564" i="3"/>
  <c r="E565" i="3"/>
  <c r="K565" i="3" s="1"/>
  <c r="F565" i="3"/>
  <c r="G565" i="3"/>
  <c r="H565" i="3"/>
  <c r="L565" i="3" s="1"/>
  <c r="I565" i="3"/>
  <c r="J565" i="3"/>
  <c r="E566" i="3"/>
  <c r="K566" i="3" s="1"/>
  <c r="F566" i="3"/>
  <c r="G566" i="3"/>
  <c r="H566" i="3"/>
  <c r="I566" i="3"/>
  <c r="J566" i="3"/>
  <c r="L566" i="3"/>
  <c r="E567" i="3"/>
  <c r="K567" i="3" s="1"/>
  <c r="F567" i="3"/>
  <c r="G567" i="3"/>
  <c r="H567" i="3"/>
  <c r="L567" i="3" s="1"/>
  <c r="I567" i="3"/>
  <c r="J567" i="3"/>
  <c r="E568" i="3"/>
  <c r="K568" i="3" s="1"/>
  <c r="F568" i="3"/>
  <c r="G568" i="3"/>
  <c r="H568" i="3"/>
  <c r="L568" i="3" s="1"/>
  <c r="I568" i="3"/>
  <c r="J568" i="3"/>
  <c r="E569" i="3"/>
  <c r="K569" i="3" s="1"/>
  <c r="F569" i="3"/>
  <c r="G569" i="3"/>
  <c r="H569" i="3"/>
  <c r="L569" i="3" s="1"/>
  <c r="I569" i="3"/>
  <c r="J569" i="3"/>
  <c r="E570" i="3"/>
  <c r="K570" i="3" s="1"/>
  <c r="F570" i="3"/>
  <c r="G570" i="3"/>
  <c r="H570" i="3"/>
  <c r="I570" i="3"/>
  <c r="J570" i="3"/>
  <c r="L570" i="3"/>
  <c r="E571" i="3"/>
  <c r="K571" i="3" s="1"/>
  <c r="F571" i="3"/>
  <c r="G571" i="3"/>
  <c r="H571" i="3"/>
  <c r="L571" i="3" s="1"/>
  <c r="I571" i="3"/>
  <c r="J571" i="3"/>
  <c r="E572" i="3"/>
  <c r="K572" i="3" s="1"/>
  <c r="F572" i="3"/>
  <c r="G572" i="3"/>
  <c r="H572" i="3"/>
  <c r="L572" i="3" s="1"/>
  <c r="I572" i="3"/>
  <c r="J572" i="3"/>
  <c r="E573" i="3"/>
  <c r="K573" i="3" s="1"/>
  <c r="F573" i="3"/>
  <c r="G573" i="3"/>
  <c r="H573" i="3"/>
  <c r="L573" i="3" s="1"/>
  <c r="I573" i="3"/>
  <c r="J573" i="3"/>
  <c r="E574" i="3"/>
  <c r="K574" i="3" s="1"/>
  <c r="F574" i="3"/>
  <c r="G574" i="3"/>
  <c r="H574" i="3"/>
  <c r="I574" i="3"/>
  <c r="J574" i="3"/>
  <c r="L574" i="3"/>
  <c r="E575" i="3"/>
  <c r="K575" i="3" s="1"/>
  <c r="F575" i="3"/>
  <c r="G575" i="3"/>
  <c r="H575" i="3"/>
  <c r="L575" i="3" s="1"/>
  <c r="I575" i="3"/>
  <c r="J575" i="3"/>
  <c r="E576" i="3"/>
  <c r="K576" i="3" s="1"/>
  <c r="F576" i="3"/>
  <c r="G576" i="3"/>
  <c r="H576" i="3"/>
  <c r="L576" i="3" s="1"/>
  <c r="I576" i="3"/>
  <c r="J576" i="3"/>
  <c r="E577" i="3"/>
  <c r="K577" i="3" s="1"/>
  <c r="F577" i="3"/>
  <c r="G577" i="3"/>
  <c r="H577" i="3"/>
  <c r="L577" i="3" s="1"/>
  <c r="I577" i="3"/>
  <c r="J577" i="3"/>
  <c r="E578" i="3"/>
  <c r="K578" i="3" s="1"/>
  <c r="F578" i="3"/>
  <c r="G578" i="3"/>
  <c r="H578" i="3"/>
  <c r="I578" i="3"/>
  <c r="J578" i="3"/>
  <c r="L578" i="3"/>
  <c r="E579" i="3"/>
  <c r="K579" i="3" s="1"/>
  <c r="F579" i="3"/>
  <c r="G579" i="3"/>
  <c r="H579" i="3"/>
  <c r="L579" i="3" s="1"/>
  <c r="I579" i="3"/>
  <c r="J579" i="3"/>
  <c r="E580" i="3"/>
  <c r="K580" i="3" s="1"/>
  <c r="F580" i="3"/>
  <c r="G580" i="3"/>
  <c r="H580" i="3"/>
  <c r="L580" i="3" s="1"/>
  <c r="I580" i="3"/>
  <c r="J580" i="3"/>
  <c r="E581" i="3"/>
  <c r="K581" i="3" s="1"/>
  <c r="F581" i="3"/>
  <c r="G581" i="3"/>
  <c r="H581" i="3"/>
  <c r="L581" i="3" s="1"/>
  <c r="I581" i="3"/>
  <c r="J581" i="3"/>
  <c r="E582" i="3"/>
  <c r="K582" i="3" s="1"/>
  <c r="F582" i="3"/>
  <c r="G582" i="3"/>
  <c r="H582" i="3"/>
  <c r="I582" i="3"/>
  <c r="J582" i="3"/>
  <c r="L582" i="3"/>
  <c r="E583" i="3"/>
  <c r="K583" i="3" s="1"/>
  <c r="F583" i="3"/>
  <c r="G583" i="3"/>
  <c r="H583" i="3"/>
  <c r="L583" i="3" s="1"/>
  <c r="I583" i="3"/>
  <c r="J583" i="3"/>
  <c r="E584" i="3"/>
  <c r="K584" i="3" s="1"/>
  <c r="F584" i="3"/>
  <c r="G584" i="3"/>
  <c r="H584" i="3"/>
  <c r="L584" i="3" s="1"/>
  <c r="I584" i="3"/>
  <c r="J584" i="3"/>
  <c r="E585" i="3"/>
  <c r="K585" i="3" s="1"/>
  <c r="F585" i="3"/>
  <c r="G585" i="3"/>
  <c r="H585" i="3"/>
  <c r="I585" i="3"/>
  <c r="J585" i="3"/>
  <c r="E586" i="3"/>
  <c r="K586" i="3" s="1"/>
  <c r="F586" i="3"/>
  <c r="G586" i="3"/>
  <c r="H586" i="3"/>
  <c r="I586" i="3"/>
  <c r="J586" i="3"/>
  <c r="L586" i="3"/>
  <c r="E587" i="3"/>
  <c r="K587" i="3" s="1"/>
  <c r="F587" i="3"/>
  <c r="G587" i="3"/>
  <c r="H587" i="3"/>
  <c r="L587" i="3" s="1"/>
  <c r="I587" i="3"/>
  <c r="J587" i="3"/>
  <c r="E588" i="3"/>
  <c r="K588" i="3" s="1"/>
  <c r="F588" i="3"/>
  <c r="G588" i="3"/>
  <c r="H588" i="3"/>
  <c r="I588" i="3"/>
  <c r="J588" i="3"/>
  <c r="E589" i="3"/>
  <c r="K589" i="3" s="1"/>
  <c r="F589" i="3"/>
  <c r="G589" i="3"/>
  <c r="H589" i="3"/>
  <c r="I589" i="3"/>
  <c r="J589" i="3"/>
  <c r="E590" i="3"/>
  <c r="K590" i="3" s="1"/>
  <c r="F590" i="3"/>
  <c r="G590" i="3"/>
  <c r="H590" i="3"/>
  <c r="I590" i="3"/>
  <c r="J590" i="3"/>
  <c r="L590" i="3"/>
  <c r="E591" i="3"/>
  <c r="K591" i="3" s="1"/>
  <c r="F591" i="3"/>
  <c r="G591" i="3"/>
  <c r="H591" i="3"/>
  <c r="L591" i="3" s="1"/>
  <c r="I591" i="3"/>
  <c r="J591" i="3"/>
  <c r="E592" i="3"/>
  <c r="K592" i="3" s="1"/>
  <c r="F592" i="3"/>
  <c r="G592" i="3"/>
  <c r="H592" i="3"/>
  <c r="I592" i="3"/>
  <c r="J592" i="3"/>
  <c r="E593" i="3"/>
  <c r="K593" i="3" s="1"/>
  <c r="F593" i="3"/>
  <c r="G593" i="3"/>
  <c r="H593" i="3"/>
  <c r="I593" i="3"/>
  <c r="J593" i="3"/>
  <c r="E594" i="3"/>
  <c r="K594" i="3" s="1"/>
  <c r="F594" i="3"/>
  <c r="G594" i="3"/>
  <c r="H594" i="3"/>
  <c r="I594" i="3"/>
  <c r="J594" i="3"/>
  <c r="L594" i="3"/>
  <c r="E595" i="3"/>
  <c r="K595" i="3" s="1"/>
  <c r="F595" i="3"/>
  <c r="G595" i="3"/>
  <c r="H595" i="3"/>
  <c r="L595" i="3" s="1"/>
  <c r="I595" i="3"/>
  <c r="J595" i="3"/>
  <c r="E596" i="3"/>
  <c r="K596" i="3" s="1"/>
  <c r="F596" i="3"/>
  <c r="G596" i="3"/>
  <c r="H596" i="3"/>
  <c r="I596" i="3"/>
  <c r="J596" i="3"/>
  <c r="E597" i="3"/>
  <c r="K597" i="3" s="1"/>
  <c r="F597" i="3"/>
  <c r="G597" i="3"/>
  <c r="H597" i="3"/>
  <c r="I597" i="3"/>
  <c r="J597" i="3"/>
  <c r="E598" i="3"/>
  <c r="K598" i="3" s="1"/>
  <c r="F598" i="3"/>
  <c r="G598" i="3"/>
  <c r="H598" i="3"/>
  <c r="I598" i="3"/>
  <c r="J598" i="3"/>
  <c r="L598" i="3"/>
  <c r="E599" i="3"/>
  <c r="K599" i="3" s="1"/>
  <c r="F599" i="3"/>
  <c r="G599" i="3"/>
  <c r="H599" i="3"/>
  <c r="L599" i="3" s="1"/>
  <c r="I599" i="3"/>
  <c r="J599" i="3"/>
  <c r="E600" i="3"/>
  <c r="K600" i="3" s="1"/>
  <c r="F600" i="3"/>
  <c r="G600" i="3"/>
  <c r="H600" i="3"/>
  <c r="I600" i="3"/>
  <c r="J600" i="3"/>
  <c r="E601" i="3"/>
  <c r="K601" i="3" s="1"/>
  <c r="F601" i="3"/>
  <c r="G601" i="3"/>
  <c r="H601" i="3"/>
  <c r="I601" i="3"/>
  <c r="J601" i="3"/>
  <c r="E602" i="3"/>
  <c r="F602" i="3"/>
  <c r="G602" i="3"/>
  <c r="H602" i="3"/>
  <c r="I602" i="3"/>
  <c r="J602" i="3"/>
  <c r="L602" i="3"/>
  <c r="E603" i="3"/>
  <c r="F603" i="3"/>
  <c r="G603" i="3"/>
  <c r="H603" i="3"/>
  <c r="L603" i="3" s="1"/>
  <c r="I603" i="3"/>
  <c r="J603" i="3"/>
  <c r="E604" i="3"/>
  <c r="K604" i="3" s="1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L606" i="3"/>
  <c r="E607" i="3"/>
  <c r="F607" i="3"/>
  <c r="G607" i="3"/>
  <c r="H607" i="3"/>
  <c r="L607" i="3" s="1"/>
  <c r="I607" i="3"/>
  <c r="J607" i="3"/>
  <c r="E608" i="3"/>
  <c r="K608" i="3" s="1"/>
  <c r="F608" i="3"/>
  <c r="G608" i="3"/>
  <c r="H608" i="3"/>
  <c r="I608" i="3"/>
  <c r="J608" i="3"/>
  <c r="E609" i="3"/>
  <c r="K609" i="3" s="1"/>
  <c r="F609" i="3"/>
  <c r="G609" i="3"/>
  <c r="H609" i="3"/>
  <c r="I609" i="3"/>
  <c r="J609" i="3"/>
  <c r="E610" i="3"/>
  <c r="F610" i="3"/>
  <c r="G610" i="3"/>
  <c r="H610" i="3"/>
  <c r="I610" i="3"/>
  <c r="J610" i="3"/>
  <c r="L610" i="3"/>
  <c r="E611" i="3"/>
  <c r="F611" i="3"/>
  <c r="G611" i="3"/>
  <c r="H611" i="3"/>
  <c r="L611" i="3" s="1"/>
  <c r="I611" i="3"/>
  <c r="J611" i="3"/>
  <c r="E612" i="3"/>
  <c r="K612" i="3" s="1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L614" i="3"/>
  <c r="E615" i="3"/>
  <c r="F615" i="3"/>
  <c r="G615" i="3"/>
  <c r="H615" i="3"/>
  <c r="L615" i="3" s="1"/>
  <c r="I615" i="3"/>
  <c r="J615" i="3"/>
  <c r="E616" i="3"/>
  <c r="K616" i="3" s="1"/>
  <c r="F616" i="3"/>
  <c r="G616" i="3"/>
  <c r="H616" i="3"/>
  <c r="I616" i="3"/>
  <c r="J616" i="3"/>
  <c r="E617" i="3"/>
  <c r="K617" i="3" s="1"/>
  <c r="F617" i="3"/>
  <c r="G617" i="3"/>
  <c r="H617" i="3"/>
  <c r="I617" i="3"/>
  <c r="J617" i="3"/>
  <c r="E618" i="3"/>
  <c r="F618" i="3"/>
  <c r="G618" i="3"/>
  <c r="H618" i="3"/>
  <c r="I618" i="3"/>
  <c r="J618" i="3"/>
  <c r="L618" i="3"/>
  <c r="E619" i="3"/>
  <c r="F619" i="3"/>
  <c r="G619" i="3"/>
  <c r="H619" i="3"/>
  <c r="L619" i="3" s="1"/>
  <c r="I619" i="3"/>
  <c r="J619" i="3"/>
  <c r="E620" i="3"/>
  <c r="K620" i="3" s="1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L622" i="3"/>
  <c r="E623" i="3"/>
  <c r="F623" i="3"/>
  <c r="G623" i="3"/>
  <c r="H623" i="3"/>
  <c r="L623" i="3" s="1"/>
  <c r="I623" i="3"/>
  <c r="J623" i="3"/>
  <c r="E624" i="3"/>
  <c r="K624" i="3" s="1"/>
  <c r="F624" i="3"/>
  <c r="G624" i="3"/>
  <c r="H624" i="3"/>
  <c r="I624" i="3"/>
  <c r="J624" i="3"/>
  <c r="E625" i="3"/>
  <c r="K625" i="3" s="1"/>
  <c r="F625" i="3"/>
  <c r="G625" i="3"/>
  <c r="H625" i="3"/>
  <c r="I625" i="3"/>
  <c r="J625" i="3"/>
  <c r="E626" i="3"/>
  <c r="F626" i="3"/>
  <c r="G626" i="3"/>
  <c r="H626" i="3"/>
  <c r="I626" i="3"/>
  <c r="J626" i="3"/>
  <c r="L626" i="3"/>
  <c r="E627" i="3"/>
  <c r="F627" i="3"/>
  <c r="G627" i="3"/>
  <c r="H627" i="3"/>
  <c r="L627" i="3" s="1"/>
  <c r="I627" i="3"/>
  <c r="J627" i="3"/>
  <c r="E628" i="3"/>
  <c r="K628" i="3" s="1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L630" i="3"/>
  <c r="E631" i="3"/>
  <c r="F631" i="3"/>
  <c r="G631" i="3"/>
  <c r="H631" i="3"/>
  <c r="L631" i="3" s="1"/>
  <c r="I631" i="3"/>
  <c r="J631" i="3"/>
  <c r="E632" i="3"/>
  <c r="K632" i="3" s="1"/>
  <c r="F632" i="3"/>
  <c r="G632" i="3"/>
  <c r="H632" i="3"/>
  <c r="I632" i="3"/>
  <c r="J632" i="3"/>
  <c r="L632" i="3"/>
  <c r="E633" i="3"/>
  <c r="K633" i="3" s="1"/>
  <c r="F633" i="3"/>
  <c r="G633" i="3"/>
  <c r="H633" i="3"/>
  <c r="L633" i="3" s="1"/>
  <c r="I633" i="3"/>
  <c r="J633" i="3"/>
  <c r="E634" i="3"/>
  <c r="K634" i="3" s="1"/>
  <c r="F634" i="3"/>
  <c r="G634" i="3"/>
  <c r="H634" i="3"/>
  <c r="L634" i="3" s="1"/>
  <c r="I634" i="3"/>
  <c r="J634" i="3"/>
  <c r="E635" i="3"/>
  <c r="K635" i="3" s="1"/>
  <c r="F635" i="3"/>
  <c r="G635" i="3"/>
  <c r="H635" i="3"/>
  <c r="L635" i="3" s="1"/>
  <c r="I635" i="3"/>
  <c r="J635" i="3"/>
  <c r="E636" i="3"/>
  <c r="K636" i="3" s="1"/>
  <c r="F636" i="3"/>
  <c r="G636" i="3"/>
  <c r="H636" i="3"/>
  <c r="I636" i="3"/>
  <c r="J636" i="3"/>
  <c r="L636" i="3"/>
  <c r="E637" i="3"/>
  <c r="K637" i="3" s="1"/>
  <c r="F637" i="3"/>
  <c r="G637" i="3"/>
  <c r="H637" i="3"/>
  <c r="L637" i="3" s="1"/>
  <c r="I637" i="3"/>
  <c r="J637" i="3"/>
  <c r="E638" i="3"/>
  <c r="K638" i="3" s="1"/>
  <c r="F638" i="3"/>
  <c r="G638" i="3"/>
  <c r="H638" i="3"/>
  <c r="I638" i="3"/>
  <c r="J638" i="3"/>
  <c r="E639" i="3"/>
  <c r="K639" i="3" s="1"/>
  <c r="F639" i="3"/>
  <c r="G639" i="3"/>
  <c r="H639" i="3"/>
  <c r="L639" i="3" s="1"/>
  <c r="I639" i="3"/>
  <c r="J639" i="3"/>
  <c r="E640" i="3"/>
  <c r="K640" i="3" s="1"/>
  <c r="F640" i="3"/>
  <c r="G640" i="3"/>
  <c r="H640" i="3"/>
  <c r="I640" i="3"/>
  <c r="J640" i="3"/>
  <c r="L640" i="3"/>
  <c r="E641" i="3"/>
  <c r="K641" i="3" s="1"/>
  <c r="F641" i="3"/>
  <c r="G641" i="3"/>
  <c r="H641" i="3"/>
  <c r="L641" i="3" s="1"/>
  <c r="I641" i="3"/>
  <c r="J641" i="3"/>
  <c r="E642" i="3"/>
  <c r="K642" i="3" s="1"/>
  <c r="F642" i="3"/>
  <c r="G642" i="3"/>
  <c r="H642" i="3"/>
  <c r="L642" i="3" s="1"/>
  <c r="I642" i="3"/>
  <c r="J642" i="3"/>
  <c r="E643" i="3"/>
  <c r="K643" i="3" s="1"/>
  <c r="F643" i="3"/>
  <c r="G643" i="3"/>
  <c r="H643" i="3"/>
  <c r="L643" i="3" s="1"/>
  <c r="I643" i="3"/>
  <c r="J643" i="3"/>
  <c r="E644" i="3"/>
  <c r="K644" i="3" s="1"/>
  <c r="F644" i="3"/>
  <c r="G644" i="3"/>
  <c r="H644" i="3"/>
  <c r="I644" i="3"/>
  <c r="J644" i="3"/>
  <c r="L644" i="3"/>
  <c r="E645" i="3"/>
  <c r="K645" i="3" s="1"/>
  <c r="F645" i="3"/>
  <c r="G645" i="3"/>
  <c r="H645" i="3"/>
  <c r="L645" i="3" s="1"/>
  <c r="I645" i="3"/>
  <c r="J645" i="3"/>
  <c r="E646" i="3"/>
  <c r="K646" i="3" s="1"/>
  <c r="F646" i="3"/>
  <c r="G646" i="3"/>
  <c r="H646" i="3"/>
  <c r="I646" i="3"/>
  <c r="J646" i="3"/>
  <c r="E647" i="3"/>
  <c r="K647" i="3" s="1"/>
  <c r="F647" i="3"/>
  <c r="G647" i="3"/>
  <c r="H647" i="3"/>
  <c r="L647" i="3" s="1"/>
  <c r="I647" i="3"/>
  <c r="J647" i="3"/>
  <c r="E648" i="3"/>
  <c r="K648" i="3" s="1"/>
  <c r="F648" i="3"/>
  <c r="G648" i="3"/>
  <c r="H648" i="3"/>
  <c r="I648" i="3"/>
  <c r="J648" i="3"/>
  <c r="L648" i="3"/>
  <c r="E649" i="3"/>
  <c r="K649" i="3" s="1"/>
  <c r="F649" i="3"/>
  <c r="G649" i="3"/>
  <c r="H649" i="3"/>
  <c r="L649" i="3" s="1"/>
  <c r="I649" i="3"/>
  <c r="J649" i="3"/>
  <c r="E650" i="3"/>
  <c r="K650" i="3" s="1"/>
  <c r="F650" i="3"/>
  <c r="G650" i="3"/>
  <c r="H650" i="3"/>
  <c r="L650" i="3" s="1"/>
  <c r="I650" i="3"/>
  <c r="J650" i="3"/>
  <c r="E651" i="3"/>
  <c r="K651" i="3" s="1"/>
  <c r="F651" i="3"/>
  <c r="G651" i="3"/>
  <c r="H651" i="3"/>
  <c r="L651" i="3" s="1"/>
  <c r="I651" i="3"/>
  <c r="J651" i="3"/>
  <c r="E652" i="3"/>
  <c r="K652" i="3" s="1"/>
  <c r="F652" i="3"/>
  <c r="G652" i="3"/>
  <c r="H652" i="3"/>
  <c r="I652" i="3"/>
  <c r="J652" i="3"/>
  <c r="L652" i="3"/>
  <c r="E653" i="3"/>
  <c r="K653" i="3" s="1"/>
  <c r="F653" i="3"/>
  <c r="G653" i="3"/>
  <c r="H653" i="3"/>
  <c r="L653" i="3" s="1"/>
  <c r="I653" i="3"/>
  <c r="J653" i="3"/>
  <c r="E654" i="3"/>
  <c r="K654" i="3" s="1"/>
  <c r="F654" i="3"/>
  <c r="G654" i="3"/>
  <c r="H654" i="3"/>
  <c r="I654" i="3"/>
  <c r="J654" i="3"/>
  <c r="E655" i="3"/>
  <c r="K655" i="3" s="1"/>
  <c r="F655" i="3"/>
  <c r="G655" i="3"/>
  <c r="H655" i="3"/>
  <c r="L655" i="3" s="1"/>
  <c r="I655" i="3"/>
  <c r="J655" i="3"/>
  <c r="E656" i="3"/>
  <c r="K656" i="3" s="1"/>
  <c r="F656" i="3"/>
  <c r="G656" i="3"/>
  <c r="H656" i="3"/>
  <c r="I656" i="3"/>
  <c r="J656" i="3"/>
  <c r="L656" i="3"/>
  <c r="E657" i="3"/>
  <c r="K657" i="3" s="1"/>
  <c r="F657" i="3"/>
  <c r="G657" i="3"/>
  <c r="H657" i="3"/>
  <c r="L657" i="3" s="1"/>
  <c r="I657" i="3"/>
  <c r="J657" i="3"/>
  <c r="E658" i="3"/>
  <c r="K658" i="3" s="1"/>
  <c r="F658" i="3"/>
  <c r="G658" i="3"/>
  <c r="H658" i="3"/>
  <c r="L658" i="3" s="1"/>
  <c r="I658" i="3"/>
  <c r="J658" i="3"/>
  <c r="E659" i="3"/>
  <c r="K659" i="3" s="1"/>
  <c r="F659" i="3"/>
  <c r="G659" i="3"/>
  <c r="H659" i="3"/>
  <c r="L659" i="3" s="1"/>
  <c r="I659" i="3"/>
  <c r="J659" i="3"/>
  <c r="E660" i="3"/>
  <c r="K660" i="3" s="1"/>
  <c r="F660" i="3"/>
  <c r="G660" i="3"/>
  <c r="H660" i="3"/>
  <c r="I660" i="3"/>
  <c r="J660" i="3"/>
  <c r="L660" i="3"/>
  <c r="E661" i="3"/>
  <c r="K661" i="3" s="1"/>
  <c r="F661" i="3"/>
  <c r="G661" i="3"/>
  <c r="H661" i="3"/>
  <c r="L661" i="3" s="1"/>
  <c r="I661" i="3"/>
  <c r="J661" i="3"/>
  <c r="E662" i="3"/>
  <c r="K662" i="3" s="1"/>
  <c r="F662" i="3"/>
  <c r="G662" i="3"/>
  <c r="H662" i="3"/>
  <c r="I662" i="3"/>
  <c r="J662" i="3"/>
  <c r="E663" i="3"/>
  <c r="K663" i="3" s="1"/>
  <c r="F663" i="3"/>
  <c r="G663" i="3"/>
  <c r="H663" i="3"/>
  <c r="L663" i="3" s="1"/>
  <c r="I663" i="3"/>
  <c r="J663" i="3"/>
  <c r="E664" i="3"/>
  <c r="K664" i="3" s="1"/>
  <c r="F664" i="3"/>
  <c r="G664" i="3"/>
  <c r="H664" i="3"/>
  <c r="I664" i="3"/>
  <c r="J664" i="3"/>
  <c r="L664" i="3"/>
  <c r="E665" i="3"/>
  <c r="K665" i="3" s="1"/>
  <c r="F665" i="3"/>
  <c r="G665" i="3"/>
  <c r="H665" i="3"/>
  <c r="L665" i="3" s="1"/>
  <c r="I665" i="3"/>
  <c r="J665" i="3"/>
  <c r="E666" i="3"/>
  <c r="K666" i="3" s="1"/>
  <c r="F666" i="3"/>
  <c r="G666" i="3"/>
  <c r="H666" i="3"/>
  <c r="L666" i="3" s="1"/>
  <c r="I666" i="3"/>
  <c r="J666" i="3"/>
  <c r="E667" i="3"/>
  <c r="K667" i="3" s="1"/>
  <c r="F667" i="3"/>
  <c r="G667" i="3"/>
  <c r="H667" i="3"/>
  <c r="L667" i="3" s="1"/>
  <c r="I667" i="3"/>
  <c r="J667" i="3"/>
  <c r="E668" i="3"/>
  <c r="K668" i="3" s="1"/>
  <c r="F668" i="3"/>
  <c r="G668" i="3"/>
  <c r="H668" i="3"/>
  <c r="I668" i="3"/>
  <c r="J668" i="3"/>
  <c r="L668" i="3"/>
  <c r="E669" i="3"/>
  <c r="K669" i="3" s="1"/>
  <c r="F669" i="3"/>
  <c r="G669" i="3"/>
  <c r="H669" i="3"/>
  <c r="L669" i="3" s="1"/>
  <c r="I669" i="3"/>
  <c r="J669" i="3"/>
  <c r="E670" i="3"/>
  <c r="K670" i="3" s="1"/>
  <c r="F670" i="3"/>
  <c r="G670" i="3"/>
  <c r="H670" i="3"/>
  <c r="I670" i="3"/>
  <c r="J670" i="3"/>
  <c r="E671" i="3"/>
  <c r="K671" i="3" s="1"/>
  <c r="F671" i="3"/>
  <c r="G671" i="3"/>
  <c r="H671" i="3"/>
  <c r="L671" i="3" s="1"/>
  <c r="I671" i="3"/>
  <c r="J671" i="3"/>
  <c r="E672" i="3"/>
  <c r="K672" i="3" s="1"/>
  <c r="F672" i="3"/>
  <c r="G672" i="3"/>
  <c r="H672" i="3"/>
  <c r="I672" i="3"/>
  <c r="J672" i="3"/>
  <c r="L672" i="3"/>
  <c r="E673" i="3"/>
  <c r="K673" i="3" s="1"/>
  <c r="F673" i="3"/>
  <c r="G673" i="3"/>
  <c r="H673" i="3"/>
  <c r="L673" i="3" s="1"/>
  <c r="I673" i="3"/>
  <c r="J673" i="3"/>
  <c r="E674" i="3"/>
  <c r="K674" i="3" s="1"/>
  <c r="F674" i="3"/>
  <c r="G674" i="3"/>
  <c r="H674" i="3"/>
  <c r="L674" i="3" s="1"/>
  <c r="I674" i="3"/>
  <c r="J674" i="3"/>
  <c r="E675" i="3"/>
  <c r="K675" i="3" s="1"/>
  <c r="F675" i="3"/>
  <c r="G675" i="3"/>
  <c r="H675" i="3"/>
  <c r="L675" i="3" s="1"/>
  <c r="I675" i="3"/>
  <c r="J675" i="3"/>
  <c r="E676" i="3"/>
  <c r="K676" i="3" s="1"/>
  <c r="F676" i="3"/>
  <c r="G676" i="3"/>
  <c r="H676" i="3"/>
  <c r="I676" i="3"/>
  <c r="J676" i="3"/>
  <c r="L676" i="3"/>
  <c r="E677" i="3"/>
  <c r="F677" i="3"/>
  <c r="G677" i="3"/>
  <c r="H677" i="3"/>
  <c r="L677" i="3" s="1"/>
  <c r="I677" i="3"/>
  <c r="J677" i="3"/>
  <c r="E678" i="3"/>
  <c r="K678" i="3" s="1"/>
  <c r="F678" i="3"/>
  <c r="G678" i="3"/>
  <c r="H678" i="3"/>
  <c r="I678" i="3"/>
  <c r="L678" i="3" s="1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L680" i="3"/>
  <c r="E681" i="3"/>
  <c r="F681" i="3"/>
  <c r="G681" i="3"/>
  <c r="H681" i="3"/>
  <c r="L681" i="3" s="1"/>
  <c r="I681" i="3"/>
  <c r="J681" i="3"/>
  <c r="E682" i="3"/>
  <c r="K682" i="3" s="1"/>
  <c r="F682" i="3"/>
  <c r="G682" i="3"/>
  <c r="H682" i="3"/>
  <c r="I682" i="3"/>
  <c r="L682" i="3" s="1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L684" i="3"/>
  <c r="E685" i="3"/>
  <c r="F685" i="3"/>
  <c r="G685" i="3"/>
  <c r="H685" i="3"/>
  <c r="L685" i="3" s="1"/>
  <c r="I685" i="3"/>
  <c r="J685" i="3"/>
  <c r="E686" i="3"/>
  <c r="K686" i="3" s="1"/>
  <c r="F686" i="3"/>
  <c r="G686" i="3"/>
  <c r="H686" i="3"/>
  <c r="I686" i="3"/>
  <c r="J686" i="3"/>
  <c r="E687" i="3"/>
  <c r="F687" i="3"/>
  <c r="G687" i="3"/>
  <c r="H687" i="3"/>
  <c r="L687" i="3" s="1"/>
  <c r="I687" i="3"/>
  <c r="J687" i="3"/>
  <c r="E688" i="3"/>
  <c r="F688" i="3"/>
  <c r="G688" i="3"/>
  <c r="K688" i="3" s="1"/>
  <c r="H688" i="3"/>
  <c r="I688" i="3"/>
  <c r="L688" i="3" s="1"/>
  <c r="J688" i="3"/>
  <c r="E689" i="3"/>
  <c r="F689" i="3"/>
  <c r="G689" i="3"/>
  <c r="H689" i="3"/>
  <c r="I689" i="3"/>
  <c r="L689" i="3" s="1"/>
  <c r="J689" i="3"/>
  <c r="K689" i="3"/>
  <c r="E690" i="3"/>
  <c r="F690" i="3"/>
  <c r="G690" i="3"/>
  <c r="H690" i="3"/>
  <c r="I690" i="3"/>
  <c r="L690" i="3" s="1"/>
  <c r="J690" i="3"/>
  <c r="K690" i="3"/>
  <c r="E691" i="3"/>
  <c r="F691" i="3"/>
  <c r="G691" i="3"/>
  <c r="H691" i="3"/>
  <c r="I691" i="3"/>
  <c r="L691" i="3" s="1"/>
  <c r="J691" i="3"/>
  <c r="K691" i="3"/>
  <c r="E692" i="3"/>
  <c r="F692" i="3"/>
  <c r="G692" i="3"/>
  <c r="K692" i="3" s="1"/>
  <c r="H692" i="3"/>
  <c r="I692" i="3"/>
  <c r="L692" i="3" s="1"/>
  <c r="J692" i="3"/>
  <c r="E693" i="3"/>
  <c r="F693" i="3"/>
  <c r="G693" i="3"/>
  <c r="H693" i="3"/>
  <c r="I693" i="3"/>
  <c r="L693" i="3" s="1"/>
  <c r="J693" i="3"/>
  <c r="K693" i="3"/>
  <c r="E694" i="3"/>
  <c r="F694" i="3"/>
  <c r="G694" i="3"/>
  <c r="H694" i="3"/>
  <c r="I694" i="3"/>
  <c r="L694" i="3" s="1"/>
  <c r="J694" i="3"/>
  <c r="K694" i="3"/>
  <c r="E695" i="3"/>
  <c r="F695" i="3"/>
  <c r="G695" i="3"/>
  <c r="H695" i="3"/>
  <c r="I695" i="3"/>
  <c r="L695" i="3" s="1"/>
  <c r="J695" i="3"/>
  <c r="K695" i="3"/>
  <c r="E696" i="3"/>
  <c r="F696" i="3"/>
  <c r="G696" i="3"/>
  <c r="K696" i="3" s="1"/>
  <c r="H696" i="3"/>
  <c r="I696" i="3"/>
  <c r="L696" i="3" s="1"/>
  <c r="J696" i="3"/>
  <c r="E697" i="3"/>
  <c r="F697" i="3"/>
  <c r="G697" i="3"/>
  <c r="H697" i="3"/>
  <c r="I697" i="3"/>
  <c r="L697" i="3" s="1"/>
  <c r="J697" i="3"/>
  <c r="K697" i="3"/>
  <c r="E698" i="3"/>
  <c r="F698" i="3"/>
  <c r="G698" i="3"/>
  <c r="H698" i="3"/>
  <c r="I698" i="3"/>
  <c r="L698" i="3" s="1"/>
  <c r="J698" i="3"/>
  <c r="K698" i="3"/>
  <c r="E699" i="3"/>
  <c r="F699" i="3"/>
  <c r="G699" i="3"/>
  <c r="H699" i="3"/>
  <c r="I699" i="3"/>
  <c r="L699" i="3" s="1"/>
  <c r="J699" i="3"/>
  <c r="K699" i="3"/>
  <c r="E700" i="3"/>
  <c r="F700" i="3"/>
  <c r="G700" i="3"/>
  <c r="K700" i="3" s="1"/>
  <c r="H700" i="3"/>
  <c r="I700" i="3"/>
  <c r="L700" i="3" s="1"/>
  <c r="J700" i="3"/>
  <c r="E701" i="3"/>
  <c r="F701" i="3"/>
  <c r="G701" i="3"/>
  <c r="H701" i="3"/>
  <c r="I701" i="3"/>
  <c r="L701" i="3" s="1"/>
  <c r="J701" i="3"/>
  <c r="K701" i="3"/>
  <c r="E702" i="3"/>
  <c r="F702" i="3"/>
  <c r="G702" i="3"/>
  <c r="H702" i="3"/>
  <c r="I702" i="3"/>
  <c r="L702" i="3" s="1"/>
  <c r="J702" i="3"/>
  <c r="K702" i="3"/>
  <c r="E703" i="3"/>
  <c r="F703" i="3"/>
  <c r="G703" i="3"/>
  <c r="H703" i="3"/>
  <c r="I703" i="3"/>
  <c r="L703" i="3" s="1"/>
  <c r="J703" i="3"/>
  <c r="K703" i="3"/>
  <c r="E704" i="3"/>
  <c r="F704" i="3"/>
  <c r="G704" i="3"/>
  <c r="K704" i="3" s="1"/>
  <c r="H704" i="3"/>
  <c r="I704" i="3"/>
  <c r="L704" i="3" s="1"/>
  <c r="J704" i="3"/>
  <c r="E705" i="3"/>
  <c r="F705" i="3"/>
  <c r="G705" i="3"/>
  <c r="H705" i="3"/>
  <c r="I705" i="3"/>
  <c r="L705" i="3" s="1"/>
  <c r="J705" i="3"/>
  <c r="K705" i="3"/>
  <c r="E706" i="3"/>
  <c r="F706" i="3"/>
  <c r="G706" i="3"/>
  <c r="H706" i="3"/>
  <c r="I706" i="3"/>
  <c r="L706" i="3" s="1"/>
  <c r="J706" i="3"/>
  <c r="K706" i="3"/>
  <c r="E707" i="3"/>
  <c r="F707" i="3"/>
  <c r="G707" i="3"/>
  <c r="H707" i="3"/>
  <c r="I707" i="3"/>
  <c r="L707" i="3" s="1"/>
  <c r="J707" i="3"/>
  <c r="K707" i="3"/>
  <c r="E708" i="3"/>
  <c r="F708" i="3"/>
  <c r="G708" i="3"/>
  <c r="K708" i="3" s="1"/>
  <c r="H708" i="3"/>
  <c r="I708" i="3"/>
  <c r="L708" i="3" s="1"/>
  <c r="J708" i="3"/>
  <c r="E709" i="3"/>
  <c r="F709" i="3"/>
  <c r="G709" i="3"/>
  <c r="H709" i="3"/>
  <c r="I709" i="3"/>
  <c r="L709" i="3" s="1"/>
  <c r="J709" i="3"/>
  <c r="K709" i="3"/>
  <c r="E710" i="3"/>
  <c r="F710" i="3"/>
  <c r="G710" i="3"/>
  <c r="H710" i="3"/>
  <c r="I710" i="3"/>
  <c r="L710" i="3" s="1"/>
  <c r="J710" i="3"/>
  <c r="K710" i="3"/>
  <c r="E711" i="3"/>
  <c r="F711" i="3"/>
  <c r="K711" i="3" s="1"/>
  <c r="G711" i="3"/>
  <c r="H711" i="3"/>
  <c r="I711" i="3"/>
  <c r="J711" i="3"/>
  <c r="E712" i="3"/>
  <c r="F712" i="3"/>
  <c r="G712" i="3"/>
  <c r="K712" i="3" s="1"/>
  <c r="H712" i="3"/>
  <c r="I712" i="3"/>
  <c r="J712" i="3"/>
  <c r="E713" i="3"/>
  <c r="F713" i="3"/>
  <c r="G713" i="3"/>
  <c r="H713" i="3"/>
  <c r="I713" i="3"/>
  <c r="J713" i="3"/>
  <c r="K713" i="3"/>
  <c r="E714" i="3"/>
  <c r="K714" i="3" s="1"/>
  <c r="F714" i="3"/>
  <c r="G714" i="3"/>
  <c r="H714" i="3"/>
  <c r="I714" i="3"/>
  <c r="L714" i="3" s="1"/>
  <c r="J714" i="3"/>
  <c r="E715" i="3"/>
  <c r="K715" i="3" s="1"/>
  <c r="F715" i="3"/>
  <c r="G715" i="3"/>
  <c r="H715" i="3"/>
  <c r="I715" i="3"/>
  <c r="J715" i="3"/>
  <c r="E716" i="3"/>
  <c r="F716" i="3"/>
  <c r="G716" i="3"/>
  <c r="K716" i="3" s="1"/>
  <c r="H716" i="3"/>
  <c r="I716" i="3"/>
  <c r="J716" i="3"/>
  <c r="E717" i="3"/>
  <c r="F717" i="3"/>
  <c r="G717" i="3"/>
  <c r="H717" i="3"/>
  <c r="I717" i="3"/>
  <c r="J717" i="3"/>
  <c r="K717" i="3"/>
  <c r="E718" i="3"/>
  <c r="K718" i="3" s="1"/>
  <c r="F718" i="3"/>
  <c r="G718" i="3"/>
  <c r="H718" i="3"/>
  <c r="I718" i="3"/>
  <c r="L718" i="3" s="1"/>
  <c r="J718" i="3"/>
  <c r="E719" i="3"/>
  <c r="K719" i="3" s="1"/>
  <c r="F719" i="3"/>
  <c r="G719" i="3"/>
  <c r="H719" i="3"/>
  <c r="I719" i="3"/>
  <c r="J719" i="3"/>
  <c r="E720" i="3"/>
  <c r="F720" i="3"/>
  <c r="G720" i="3"/>
  <c r="K720" i="3" s="1"/>
  <c r="H720" i="3"/>
  <c r="I720" i="3"/>
  <c r="J720" i="3"/>
  <c r="E721" i="3"/>
  <c r="F721" i="3"/>
  <c r="G721" i="3"/>
  <c r="H721" i="3"/>
  <c r="I721" i="3"/>
  <c r="J721" i="3"/>
  <c r="K721" i="3"/>
  <c r="E722" i="3"/>
  <c r="K722" i="3" s="1"/>
  <c r="F722" i="3"/>
  <c r="G722" i="3"/>
  <c r="H722" i="3"/>
  <c r="I722" i="3"/>
  <c r="L722" i="3" s="1"/>
  <c r="J722" i="3"/>
  <c r="E723" i="3"/>
  <c r="K723" i="3" s="1"/>
  <c r="F723" i="3"/>
  <c r="G723" i="3"/>
  <c r="H723" i="3"/>
  <c r="I723" i="3"/>
  <c r="J723" i="3"/>
  <c r="E724" i="3"/>
  <c r="F724" i="3"/>
  <c r="G724" i="3"/>
  <c r="K724" i="3" s="1"/>
  <c r="H724" i="3"/>
  <c r="I724" i="3"/>
  <c r="J724" i="3"/>
  <c r="E725" i="3"/>
  <c r="F725" i="3"/>
  <c r="G725" i="3"/>
  <c r="H725" i="3"/>
  <c r="I725" i="3"/>
  <c r="J725" i="3"/>
  <c r="K725" i="3"/>
  <c r="E726" i="3"/>
  <c r="K726" i="3" s="1"/>
  <c r="F726" i="3"/>
  <c r="G726" i="3"/>
  <c r="H726" i="3"/>
  <c r="I726" i="3"/>
  <c r="L726" i="3" s="1"/>
  <c r="J726" i="3"/>
  <c r="E727" i="3"/>
  <c r="K727" i="3" s="1"/>
  <c r="F727" i="3"/>
  <c r="G727" i="3"/>
  <c r="H727" i="3"/>
  <c r="I727" i="3"/>
  <c r="J727" i="3"/>
  <c r="E728" i="3"/>
  <c r="F728" i="3"/>
  <c r="G728" i="3"/>
  <c r="K728" i="3" s="1"/>
  <c r="H728" i="3"/>
  <c r="I728" i="3"/>
  <c r="J728" i="3"/>
  <c r="E729" i="3"/>
  <c r="F729" i="3"/>
  <c r="G729" i="3"/>
  <c r="H729" i="3"/>
  <c r="I729" i="3"/>
  <c r="J729" i="3"/>
  <c r="K729" i="3"/>
  <c r="E730" i="3"/>
  <c r="K730" i="3" s="1"/>
  <c r="F730" i="3"/>
  <c r="G730" i="3"/>
  <c r="H730" i="3"/>
  <c r="I730" i="3"/>
  <c r="L730" i="3" s="1"/>
  <c r="J730" i="3"/>
  <c r="E731" i="3"/>
  <c r="K731" i="3" s="1"/>
  <c r="F731" i="3"/>
  <c r="G731" i="3"/>
  <c r="H731" i="3"/>
  <c r="I731" i="3"/>
  <c r="J731" i="3"/>
  <c r="E732" i="3"/>
  <c r="F732" i="3"/>
  <c r="G732" i="3"/>
  <c r="H732" i="3"/>
  <c r="I732" i="3"/>
  <c r="J732" i="3"/>
  <c r="K732" i="3"/>
  <c r="E733" i="3"/>
  <c r="F733" i="3"/>
  <c r="G733" i="3"/>
  <c r="K733" i="3" s="1"/>
  <c r="H733" i="3"/>
  <c r="I733" i="3"/>
  <c r="J733" i="3"/>
  <c r="E734" i="3"/>
  <c r="K734" i="3" s="1"/>
  <c r="F734" i="3"/>
  <c r="G734" i="3"/>
  <c r="H734" i="3"/>
  <c r="I734" i="3"/>
  <c r="L734" i="3" s="1"/>
  <c r="J734" i="3"/>
  <c r="E735" i="3"/>
  <c r="K735" i="3" s="1"/>
  <c r="F735" i="3"/>
  <c r="G735" i="3"/>
  <c r="H735" i="3"/>
  <c r="L735" i="3" s="1"/>
  <c r="I735" i="3"/>
  <c r="J735" i="3"/>
  <c r="E736" i="3"/>
  <c r="K736" i="3" s="1"/>
  <c r="F736" i="3"/>
  <c r="G736" i="3"/>
  <c r="H736" i="3"/>
  <c r="L736" i="3" s="1"/>
  <c r="I736" i="3"/>
  <c r="J736" i="3"/>
  <c r="BN704" i="3" l="1"/>
  <c r="BK704" i="3"/>
  <c r="BL700" i="3"/>
  <c r="BN700" i="3"/>
  <c r="BK700" i="3"/>
  <c r="BN736" i="3"/>
  <c r="BK730" i="3"/>
  <c r="BK722" i="3"/>
  <c r="BK718" i="3"/>
  <c r="BK714" i="3"/>
  <c r="BM713" i="3"/>
  <c r="BJ701" i="3"/>
  <c r="BK734" i="3"/>
  <c r="BM727" i="3"/>
  <c r="BM723" i="3"/>
  <c r="BM719" i="3"/>
  <c r="BM715" i="3"/>
  <c r="BL678" i="3"/>
  <c r="BJ678" i="3"/>
  <c r="BN678" i="3"/>
  <c r="BK678" i="3"/>
  <c r="BJ677" i="3"/>
  <c r="BM677" i="3"/>
  <c r="BL677" i="3"/>
  <c r="BN677" i="3"/>
  <c r="BL676" i="3"/>
  <c r="BJ676" i="3"/>
  <c r="BN676" i="3"/>
  <c r="BK676" i="3"/>
  <c r="BJ675" i="3"/>
  <c r="BM675" i="3"/>
  <c r="BL675" i="3"/>
  <c r="BN675" i="3"/>
  <c r="BL674" i="3"/>
  <c r="BJ674" i="3"/>
  <c r="BN674" i="3"/>
  <c r="BK674" i="3"/>
  <c r="BJ673" i="3"/>
  <c r="BM673" i="3"/>
  <c r="BL673" i="3"/>
  <c r="BN673" i="3"/>
  <c r="BL672" i="3"/>
  <c r="BJ672" i="3"/>
  <c r="BM733" i="3"/>
  <c r="BM729" i="3"/>
  <c r="BM721" i="3"/>
  <c r="BM717" i="3"/>
  <c r="BN706" i="3"/>
  <c r="BK706" i="3"/>
  <c r="BM701" i="3"/>
  <c r="BK732" i="3"/>
  <c r="BK724" i="3"/>
  <c r="BK720" i="3"/>
  <c r="BK716" i="3"/>
  <c r="BJ702" i="3"/>
  <c r="BN702" i="3"/>
  <c r="BK702" i="3"/>
  <c r="BM700" i="3"/>
  <c r="BM698" i="3"/>
  <c r="BK677" i="3"/>
  <c r="BK675" i="3"/>
  <c r="BK673" i="3"/>
  <c r="BL701" i="3"/>
  <c r="BJ700" i="3"/>
  <c r="BJ699" i="3"/>
  <c r="BM699" i="3"/>
  <c r="BL699" i="3"/>
  <c r="BN699" i="3"/>
  <c r="BN698" i="3"/>
  <c r="BK698" i="3"/>
  <c r="BJ697" i="3"/>
  <c r="BM697" i="3"/>
  <c r="BL697" i="3"/>
  <c r="BN697" i="3"/>
  <c r="BL696" i="3"/>
  <c r="BJ696" i="3"/>
  <c r="BN696" i="3"/>
  <c r="BK696" i="3"/>
  <c r="BJ695" i="3"/>
  <c r="BM695" i="3"/>
  <c r="BL695" i="3"/>
  <c r="BN695" i="3"/>
  <c r="BL694" i="3"/>
  <c r="BJ694" i="3"/>
  <c r="BN694" i="3"/>
  <c r="BK694" i="3"/>
  <c r="BJ693" i="3"/>
  <c r="BM693" i="3"/>
  <c r="BL693" i="3"/>
  <c r="BN693" i="3"/>
  <c r="BL692" i="3"/>
  <c r="BJ692" i="3"/>
  <c r="BN692" i="3"/>
  <c r="BK692" i="3"/>
  <c r="BJ691" i="3"/>
  <c r="BM691" i="3"/>
  <c r="BL691" i="3"/>
  <c r="BN691" i="3"/>
  <c r="BL690" i="3"/>
  <c r="BJ690" i="3"/>
  <c r="BN690" i="3"/>
  <c r="BK690" i="3"/>
  <c r="BJ689" i="3"/>
  <c r="BM689" i="3"/>
  <c r="BL689" i="3"/>
  <c r="BN689" i="3"/>
  <c r="BL688" i="3"/>
  <c r="BJ688" i="3"/>
  <c r="BN688" i="3"/>
  <c r="BK688" i="3"/>
  <c r="BJ687" i="3"/>
  <c r="BM687" i="3"/>
  <c r="BL687" i="3"/>
  <c r="BN687" i="3"/>
  <c r="BL686" i="3"/>
  <c r="BJ686" i="3"/>
  <c r="BN686" i="3"/>
  <c r="BK686" i="3"/>
  <c r="BJ685" i="3"/>
  <c r="BM685" i="3"/>
  <c r="BL685" i="3"/>
  <c r="BN685" i="3"/>
  <c r="BL684" i="3"/>
  <c r="BJ684" i="3"/>
  <c r="BN684" i="3"/>
  <c r="BK684" i="3"/>
  <c r="BJ683" i="3"/>
  <c r="BM683" i="3"/>
  <c r="BL683" i="3"/>
  <c r="BN683" i="3"/>
  <c r="BL682" i="3"/>
  <c r="BJ682" i="3"/>
  <c r="BN682" i="3"/>
  <c r="BK682" i="3"/>
  <c r="BJ681" i="3"/>
  <c r="BM681" i="3"/>
  <c r="BL681" i="3"/>
  <c r="BN681" i="3"/>
  <c r="BL680" i="3"/>
  <c r="BJ680" i="3"/>
  <c r="BN680" i="3"/>
  <c r="BK680" i="3"/>
  <c r="BJ666" i="3"/>
  <c r="BN666" i="3"/>
  <c r="BK663" i="3"/>
  <c r="BM660" i="3"/>
  <c r="BK655" i="3"/>
  <c r="BJ654" i="3"/>
  <c r="BM652" i="3"/>
  <c r="BM642" i="3"/>
  <c r="BL639" i="3"/>
  <c r="BK637" i="3"/>
  <c r="BJ636" i="3"/>
  <c r="BM634" i="3"/>
  <c r="BM633" i="3"/>
  <c r="BL633" i="3"/>
  <c r="BJ632" i="3"/>
  <c r="BN632" i="3"/>
  <c r="BK632" i="3"/>
  <c r="BL615" i="3"/>
  <c r="BJ614" i="3"/>
  <c r="BN614" i="3"/>
  <c r="BK614" i="3"/>
  <c r="BL607" i="3"/>
  <c r="BK601" i="3"/>
  <c r="BM601" i="3"/>
  <c r="BL601" i="3"/>
  <c r="BN601" i="3"/>
  <c r="BK593" i="3"/>
  <c r="BM593" i="3"/>
  <c r="BL593" i="3"/>
  <c r="BN593" i="3"/>
  <c r="BL584" i="3"/>
  <c r="BM584" i="3"/>
  <c r="BJ584" i="3"/>
  <c r="BN584" i="3"/>
  <c r="BK584" i="3"/>
  <c r="BN671" i="3"/>
  <c r="BK670" i="3"/>
  <c r="BL669" i="3"/>
  <c r="BM666" i="3"/>
  <c r="BN663" i="3"/>
  <c r="BM662" i="3"/>
  <c r="BK660" i="3"/>
  <c r="BK657" i="3"/>
  <c r="BN655" i="3"/>
  <c r="BM654" i="3"/>
  <c r="BN654" i="3"/>
  <c r="BK652" i="3"/>
  <c r="BL651" i="3"/>
  <c r="BK642" i="3"/>
  <c r="BL641" i="3"/>
  <c r="BK639" i="3"/>
  <c r="BJ638" i="3"/>
  <c r="BN637" i="3"/>
  <c r="BM636" i="3"/>
  <c r="BN636" i="3"/>
  <c r="BK633" i="3"/>
  <c r="BM632" i="3"/>
  <c r="BK615" i="3"/>
  <c r="BM614" i="3"/>
  <c r="BM613" i="3"/>
  <c r="BL613" i="3"/>
  <c r="BJ612" i="3"/>
  <c r="BN612" i="3"/>
  <c r="BK612" i="3"/>
  <c r="BK585" i="3"/>
  <c r="BM585" i="3"/>
  <c r="BL585" i="3"/>
  <c r="BN585" i="3"/>
  <c r="BL576" i="3"/>
  <c r="BM576" i="3"/>
  <c r="BJ576" i="3"/>
  <c r="BN576" i="3"/>
  <c r="BK576" i="3"/>
  <c r="BL568" i="3"/>
  <c r="BM568" i="3"/>
  <c r="BJ568" i="3"/>
  <c r="BN568" i="3"/>
  <c r="BK568" i="3"/>
  <c r="BL558" i="3"/>
  <c r="BM558" i="3"/>
  <c r="BJ558" i="3"/>
  <c r="BN558" i="3"/>
  <c r="BK558" i="3"/>
  <c r="BK672" i="3"/>
  <c r="BJ670" i="3"/>
  <c r="BN670" i="3"/>
  <c r="BL667" i="3"/>
  <c r="BM664" i="3"/>
  <c r="BL663" i="3"/>
  <c r="BJ660" i="3"/>
  <c r="BN660" i="3"/>
  <c r="BK659" i="3"/>
  <c r="BN657" i="3"/>
  <c r="BM656" i="3"/>
  <c r="BL653" i="3"/>
  <c r="BK651" i="3"/>
  <c r="BJ650" i="3"/>
  <c r="BL643" i="3"/>
  <c r="BK641" i="3"/>
  <c r="BJ640" i="3"/>
  <c r="BN639" i="3"/>
  <c r="BM638" i="3"/>
  <c r="BN638" i="3"/>
  <c r="BL635" i="3"/>
  <c r="BJ618" i="3"/>
  <c r="BN618" i="3"/>
  <c r="BK618" i="3"/>
  <c r="BM615" i="3"/>
  <c r="BM612" i="3"/>
  <c r="BM611" i="3"/>
  <c r="BL611" i="3"/>
  <c r="BJ610" i="3"/>
  <c r="BN610" i="3"/>
  <c r="BK610" i="3"/>
  <c r="BM607" i="3"/>
  <c r="BK607" i="3"/>
  <c r="BM606" i="3"/>
  <c r="BK577" i="3"/>
  <c r="BM577" i="3"/>
  <c r="BL577" i="3"/>
  <c r="BN577" i="3"/>
  <c r="BK569" i="3"/>
  <c r="BM569" i="3"/>
  <c r="BL569" i="3"/>
  <c r="BN569" i="3"/>
  <c r="BM559" i="3"/>
  <c r="BL559" i="3"/>
  <c r="BN559" i="3"/>
  <c r="BN669" i="3"/>
  <c r="BJ668" i="3"/>
  <c r="BN668" i="3"/>
  <c r="BK666" i="3"/>
  <c r="BL665" i="3"/>
  <c r="BJ662" i="3"/>
  <c r="BN662" i="3"/>
  <c r="BK661" i="3"/>
  <c r="BM658" i="3"/>
  <c r="BL657" i="3"/>
  <c r="BL655" i="3"/>
  <c r="BK653" i="3"/>
  <c r="BJ652" i="3"/>
  <c r="BM650" i="3"/>
  <c r="BK643" i="3"/>
  <c r="BJ642" i="3"/>
  <c r="BM640" i="3"/>
  <c r="BL637" i="3"/>
  <c r="BK635" i="3"/>
  <c r="BJ634" i="3"/>
  <c r="BL621" i="3"/>
  <c r="BJ620" i="3"/>
  <c r="BN620" i="3"/>
  <c r="BK620" i="3"/>
  <c r="BL617" i="3"/>
  <c r="BJ616" i="3"/>
  <c r="BN616" i="3"/>
  <c r="BK616" i="3"/>
  <c r="BK613" i="3"/>
  <c r="BL609" i="3"/>
  <c r="BJ608" i="3"/>
  <c r="BN608" i="3"/>
  <c r="BK608" i="3"/>
  <c r="BL600" i="3"/>
  <c r="BM600" i="3"/>
  <c r="BJ600" i="3"/>
  <c r="BN600" i="3"/>
  <c r="BK600" i="3"/>
  <c r="BL592" i="3"/>
  <c r="BM592" i="3"/>
  <c r="BJ592" i="3"/>
  <c r="BN592" i="3"/>
  <c r="BK592" i="3"/>
  <c r="BK547" i="3"/>
  <c r="BM547" i="3"/>
  <c r="BL547" i="3"/>
  <c r="BM546" i="3"/>
  <c r="BJ546" i="3"/>
  <c r="BJ606" i="3"/>
  <c r="BN606" i="3"/>
  <c r="BK606" i="3"/>
  <c r="BK599" i="3"/>
  <c r="BM599" i="3"/>
  <c r="BL599" i="3"/>
  <c r="BM598" i="3"/>
  <c r="BJ598" i="3"/>
  <c r="BN598" i="3"/>
  <c r="BK598" i="3"/>
  <c r="BK591" i="3"/>
  <c r="BM591" i="3"/>
  <c r="BL591" i="3"/>
  <c r="BM590" i="3"/>
  <c r="BJ590" i="3"/>
  <c r="BN590" i="3"/>
  <c r="BK590" i="3"/>
  <c r="BK583" i="3"/>
  <c r="BM583" i="3"/>
  <c r="BL583" i="3"/>
  <c r="BM582" i="3"/>
  <c r="BJ582" i="3"/>
  <c r="BN582" i="3"/>
  <c r="BK582" i="3"/>
  <c r="BM575" i="3"/>
  <c r="BL575" i="3"/>
  <c r="BM574" i="3"/>
  <c r="BJ574" i="3"/>
  <c r="BN574" i="3"/>
  <c r="BK574" i="3"/>
  <c r="BK567" i="3"/>
  <c r="BM567" i="3"/>
  <c r="BL567" i="3"/>
  <c r="BM566" i="3"/>
  <c r="BJ566" i="3"/>
  <c r="BN566" i="3"/>
  <c r="BK566" i="3"/>
  <c r="BK559" i="3"/>
  <c r="BK557" i="3"/>
  <c r="BM557" i="3"/>
  <c r="BL557" i="3"/>
  <c r="BM555" i="3"/>
  <c r="BL555" i="3"/>
  <c r="BM553" i="3"/>
  <c r="BL553" i="3"/>
  <c r="BM552" i="3"/>
  <c r="BJ552" i="3"/>
  <c r="BN552" i="3"/>
  <c r="BK552" i="3"/>
  <c r="BK605" i="3"/>
  <c r="BM605" i="3"/>
  <c r="BL605" i="3"/>
  <c r="BM604" i="3"/>
  <c r="BJ604" i="3"/>
  <c r="BN604" i="3"/>
  <c r="BK604" i="3"/>
  <c r="BK597" i="3"/>
  <c r="BM597" i="3"/>
  <c r="BL597" i="3"/>
  <c r="BM596" i="3"/>
  <c r="BJ596" i="3"/>
  <c r="BN596" i="3"/>
  <c r="BK596" i="3"/>
  <c r="BK589" i="3"/>
  <c r="BM589" i="3"/>
  <c r="BL589" i="3"/>
  <c r="BM588" i="3"/>
  <c r="BJ588" i="3"/>
  <c r="BN588" i="3"/>
  <c r="BK588" i="3"/>
  <c r="BK581" i="3"/>
  <c r="BM581" i="3"/>
  <c r="BL581" i="3"/>
  <c r="BM580" i="3"/>
  <c r="BJ580" i="3"/>
  <c r="BN580" i="3"/>
  <c r="BK580" i="3"/>
  <c r="BK573" i="3"/>
  <c r="BM573" i="3"/>
  <c r="BL573" i="3"/>
  <c r="BM572" i="3"/>
  <c r="BJ572" i="3"/>
  <c r="BN572" i="3"/>
  <c r="BK572" i="3"/>
  <c r="BK565" i="3"/>
  <c r="BM565" i="3"/>
  <c r="BL565" i="3"/>
  <c r="BJ564" i="3"/>
  <c r="BN564" i="3"/>
  <c r="BK564" i="3"/>
  <c r="BK551" i="3"/>
  <c r="BM551" i="3"/>
  <c r="BL551" i="3"/>
  <c r="BM550" i="3"/>
  <c r="BJ550" i="3"/>
  <c r="BN550" i="3"/>
  <c r="BK550" i="3"/>
  <c r="BK603" i="3"/>
  <c r="BM603" i="3"/>
  <c r="BL603" i="3"/>
  <c r="BM602" i="3"/>
  <c r="BK595" i="3"/>
  <c r="BM595" i="3"/>
  <c r="BL595" i="3"/>
  <c r="BM594" i="3"/>
  <c r="BJ594" i="3"/>
  <c r="BN594" i="3"/>
  <c r="BK594" i="3"/>
  <c r="BK587" i="3"/>
  <c r="BM587" i="3"/>
  <c r="BL587" i="3"/>
  <c r="BM586" i="3"/>
  <c r="BJ586" i="3"/>
  <c r="BN586" i="3"/>
  <c r="BK586" i="3"/>
  <c r="BK579" i="3"/>
  <c r="BM579" i="3"/>
  <c r="BL579" i="3"/>
  <c r="BM578" i="3"/>
  <c r="BJ578" i="3"/>
  <c r="BN578" i="3"/>
  <c r="BK578" i="3"/>
  <c r="BK575" i="3"/>
  <c r="BK571" i="3"/>
  <c r="BM571" i="3"/>
  <c r="BL571" i="3"/>
  <c r="BM570" i="3"/>
  <c r="BJ570" i="3"/>
  <c r="BN570" i="3"/>
  <c r="BK570" i="3"/>
  <c r="BM564" i="3"/>
  <c r="BK561" i="3"/>
  <c r="BM561" i="3"/>
  <c r="BL561" i="3"/>
  <c r="BM560" i="3"/>
  <c r="BJ560" i="3"/>
  <c r="BN560" i="3"/>
  <c r="BK560" i="3"/>
  <c r="BK549" i="3"/>
  <c r="BM549" i="3"/>
  <c r="BL549" i="3"/>
  <c r="BM548" i="3"/>
  <c r="BJ548" i="3"/>
  <c r="BN548" i="3"/>
  <c r="BK548" i="3"/>
  <c r="BK546" i="3"/>
  <c r="L727" i="3"/>
  <c r="L723" i="3"/>
  <c r="L719" i="3"/>
  <c r="L715" i="3"/>
  <c r="L711" i="3"/>
  <c r="L662" i="3"/>
  <c r="L646" i="3"/>
  <c r="L732" i="3"/>
  <c r="L728" i="3"/>
  <c r="L724" i="3"/>
  <c r="L720" i="3"/>
  <c r="L716" i="3"/>
  <c r="L712" i="3"/>
  <c r="L683" i="3"/>
  <c r="L731" i="3"/>
  <c r="L733" i="3"/>
  <c r="L729" i="3"/>
  <c r="L725" i="3"/>
  <c r="L721" i="3"/>
  <c r="L717" i="3"/>
  <c r="L713" i="3"/>
  <c r="L686" i="3"/>
  <c r="L679" i="3"/>
  <c r="L670" i="3"/>
  <c r="L654" i="3"/>
  <c r="L638" i="3"/>
  <c r="K687" i="3"/>
  <c r="K683" i="3"/>
  <c r="K679" i="3"/>
  <c r="L628" i="3"/>
  <c r="L625" i="3"/>
  <c r="L620" i="3"/>
  <c r="L617" i="3"/>
  <c r="L612" i="3"/>
  <c r="L609" i="3"/>
  <c r="L604" i="3"/>
  <c r="L601" i="3"/>
  <c r="L596" i="3"/>
  <c r="L593" i="3"/>
  <c r="L588" i="3"/>
  <c r="L585" i="3"/>
  <c r="K684" i="3"/>
  <c r="K680" i="3"/>
  <c r="L629" i="3"/>
  <c r="K629" i="3"/>
  <c r="K621" i="3"/>
  <c r="K613" i="3"/>
  <c r="K605" i="3"/>
  <c r="K685" i="3"/>
  <c r="K681" i="3"/>
  <c r="K677" i="3"/>
  <c r="L624" i="3"/>
  <c r="L621" i="3"/>
  <c r="L616" i="3"/>
  <c r="L613" i="3"/>
  <c r="L608" i="3"/>
  <c r="L605" i="3"/>
  <c r="L600" i="3"/>
  <c r="L597" i="3"/>
  <c r="L592" i="3"/>
  <c r="L589" i="3"/>
  <c r="K630" i="3"/>
  <c r="K626" i="3"/>
  <c r="K622" i="3"/>
  <c r="K618" i="3"/>
  <c r="K614" i="3"/>
  <c r="K610" i="3"/>
  <c r="K606" i="3"/>
  <c r="K602" i="3"/>
  <c r="K631" i="3"/>
  <c r="K627" i="3"/>
  <c r="K623" i="3"/>
  <c r="K619" i="3"/>
  <c r="K615" i="3"/>
  <c r="K611" i="3"/>
  <c r="K607" i="3"/>
  <c r="K603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L361" i="3" s="1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L365" i="3" s="1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L369" i="3" s="1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L373" i="3" s="1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 s="1"/>
  <c r="E376" i="3"/>
  <c r="F376" i="3"/>
  <c r="G376" i="3"/>
  <c r="H376" i="3"/>
  <c r="I376" i="3"/>
  <c r="J376" i="3"/>
  <c r="E377" i="3"/>
  <c r="F377" i="3"/>
  <c r="G377" i="3"/>
  <c r="H377" i="3"/>
  <c r="I377" i="3"/>
  <c r="J377" i="3"/>
  <c r="L377" i="3" s="1"/>
  <c r="E378" i="3"/>
  <c r="F378" i="3"/>
  <c r="G378" i="3"/>
  <c r="H378" i="3"/>
  <c r="I378" i="3"/>
  <c r="J378" i="3"/>
  <c r="E379" i="3"/>
  <c r="F379" i="3"/>
  <c r="G379" i="3"/>
  <c r="H379" i="3"/>
  <c r="L379" i="3" s="1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L387" i="3" s="1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L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L405" i="3" s="1"/>
  <c r="E406" i="3"/>
  <c r="F406" i="3"/>
  <c r="G406" i="3"/>
  <c r="H406" i="3"/>
  <c r="I406" i="3"/>
  <c r="J406" i="3"/>
  <c r="E407" i="3"/>
  <c r="F407" i="3"/>
  <c r="G407" i="3"/>
  <c r="H407" i="3"/>
  <c r="I407" i="3"/>
  <c r="J407" i="3"/>
  <c r="L407" i="3" s="1"/>
  <c r="E408" i="3"/>
  <c r="F408" i="3"/>
  <c r="G408" i="3"/>
  <c r="H408" i="3"/>
  <c r="I408" i="3"/>
  <c r="J408" i="3"/>
  <c r="E409" i="3"/>
  <c r="F409" i="3"/>
  <c r="G409" i="3"/>
  <c r="H409" i="3"/>
  <c r="I409" i="3"/>
  <c r="J409" i="3"/>
  <c r="L409" i="3" s="1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L413" i="3" s="1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L429" i="3" s="1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L458" i="3" s="1"/>
  <c r="J458" i="3"/>
  <c r="E459" i="3"/>
  <c r="F459" i="3"/>
  <c r="G459" i="3"/>
  <c r="H459" i="3"/>
  <c r="I459" i="3"/>
  <c r="L459" i="3" s="1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L471" i="3" s="1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L475" i="3" s="1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L491" i="3" s="1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K519" i="3" s="1"/>
  <c r="H519" i="3"/>
  <c r="I519" i="3"/>
  <c r="J519" i="3"/>
  <c r="E520" i="3"/>
  <c r="F520" i="3"/>
  <c r="G520" i="3"/>
  <c r="K520" i="3" s="1"/>
  <c r="H520" i="3"/>
  <c r="I520" i="3"/>
  <c r="J520" i="3"/>
  <c r="E521" i="3"/>
  <c r="F521" i="3"/>
  <c r="G521" i="3"/>
  <c r="K521" i="3" s="1"/>
  <c r="H521" i="3"/>
  <c r="I521" i="3"/>
  <c r="J521" i="3"/>
  <c r="E522" i="3"/>
  <c r="F522" i="3"/>
  <c r="G522" i="3"/>
  <c r="K522" i="3" s="1"/>
  <c r="H522" i="3"/>
  <c r="I522" i="3"/>
  <c r="J522" i="3"/>
  <c r="E523" i="3"/>
  <c r="F523" i="3"/>
  <c r="G523" i="3"/>
  <c r="K523" i="3" s="1"/>
  <c r="H523" i="3"/>
  <c r="I523" i="3"/>
  <c r="J523" i="3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N534" i="3" s="1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K537" i="3" s="1"/>
  <c r="G537" i="3"/>
  <c r="H537" i="3"/>
  <c r="I537" i="3"/>
  <c r="J537" i="3"/>
  <c r="E538" i="3"/>
  <c r="F538" i="3"/>
  <c r="G538" i="3"/>
  <c r="H538" i="3"/>
  <c r="I538" i="3"/>
  <c r="J538" i="3"/>
  <c r="E539" i="3"/>
  <c r="F539" i="3"/>
  <c r="K539" i="3" s="1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L467" i="3" l="1"/>
  <c r="L463" i="3"/>
  <c r="L507" i="3"/>
  <c r="L503" i="3"/>
  <c r="L499" i="3"/>
  <c r="L495" i="3"/>
  <c r="L490" i="3"/>
  <c r="L443" i="3"/>
  <c r="L442" i="3"/>
  <c r="L441" i="3"/>
  <c r="L437" i="3"/>
  <c r="L434" i="3"/>
  <c r="L433" i="3"/>
  <c r="L395" i="3"/>
  <c r="L393" i="3"/>
  <c r="L391" i="3"/>
  <c r="L389" i="3"/>
  <c r="L545" i="3"/>
  <c r="K489" i="3"/>
  <c r="K488" i="3"/>
  <c r="K459" i="3"/>
  <c r="K458" i="3"/>
  <c r="K457" i="3"/>
  <c r="K456" i="3"/>
  <c r="K428" i="3"/>
  <c r="K427" i="3"/>
  <c r="K403" i="3"/>
  <c r="K387" i="3"/>
  <c r="K386" i="3"/>
  <c r="L523" i="3"/>
  <c r="N523" i="3" s="1"/>
  <c r="L522" i="3"/>
  <c r="M522" i="3" s="1"/>
  <c r="L521" i="3"/>
  <c r="N521" i="3" s="1"/>
  <c r="L520" i="3"/>
  <c r="M520" i="3" s="1"/>
  <c r="L519" i="3"/>
  <c r="N519" i="3" s="1"/>
  <c r="L518" i="3"/>
  <c r="L517" i="3"/>
  <c r="K517" i="3"/>
  <c r="N517" i="3" s="1"/>
  <c r="L516" i="3"/>
  <c r="K516" i="3"/>
  <c r="L515" i="3"/>
  <c r="L514" i="3"/>
  <c r="L513" i="3"/>
  <c r="L512" i="3"/>
  <c r="L511" i="3"/>
  <c r="L506" i="3"/>
  <c r="K505" i="3"/>
  <c r="K504" i="3"/>
  <c r="L487" i="3"/>
  <c r="L483" i="3"/>
  <c r="L479" i="3"/>
  <c r="L474" i="3"/>
  <c r="K473" i="3"/>
  <c r="K472" i="3"/>
  <c r="L455" i="3"/>
  <c r="L451" i="3"/>
  <c r="L447" i="3"/>
  <c r="K443" i="3"/>
  <c r="L426" i="3"/>
  <c r="L425" i="3"/>
  <c r="L421" i="3"/>
  <c r="L417" i="3"/>
  <c r="K413" i="3"/>
  <c r="L411" i="3"/>
  <c r="K411" i="3"/>
  <c r="L401" i="3"/>
  <c r="L399" i="3"/>
  <c r="L397" i="3"/>
  <c r="K395" i="3"/>
  <c r="K394" i="3"/>
  <c r="L385" i="3"/>
  <c r="L383" i="3"/>
  <c r="L381" i="3"/>
  <c r="K379" i="3"/>
  <c r="K378" i="3"/>
  <c r="N533" i="3"/>
  <c r="N526" i="3"/>
  <c r="N525" i="3"/>
  <c r="N524" i="3"/>
  <c r="L539" i="3"/>
  <c r="M539" i="3" s="1"/>
  <c r="L538" i="3"/>
  <c r="K538" i="3"/>
  <c r="N538" i="3" s="1"/>
  <c r="K532" i="3"/>
  <c r="K518" i="3"/>
  <c r="Q518" i="3" s="1"/>
  <c r="L498" i="3"/>
  <c r="K497" i="3"/>
  <c r="K496" i="3"/>
  <c r="L482" i="3"/>
  <c r="K481" i="3"/>
  <c r="K480" i="3"/>
  <c r="K467" i="3"/>
  <c r="L466" i="3"/>
  <c r="K466" i="3"/>
  <c r="K465" i="3"/>
  <c r="K464" i="3"/>
  <c r="K451" i="3"/>
  <c r="L450" i="3"/>
  <c r="K450" i="3"/>
  <c r="K449" i="3"/>
  <c r="K448" i="3"/>
  <c r="K436" i="3"/>
  <c r="K435" i="3"/>
  <c r="K421" i="3"/>
  <c r="L419" i="3"/>
  <c r="K419" i="3"/>
  <c r="K407" i="3"/>
  <c r="K399" i="3"/>
  <c r="K398" i="3"/>
  <c r="K391" i="3"/>
  <c r="K390" i="3"/>
  <c r="K383" i="3"/>
  <c r="K382" i="3"/>
  <c r="K375" i="3"/>
  <c r="K374" i="3"/>
  <c r="K370" i="3"/>
  <c r="K369" i="3"/>
  <c r="K368" i="3"/>
  <c r="K367" i="3"/>
  <c r="K366" i="3"/>
  <c r="K362" i="3"/>
  <c r="K360" i="3"/>
  <c r="M518" i="3"/>
  <c r="U518" i="3"/>
  <c r="AC518" i="3"/>
  <c r="AK518" i="3"/>
  <c r="AS518" i="3"/>
  <c r="BA518" i="3"/>
  <c r="BE518" i="3"/>
  <c r="BI518" i="3"/>
  <c r="P518" i="3"/>
  <c r="T518" i="3"/>
  <c r="X518" i="3"/>
  <c r="AB518" i="3"/>
  <c r="AF518" i="3"/>
  <c r="AJ518" i="3"/>
  <c r="AN518" i="3"/>
  <c r="AR518" i="3"/>
  <c r="AV518" i="3"/>
  <c r="AZ518" i="3"/>
  <c r="BD518" i="3"/>
  <c r="BH518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M516" i="3"/>
  <c r="Q516" i="3"/>
  <c r="U516" i="3"/>
  <c r="Y516" i="3"/>
  <c r="AC516" i="3"/>
  <c r="AG516" i="3"/>
  <c r="AK516" i="3"/>
  <c r="AO516" i="3"/>
  <c r="AS516" i="3"/>
  <c r="AW516" i="3"/>
  <c r="BA516" i="3"/>
  <c r="BE516" i="3"/>
  <c r="BH516" i="3"/>
  <c r="O516" i="3"/>
  <c r="S516" i="3"/>
  <c r="W516" i="3"/>
  <c r="AA516" i="3"/>
  <c r="AE516" i="3"/>
  <c r="AI516" i="3"/>
  <c r="AM516" i="3"/>
  <c r="AQ516" i="3"/>
  <c r="AU516" i="3"/>
  <c r="AY516" i="3"/>
  <c r="BC516" i="3"/>
  <c r="BG516" i="3"/>
  <c r="BI516" i="3"/>
  <c r="K545" i="3"/>
  <c r="L544" i="3"/>
  <c r="K544" i="3"/>
  <c r="L543" i="3"/>
  <c r="K543" i="3"/>
  <c r="L542" i="3"/>
  <c r="K542" i="3"/>
  <c r="L541" i="3"/>
  <c r="K541" i="3"/>
  <c r="L540" i="3"/>
  <c r="K540" i="3"/>
  <c r="L537" i="3"/>
  <c r="T537" i="3" s="1"/>
  <c r="L536" i="3"/>
  <c r="K536" i="3"/>
  <c r="L535" i="3"/>
  <c r="K535" i="3"/>
  <c r="L532" i="3"/>
  <c r="P532" i="3" s="1"/>
  <c r="L531" i="3"/>
  <c r="K531" i="3"/>
  <c r="L530" i="3"/>
  <c r="K530" i="3"/>
  <c r="L529" i="3"/>
  <c r="K529" i="3"/>
  <c r="L528" i="3"/>
  <c r="K528" i="3"/>
  <c r="L527" i="3"/>
  <c r="L509" i="3"/>
  <c r="L508" i="3"/>
  <c r="L501" i="3"/>
  <c r="L500" i="3"/>
  <c r="L493" i="3"/>
  <c r="L492" i="3"/>
  <c r="L485" i="3"/>
  <c r="L484" i="3"/>
  <c r="L477" i="3"/>
  <c r="L476" i="3"/>
  <c r="L469" i="3"/>
  <c r="L468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Q467" i="3"/>
  <c r="U467" i="3"/>
  <c r="Y467" i="3"/>
  <c r="AC467" i="3"/>
  <c r="AG467" i="3"/>
  <c r="AK467" i="3"/>
  <c r="AO467" i="3"/>
  <c r="AS467" i="3"/>
  <c r="AW467" i="3"/>
  <c r="BA467" i="3"/>
  <c r="BE467" i="3"/>
  <c r="BI467" i="3"/>
  <c r="O467" i="3"/>
  <c r="BN467" i="3" s="1"/>
  <c r="S467" i="3"/>
  <c r="W467" i="3"/>
  <c r="AA467" i="3"/>
  <c r="AE467" i="3"/>
  <c r="AI467" i="3"/>
  <c r="AM467" i="3"/>
  <c r="AQ467" i="3"/>
  <c r="AU467" i="3"/>
  <c r="AY467" i="3"/>
  <c r="BC467" i="3"/>
  <c r="BG467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P466" i="3"/>
  <c r="T466" i="3"/>
  <c r="X466" i="3"/>
  <c r="AB466" i="3"/>
  <c r="AF466" i="3"/>
  <c r="AJ466" i="3"/>
  <c r="AN466" i="3"/>
  <c r="AR466" i="3"/>
  <c r="AV466" i="3"/>
  <c r="AZ466" i="3"/>
  <c r="BD466" i="3"/>
  <c r="BH466" i="3"/>
  <c r="N466" i="3"/>
  <c r="R466" i="3"/>
  <c r="V466" i="3"/>
  <c r="Z466" i="3"/>
  <c r="AD466" i="3"/>
  <c r="AH466" i="3"/>
  <c r="AL466" i="3"/>
  <c r="AP466" i="3"/>
  <c r="AT466" i="3"/>
  <c r="AX466" i="3"/>
  <c r="BB466" i="3"/>
  <c r="BF466" i="3"/>
  <c r="L461" i="3"/>
  <c r="L460" i="3"/>
  <c r="N459" i="3"/>
  <c r="P459" i="3"/>
  <c r="R459" i="3"/>
  <c r="T459" i="3"/>
  <c r="V459" i="3"/>
  <c r="X459" i="3"/>
  <c r="Z459" i="3"/>
  <c r="AB459" i="3"/>
  <c r="AD459" i="3"/>
  <c r="AF459" i="3"/>
  <c r="AH459" i="3"/>
  <c r="AJ459" i="3"/>
  <c r="AL459" i="3"/>
  <c r="AN459" i="3"/>
  <c r="AP459" i="3"/>
  <c r="AR459" i="3"/>
  <c r="AT459" i="3"/>
  <c r="AV459" i="3"/>
  <c r="AX459" i="3"/>
  <c r="AZ459" i="3"/>
  <c r="BB459" i="3"/>
  <c r="BD459" i="3"/>
  <c r="BF459" i="3"/>
  <c r="BH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O459" i="3"/>
  <c r="S459" i="3"/>
  <c r="W459" i="3"/>
  <c r="AA459" i="3"/>
  <c r="AE459" i="3"/>
  <c r="AI459" i="3"/>
  <c r="AM459" i="3"/>
  <c r="AQ459" i="3"/>
  <c r="AU459" i="3"/>
  <c r="AY459" i="3"/>
  <c r="BC459" i="3"/>
  <c r="BG459" i="3"/>
  <c r="M458" i="3"/>
  <c r="O458" i="3"/>
  <c r="Q458" i="3"/>
  <c r="S458" i="3"/>
  <c r="U458" i="3"/>
  <c r="W458" i="3"/>
  <c r="Y458" i="3"/>
  <c r="AA458" i="3"/>
  <c r="AC458" i="3"/>
  <c r="AE458" i="3"/>
  <c r="AG458" i="3"/>
  <c r="AI458" i="3"/>
  <c r="AK458" i="3"/>
  <c r="AM458" i="3"/>
  <c r="AO458" i="3"/>
  <c r="AQ458" i="3"/>
  <c r="AS458" i="3"/>
  <c r="AU458" i="3"/>
  <c r="AW458" i="3"/>
  <c r="AY458" i="3"/>
  <c r="BA458" i="3"/>
  <c r="BC458" i="3"/>
  <c r="BE458" i="3"/>
  <c r="BG458" i="3"/>
  <c r="BI458" i="3"/>
  <c r="P458" i="3"/>
  <c r="T458" i="3"/>
  <c r="X458" i="3"/>
  <c r="AB458" i="3"/>
  <c r="AF458" i="3"/>
  <c r="AJ458" i="3"/>
  <c r="AN458" i="3"/>
  <c r="AR458" i="3"/>
  <c r="AV458" i="3"/>
  <c r="AZ458" i="3"/>
  <c r="BD458" i="3"/>
  <c r="BH458" i="3"/>
  <c r="N458" i="3"/>
  <c r="R458" i="3"/>
  <c r="V458" i="3"/>
  <c r="Z458" i="3"/>
  <c r="AD458" i="3"/>
  <c r="AH458" i="3"/>
  <c r="AL458" i="3"/>
  <c r="AP458" i="3"/>
  <c r="AT458" i="3"/>
  <c r="AX458" i="3"/>
  <c r="BB458" i="3"/>
  <c r="BF458" i="3"/>
  <c r="L453" i="3"/>
  <c r="L452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P451" i="3"/>
  <c r="T451" i="3"/>
  <c r="X451" i="3"/>
  <c r="AB451" i="3"/>
  <c r="AF451" i="3"/>
  <c r="AJ451" i="3"/>
  <c r="AN451" i="3"/>
  <c r="AR451" i="3"/>
  <c r="AV451" i="3"/>
  <c r="AZ451" i="3"/>
  <c r="BD451" i="3"/>
  <c r="BH451" i="3"/>
  <c r="N451" i="3"/>
  <c r="R451" i="3"/>
  <c r="V451" i="3"/>
  <c r="Z451" i="3"/>
  <c r="AD451" i="3"/>
  <c r="AH451" i="3"/>
  <c r="AL451" i="3"/>
  <c r="AP451" i="3"/>
  <c r="AT451" i="3"/>
  <c r="AX451" i="3"/>
  <c r="BB451" i="3"/>
  <c r="BF451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0" i="3"/>
  <c r="Q450" i="3"/>
  <c r="U450" i="3"/>
  <c r="Y450" i="3"/>
  <c r="AC450" i="3"/>
  <c r="AG450" i="3"/>
  <c r="AK450" i="3"/>
  <c r="AO450" i="3"/>
  <c r="AS450" i="3"/>
  <c r="AW450" i="3"/>
  <c r="BA450" i="3"/>
  <c r="BE450" i="3"/>
  <c r="BI450" i="3"/>
  <c r="O450" i="3"/>
  <c r="S450" i="3"/>
  <c r="W450" i="3"/>
  <c r="AA450" i="3"/>
  <c r="AE450" i="3"/>
  <c r="AI450" i="3"/>
  <c r="AM450" i="3"/>
  <c r="AQ450" i="3"/>
  <c r="AU450" i="3"/>
  <c r="AY450" i="3"/>
  <c r="BC450" i="3"/>
  <c r="BG450" i="3"/>
  <c r="L445" i="3"/>
  <c r="L444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P443" i="3"/>
  <c r="T443" i="3"/>
  <c r="X443" i="3"/>
  <c r="AB443" i="3"/>
  <c r="AF443" i="3"/>
  <c r="AJ443" i="3"/>
  <c r="AN443" i="3"/>
  <c r="AR443" i="3"/>
  <c r="AV443" i="3"/>
  <c r="AZ443" i="3"/>
  <c r="BD443" i="3"/>
  <c r="BH443" i="3"/>
  <c r="N443" i="3"/>
  <c r="R443" i="3"/>
  <c r="V443" i="3"/>
  <c r="Z443" i="3"/>
  <c r="AD443" i="3"/>
  <c r="AH443" i="3"/>
  <c r="AL443" i="3"/>
  <c r="AP443" i="3"/>
  <c r="AT443" i="3"/>
  <c r="AX443" i="3"/>
  <c r="BB443" i="3"/>
  <c r="BF443" i="3"/>
  <c r="L438" i="3"/>
  <c r="L430" i="3"/>
  <c r="L422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R421" i="3"/>
  <c r="Z421" i="3"/>
  <c r="AH421" i="3"/>
  <c r="AP421" i="3"/>
  <c r="AX421" i="3"/>
  <c r="BF421" i="3"/>
  <c r="N421" i="3"/>
  <c r="V421" i="3"/>
  <c r="AD421" i="3"/>
  <c r="AL421" i="3"/>
  <c r="AT421" i="3"/>
  <c r="BB421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Q419" i="3"/>
  <c r="U419" i="3"/>
  <c r="Y419" i="3"/>
  <c r="AC419" i="3"/>
  <c r="AG419" i="3"/>
  <c r="AK419" i="3"/>
  <c r="AO419" i="3"/>
  <c r="AS419" i="3"/>
  <c r="AW419" i="3"/>
  <c r="BA419" i="3"/>
  <c r="BE419" i="3"/>
  <c r="BI419" i="3"/>
  <c r="O419" i="3"/>
  <c r="W419" i="3"/>
  <c r="AE419" i="3"/>
  <c r="AM419" i="3"/>
  <c r="AU419" i="3"/>
  <c r="BC419" i="3"/>
  <c r="S419" i="3"/>
  <c r="AA419" i="3"/>
  <c r="AI419" i="3"/>
  <c r="AQ419" i="3"/>
  <c r="AY419" i="3"/>
  <c r="BG419" i="3"/>
  <c r="L416" i="3"/>
  <c r="L414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R413" i="3"/>
  <c r="V413" i="3"/>
  <c r="Z413" i="3"/>
  <c r="AD413" i="3"/>
  <c r="AH413" i="3"/>
  <c r="AL413" i="3"/>
  <c r="AP413" i="3"/>
  <c r="AT413" i="3"/>
  <c r="AX413" i="3"/>
  <c r="BB413" i="3"/>
  <c r="BF413" i="3"/>
  <c r="T413" i="3"/>
  <c r="AB413" i="3"/>
  <c r="AJ413" i="3"/>
  <c r="AR413" i="3"/>
  <c r="AZ413" i="3"/>
  <c r="BH413" i="3"/>
  <c r="P413" i="3"/>
  <c r="X413" i="3"/>
  <c r="AF413" i="3"/>
  <c r="AN413" i="3"/>
  <c r="AV413" i="3"/>
  <c r="BD413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O411" i="3"/>
  <c r="S411" i="3"/>
  <c r="W411" i="3"/>
  <c r="AA411" i="3"/>
  <c r="AE411" i="3"/>
  <c r="AI411" i="3"/>
  <c r="AM411" i="3"/>
  <c r="AQ411" i="3"/>
  <c r="AU411" i="3"/>
  <c r="AY411" i="3"/>
  <c r="BC411" i="3"/>
  <c r="BG411" i="3"/>
  <c r="Q411" i="3"/>
  <c r="Y411" i="3"/>
  <c r="AG411" i="3"/>
  <c r="AO411" i="3"/>
  <c r="AW411" i="3"/>
  <c r="BE411" i="3"/>
  <c r="M411" i="3"/>
  <c r="U411" i="3"/>
  <c r="AC411" i="3"/>
  <c r="AK411" i="3"/>
  <c r="AS411" i="3"/>
  <c r="BA411" i="3"/>
  <c r="BI411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O407" i="3"/>
  <c r="S407" i="3"/>
  <c r="W407" i="3"/>
  <c r="AA407" i="3"/>
  <c r="AE407" i="3"/>
  <c r="AI407" i="3"/>
  <c r="AM407" i="3"/>
  <c r="AQ407" i="3"/>
  <c r="AU407" i="3"/>
  <c r="AY407" i="3"/>
  <c r="BC407" i="3"/>
  <c r="BG407" i="3"/>
  <c r="Q407" i="3"/>
  <c r="Y407" i="3"/>
  <c r="AG407" i="3"/>
  <c r="AO407" i="3"/>
  <c r="AW407" i="3"/>
  <c r="BE407" i="3"/>
  <c r="M407" i="3"/>
  <c r="U407" i="3"/>
  <c r="AC407" i="3"/>
  <c r="AK407" i="3"/>
  <c r="AS407" i="3"/>
  <c r="BA407" i="3"/>
  <c r="BI407" i="3"/>
  <c r="L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Q403" i="3"/>
  <c r="U403" i="3"/>
  <c r="Y403" i="3"/>
  <c r="AC403" i="3"/>
  <c r="AG403" i="3"/>
  <c r="AK403" i="3"/>
  <c r="AO403" i="3"/>
  <c r="AS403" i="3"/>
  <c r="AW403" i="3"/>
  <c r="BA403" i="3"/>
  <c r="BE403" i="3"/>
  <c r="BI403" i="3"/>
  <c r="S403" i="3"/>
  <c r="AA403" i="3"/>
  <c r="AI403" i="3"/>
  <c r="AQ403" i="3"/>
  <c r="AY403" i="3"/>
  <c r="BG403" i="3"/>
  <c r="O403" i="3"/>
  <c r="W403" i="3"/>
  <c r="AE403" i="3"/>
  <c r="AM403" i="3"/>
  <c r="AU403" i="3"/>
  <c r="BC403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O399" i="3"/>
  <c r="S399" i="3"/>
  <c r="W399" i="3"/>
  <c r="AA399" i="3"/>
  <c r="AE399" i="3"/>
  <c r="AI399" i="3"/>
  <c r="AM399" i="3"/>
  <c r="AQ399" i="3"/>
  <c r="AU399" i="3"/>
  <c r="AY399" i="3"/>
  <c r="BC399" i="3"/>
  <c r="BG399" i="3"/>
  <c r="M399" i="3"/>
  <c r="U399" i="3"/>
  <c r="AC399" i="3"/>
  <c r="AK399" i="3"/>
  <c r="AS399" i="3"/>
  <c r="BA399" i="3"/>
  <c r="BI399" i="3"/>
  <c r="Q399" i="3"/>
  <c r="Y399" i="3"/>
  <c r="AG399" i="3"/>
  <c r="AO399" i="3"/>
  <c r="AW399" i="3"/>
  <c r="BE399" i="3"/>
  <c r="L396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O395" i="3"/>
  <c r="W395" i="3"/>
  <c r="AE395" i="3"/>
  <c r="AM395" i="3"/>
  <c r="AU395" i="3"/>
  <c r="BC395" i="3"/>
  <c r="S395" i="3"/>
  <c r="AA395" i="3"/>
  <c r="AI395" i="3"/>
  <c r="AQ395" i="3"/>
  <c r="AY395" i="3"/>
  <c r="BG395" i="3"/>
  <c r="L392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S391" i="3"/>
  <c r="AA391" i="3"/>
  <c r="AI391" i="3"/>
  <c r="AQ391" i="3"/>
  <c r="AY391" i="3"/>
  <c r="BG391" i="3"/>
  <c r="O391" i="3"/>
  <c r="W391" i="3"/>
  <c r="AE391" i="3"/>
  <c r="AM391" i="3"/>
  <c r="AU391" i="3"/>
  <c r="BC391" i="3"/>
  <c r="L388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P387" i="3"/>
  <c r="T387" i="3"/>
  <c r="X387" i="3"/>
  <c r="AB387" i="3"/>
  <c r="AF387" i="3"/>
  <c r="AJ387" i="3"/>
  <c r="AN387" i="3"/>
  <c r="AR387" i="3"/>
  <c r="AV387" i="3"/>
  <c r="AZ387" i="3"/>
  <c r="BD387" i="3"/>
  <c r="BH387" i="3"/>
  <c r="N387" i="3"/>
  <c r="V387" i="3"/>
  <c r="AD387" i="3"/>
  <c r="AL387" i="3"/>
  <c r="AT387" i="3"/>
  <c r="BB387" i="3"/>
  <c r="R387" i="3"/>
  <c r="Z387" i="3"/>
  <c r="AH387" i="3"/>
  <c r="AP387" i="3"/>
  <c r="AX387" i="3"/>
  <c r="BF387" i="3"/>
  <c r="L384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P383" i="3"/>
  <c r="T383" i="3"/>
  <c r="X383" i="3"/>
  <c r="AB383" i="3"/>
  <c r="AF383" i="3"/>
  <c r="AJ383" i="3"/>
  <c r="AN383" i="3"/>
  <c r="AR383" i="3"/>
  <c r="AV383" i="3"/>
  <c r="AZ383" i="3"/>
  <c r="BD383" i="3"/>
  <c r="BH383" i="3"/>
  <c r="R383" i="3"/>
  <c r="Z383" i="3"/>
  <c r="AH383" i="3"/>
  <c r="AP383" i="3"/>
  <c r="AX383" i="3"/>
  <c r="BF383" i="3"/>
  <c r="N383" i="3"/>
  <c r="V383" i="3"/>
  <c r="AD383" i="3"/>
  <c r="AL383" i="3"/>
  <c r="AT383" i="3"/>
  <c r="BB383" i="3"/>
  <c r="L380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79" i="3"/>
  <c r="U379" i="3"/>
  <c r="AC379" i="3"/>
  <c r="AK379" i="3"/>
  <c r="AS379" i="3"/>
  <c r="BA379" i="3"/>
  <c r="BI379" i="3"/>
  <c r="Q379" i="3"/>
  <c r="Y379" i="3"/>
  <c r="AG379" i="3"/>
  <c r="AO379" i="3"/>
  <c r="AW379" i="3"/>
  <c r="BE379" i="3"/>
  <c r="L376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P375" i="3"/>
  <c r="T375" i="3"/>
  <c r="X375" i="3"/>
  <c r="AB375" i="3"/>
  <c r="AF375" i="3"/>
  <c r="AJ375" i="3"/>
  <c r="AN375" i="3"/>
  <c r="AR375" i="3"/>
  <c r="AV375" i="3"/>
  <c r="AZ375" i="3"/>
  <c r="BD375" i="3"/>
  <c r="BH375" i="3"/>
  <c r="R375" i="3"/>
  <c r="Z375" i="3"/>
  <c r="AH375" i="3"/>
  <c r="AP375" i="3"/>
  <c r="AX375" i="3"/>
  <c r="BF375" i="3"/>
  <c r="N375" i="3"/>
  <c r="AD375" i="3"/>
  <c r="AT375" i="3"/>
  <c r="V375" i="3"/>
  <c r="AL375" i="3"/>
  <c r="BB375" i="3"/>
  <c r="L372" i="3"/>
  <c r="L371" i="3"/>
  <c r="L370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R369" i="3"/>
  <c r="V369" i="3"/>
  <c r="Z369" i="3"/>
  <c r="AD369" i="3"/>
  <c r="AH369" i="3"/>
  <c r="AL369" i="3"/>
  <c r="AP369" i="3"/>
  <c r="AT369" i="3"/>
  <c r="AX369" i="3"/>
  <c r="BB369" i="3"/>
  <c r="BF369" i="3"/>
  <c r="T369" i="3"/>
  <c r="AB369" i="3"/>
  <c r="AJ369" i="3"/>
  <c r="AR369" i="3"/>
  <c r="AZ369" i="3"/>
  <c r="BH369" i="3"/>
  <c r="P369" i="3"/>
  <c r="AF369" i="3"/>
  <c r="AV369" i="3"/>
  <c r="X369" i="3"/>
  <c r="AN369" i="3"/>
  <c r="BD369" i="3"/>
  <c r="L364" i="3"/>
  <c r="L363" i="3"/>
  <c r="L362" i="3"/>
  <c r="K361" i="3"/>
  <c r="BH539" i="3"/>
  <c r="BF539" i="3"/>
  <c r="BD539" i="3"/>
  <c r="BB539" i="3"/>
  <c r="AZ539" i="3"/>
  <c r="AX539" i="3"/>
  <c r="AV539" i="3"/>
  <c r="AT539" i="3"/>
  <c r="AR539" i="3"/>
  <c r="AP539" i="3"/>
  <c r="AN539" i="3"/>
  <c r="AL539" i="3"/>
  <c r="AJ539" i="3"/>
  <c r="AH539" i="3"/>
  <c r="AF539" i="3"/>
  <c r="AD539" i="3"/>
  <c r="AB539" i="3"/>
  <c r="Z539" i="3"/>
  <c r="X539" i="3"/>
  <c r="V539" i="3"/>
  <c r="T539" i="3"/>
  <c r="R539" i="3"/>
  <c r="P539" i="3"/>
  <c r="N539" i="3"/>
  <c r="BI538" i="3"/>
  <c r="BG538" i="3"/>
  <c r="BE538" i="3"/>
  <c r="BC538" i="3"/>
  <c r="BA538" i="3"/>
  <c r="AY538" i="3"/>
  <c r="AW538" i="3"/>
  <c r="AU538" i="3"/>
  <c r="AS538" i="3"/>
  <c r="AQ538" i="3"/>
  <c r="AO538" i="3"/>
  <c r="AM538" i="3"/>
  <c r="AK538" i="3"/>
  <c r="AI538" i="3"/>
  <c r="AG538" i="3"/>
  <c r="AE538" i="3"/>
  <c r="AC538" i="3"/>
  <c r="AA538" i="3"/>
  <c r="Y538" i="3"/>
  <c r="W538" i="3"/>
  <c r="U538" i="3"/>
  <c r="S538" i="3"/>
  <c r="Q538" i="3"/>
  <c r="O538" i="3"/>
  <c r="M538" i="3"/>
  <c r="BI534" i="3"/>
  <c r="BG534" i="3"/>
  <c r="BE534" i="3"/>
  <c r="BC534" i="3"/>
  <c r="BA534" i="3"/>
  <c r="AY534" i="3"/>
  <c r="AW534" i="3"/>
  <c r="AU534" i="3"/>
  <c r="AS534" i="3"/>
  <c r="AQ534" i="3"/>
  <c r="AO534" i="3"/>
  <c r="AM534" i="3"/>
  <c r="AK534" i="3"/>
  <c r="AI534" i="3"/>
  <c r="AG534" i="3"/>
  <c r="AE534" i="3"/>
  <c r="AC534" i="3"/>
  <c r="AA534" i="3"/>
  <c r="Y534" i="3"/>
  <c r="W534" i="3"/>
  <c r="U534" i="3"/>
  <c r="S534" i="3"/>
  <c r="Q534" i="3"/>
  <c r="O534" i="3"/>
  <c r="M534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M533" i="3"/>
  <c r="BF527" i="3"/>
  <c r="BB527" i="3"/>
  <c r="AX527" i="3"/>
  <c r="AT527" i="3"/>
  <c r="AP527" i="3"/>
  <c r="AL527" i="3"/>
  <c r="AH527" i="3"/>
  <c r="AD527" i="3"/>
  <c r="Z527" i="3"/>
  <c r="V527" i="3"/>
  <c r="R527" i="3"/>
  <c r="N527" i="3"/>
  <c r="BI526" i="3"/>
  <c r="BG526" i="3"/>
  <c r="BE526" i="3"/>
  <c r="BC526" i="3"/>
  <c r="BA526" i="3"/>
  <c r="AY526" i="3"/>
  <c r="AW526" i="3"/>
  <c r="AU526" i="3"/>
  <c r="AS526" i="3"/>
  <c r="AQ526" i="3"/>
  <c r="AO526" i="3"/>
  <c r="AM526" i="3"/>
  <c r="AK526" i="3"/>
  <c r="AI526" i="3"/>
  <c r="AG526" i="3"/>
  <c r="AE526" i="3"/>
  <c r="AC526" i="3"/>
  <c r="AA526" i="3"/>
  <c r="Y526" i="3"/>
  <c r="W526" i="3"/>
  <c r="U526" i="3"/>
  <c r="S526" i="3"/>
  <c r="Q526" i="3"/>
  <c r="O526" i="3"/>
  <c r="M526" i="3"/>
  <c r="BI525" i="3"/>
  <c r="BG525" i="3"/>
  <c r="BE525" i="3"/>
  <c r="BC525" i="3"/>
  <c r="BA525" i="3"/>
  <c r="AY525" i="3"/>
  <c r="AW525" i="3"/>
  <c r="AU525" i="3"/>
  <c r="AS525" i="3"/>
  <c r="AQ525" i="3"/>
  <c r="AO525" i="3"/>
  <c r="AM525" i="3"/>
  <c r="AK525" i="3"/>
  <c r="AI525" i="3"/>
  <c r="AG525" i="3"/>
  <c r="AE525" i="3"/>
  <c r="AC525" i="3"/>
  <c r="AA525" i="3"/>
  <c r="Y525" i="3"/>
  <c r="W525" i="3"/>
  <c r="U525" i="3"/>
  <c r="S525" i="3"/>
  <c r="Q525" i="3"/>
  <c r="O525" i="3"/>
  <c r="M525" i="3"/>
  <c r="BI524" i="3"/>
  <c r="BG524" i="3"/>
  <c r="BE524" i="3"/>
  <c r="BC524" i="3"/>
  <c r="BA524" i="3"/>
  <c r="AY524" i="3"/>
  <c r="AW524" i="3"/>
  <c r="AU524" i="3"/>
  <c r="AS524" i="3"/>
  <c r="AQ524" i="3"/>
  <c r="AO524" i="3"/>
  <c r="AM524" i="3"/>
  <c r="AK524" i="3"/>
  <c r="AI524" i="3"/>
  <c r="AG524" i="3"/>
  <c r="AE524" i="3"/>
  <c r="AC524" i="3"/>
  <c r="AA524" i="3"/>
  <c r="Y524" i="3"/>
  <c r="W524" i="3"/>
  <c r="U524" i="3"/>
  <c r="S524" i="3"/>
  <c r="Q524" i="3"/>
  <c r="O524" i="3"/>
  <c r="M524" i="3"/>
  <c r="BI523" i="3"/>
  <c r="BG523" i="3"/>
  <c r="BE523" i="3"/>
  <c r="BC523" i="3"/>
  <c r="BA523" i="3"/>
  <c r="AY523" i="3"/>
  <c r="AW523" i="3"/>
  <c r="AU523" i="3"/>
  <c r="AS523" i="3"/>
  <c r="AQ523" i="3"/>
  <c r="AO523" i="3"/>
  <c r="AM523" i="3"/>
  <c r="AK523" i="3"/>
  <c r="AI523" i="3"/>
  <c r="AG523" i="3"/>
  <c r="AE523" i="3"/>
  <c r="AC523" i="3"/>
  <c r="AA523" i="3"/>
  <c r="Y523" i="3"/>
  <c r="W523" i="3"/>
  <c r="U523" i="3"/>
  <c r="S523" i="3"/>
  <c r="Q523" i="3"/>
  <c r="O523" i="3"/>
  <c r="M523" i="3"/>
  <c r="BH522" i="3"/>
  <c r="BF522" i="3"/>
  <c r="BD522" i="3"/>
  <c r="BB522" i="3"/>
  <c r="AZ522" i="3"/>
  <c r="AX522" i="3"/>
  <c r="AV522" i="3"/>
  <c r="AT522" i="3"/>
  <c r="AR522" i="3"/>
  <c r="AP522" i="3"/>
  <c r="AN522" i="3"/>
  <c r="AL522" i="3"/>
  <c r="AJ522" i="3"/>
  <c r="AH522" i="3"/>
  <c r="AF522" i="3"/>
  <c r="AD522" i="3"/>
  <c r="AB522" i="3"/>
  <c r="Z522" i="3"/>
  <c r="X522" i="3"/>
  <c r="V522" i="3"/>
  <c r="T522" i="3"/>
  <c r="R522" i="3"/>
  <c r="P522" i="3"/>
  <c r="N522" i="3"/>
  <c r="BI521" i="3"/>
  <c r="BG521" i="3"/>
  <c r="BE521" i="3"/>
  <c r="BC521" i="3"/>
  <c r="BA521" i="3"/>
  <c r="AY521" i="3"/>
  <c r="AW521" i="3"/>
  <c r="AU521" i="3"/>
  <c r="AS521" i="3"/>
  <c r="AQ521" i="3"/>
  <c r="AO521" i="3"/>
  <c r="AM521" i="3"/>
  <c r="AK521" i="3"/>
  <c r="AI521" i="3"/>
  <c r="AG521" i="3"/>
  <c r="AE521" i="3"/>
  <c r="AC521" i="3"/>
  <c r="AA521" i="3"/>
  <c r="Y521" i="3"/>
  <c r="W521" i="3"/>
  <c r="U521" i="3"/>
  <c r="S521" i="3"/>
  <c r="Q521" i="3"/>
  <c r="O521" i="3"/>
  <c r="M521" i="3"/>
  <c r="BH520" i="3"/>
  <c r="BF520" i="3"/>
  <c r="BD520" i="3"/>
  <c r="BB520" i="3"/>
  <c r="AZ520" i="3"/>
  <c r="AX520" i="3"/>
  <c r="AV520" i="3"/>
  <c r="AT520" i="3"/>
  <c r="AR520" i="3"/>
  <c r="AP520" i="3"/>
  <c r="AN520" i="3"/>
  <c r="AL520" i="3"/>
  <c r="AJ520" i="3"/>
  <c r="AH520" i="3"/>
  <c r="AF520" i="3"/>
  <c r="AD520" i="3"/>
  <c r="AB520" i="3"/>
  <c r="Z520" i="3"/>
  <c r="X520" i="3"/>
  <c r="V520" i="3"/>
  <c r="T520" i="3"/>
  <c r="R520" i="3"/>
  <c r="P520" i="3"/>
  <c r="N520" i="3"/>
  <c r="BI519" i="3"/>
  <c r="BG519" i="3"/>
  <c r="BE519" i="3"/>
  <c r="BC519" i="3"/>
  <c r="BA519" i="3"/>
  <c r="AY519" i="3"/>
  <c r="AW519" i="3"/>
  <c r="AU519" i="3"/>
  <c r="AS519" i="3"/>
  <c r="AQ519" i="3"/>
  <c r="AO519" i="3"/>
  <c r="AM519" i="3"/>
  <c r="AK519" i="3"/>
  <c r="AI519" i="3"/>
  <c r="AG519" i="3"/>
  <c r="AE519" i="3"/>
  <c r="AC519" i="3"/>
  <c r="AA519" i="3"/>
  <c r="Y519" i="3"/>
  <c r="W519" i="3"/>
  <c r="U519" i="3"/>
  <c r="S519" i="3"/>
  <c r="Q519" i="3"/>
  <c r="O519" i="3"/>
  <c r="M519" i="3"/>
  <c r="BI517" i="3"/>
  <c r="BG517" i="3"/>
  <c r="BE517" i="3"/>
  <c r="BC517" i="3"/>
  <c r="BA517" i="3"/>
  <c r="AY517" i="3"/>
  <c r="AW517" i="3"/>
  <c r="AU517" i="3"/>
  <c r="AS517" i="3"/>
  <c r="AQ517" i="3"/>
  <c r="AO517" i="3"/>
  <c r="AM517" i="3"/>
  <c r="AK517" i="3"/>
  <c r="AI517" i="3"/>
  <c r="AG517" i="3"/>
  <c r="AE517" i="3"/>
  <c r="AC517" i="3"/>
  <c r="AA517" i="3"/>
  <c r="Y517" i="3"/>
  <c r="W517" i="3"/>
  <c r="U517" i="3"/>
  <c r="S517" i="3"/>
  <c r="Q517" i="3"/>
  <c r="O517" i="3"/>
  <c r="M517" i="3"/>
  <c r="K515" i="3"/>
  <c r="K514" i="3"/>
  <c r="K513" i="3"/>
  <c r="K512" i="3"/>
  <c r="K511" i="3"/>
  <c r="L510" i="3"/>
  <c r="K509" i="3"/>
  <c r="K508" i="3"/>
  <c r="L505" i="3"/>
  <c r="BA505" i="3" s="1"/>
  <c r="L504" i="3"/>
  <c r="T504" i="3" s="1"/>
  <c r="L502" i="3"/>
  <c r="K501" i="3"/>
  <c r="K500" i="3"/>
  <c r="L497" i="3"/>
  <c r="T497" i="3" s="1"/>
  <c r="L496" i="3"/>
  <c r="L494" i="3"/>
  <c r="K493" i="3"/>
  <c r="K492" i="3"/>
  <c r="L489" i="3"/>
  <c r="L488" i="3"/>
  <c r="L486" i="3"/>
  <c r="K485" i="3"/>
  <c r="K484" i="3"/>
  <c r="L481" i="3"/>
  <c r="L480" i="3"/>
  <c r="L478" i="3"/>
  <c r="K477" i="3"/>
  <c r="K476" i="3"/>
  <c r="L473" i="3"/>
  <c r="L472" i="3"/>
  <c r="N472" i="3" s="1"/>
  <c r="K471" i="3"/>
  <c r="L470" i="3"/>
  <c r="K470" i="3"/>
  <c r="K469" i="3"/>
  <c r="K468" i="3"/>
  <c r="L465" i="3"/>
  <c r="L464" i="3"/>
  <c r="K463" i="3"/>
  <c r="L462" i="3"/>
  <c r="K462" i="3"/>
  <c r="K461" i="3"/>
  <c r="K460" i="3"/>
  <c r="L457" i="3"/>
  <c r="L456" i="3"/>
  <c r="K455" i="3"/>
  <c r="L454" i="3"/>
  <c r="K454" i="3"/>
  <c r="K453" i="3"/>
  <c r="K452" i="3"/>
  <c r="L449" i="3"/>
  <c r="T449" i="3" s="1"/>
  <c r="L448" i="3"/>
  <c r="U448" i="3" s="1"/>
  <c r="K447" i="3"/>
  <c r="L446" i="3"/>
  <c r="K446" i="3"/>
  <c r="K445" i="3"/>
  <c r="K444" i="3"/>
  <c r="K439" i="3"/>
  <c r="L435" i="3"/>
  <c r="K431" i="3"/>
  <c r="L427" i="3"/>
  <c r="T427" i="3" s="1"/>
  <c r="L423" i="3"/>
  <c r="K423" i="3"/>
  <c r="L420" i="3"/>
  <c r="L418" i="3"/>
  <c r="K417" i="3"/>
  <c r="L415" i="3"/>
  <c r="K415" i="3"/>
  <c r="L410" i="3"/>
  <c r="K409" i="3"/>
  <c r="L406" i="3"/>
  <c r="K405" i="3"/>
  <c r="L402" i="3"/>
  <c r="K401" i="3"/>
  <c r="L398" i="3"/>
  <c r="K397" i="3"/>
  <c r="K396" i="3"/>
  <c r="L394" i="3"/>
  <c r="V394" i="3" s="1"/>
  <c r="K393" i="3"/>
  <c r="K392" i="3"/>
  <c r="L390" i="3"/>
  <c r="T390" i="3" s="1"/>
  <c r="K389" i="3"/>
  <c r="K388" i="3"/>
  <c r="L386" i="3"/>
  <c r="R386" i="3" s="1"/>
  <c r="K385" i="3"/>
  <c r="K384" i="3"/>
  <c r="L382" i="3"/>
  <c r="O382" i="3" s="1"/>
  <c r="K381" i="3"/>
  <c r="K380" i="3"/>
  <c r="L378" i="3"/>
  <c r="N378" i="3" s="1"/>
  <c r="K377" i="3"/>
  <c r="K376" i="3"/>
  <c r="L374" i="3"/>
  <c r="K373" i="3"/>
  <c r="K372" i="3"/>
  <c r="K371" i="3"/>
  <c r="M370" i="3"/>
  <c r="U370" i="3"/>
  <c r="AC370" i="3"/>
  <c r="AK370" i="3"/>
  <c r="AS370" i="3"/>
  <c r="BA370" i="3"/>
  <c r="BI370" i="3"/>
  <c r="AB370" i="3"/>
  <c r="AR370" i="3"/>
  <c r="BH370" i="3"/>
  <c r="AP370" i="3"/>
  <c r="AD370" i="3"/>
  <c r="BB370" i="3"/>
  <c r="L368" i="3"/>
  <c r="Z368" i="3" s="1"/>
  <c r="L367" i="3"/>
  <c r="L366" i="3"/>
  <c r="V366" i="3" s="1"/>
  <c r="K365" i="3"/>
  <c r="K364" i="3"/>
  <c r="K363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P362" i="3"/>
  <c r="T362" i="3"/>
  <c r="X362" i="3"/>
  <c r="AB362" i="3"/>
  <c r="AF362" i="3"/>
  <c r="AJ362" i="3"/>
  <c r="AN362" i="3"/>
  <c r="AR362" i="3"/>
  <c r="AV362" i="3"/>
  <c r="AZ362" i="3"/>
  <c r="BD362" i="3"/>
  <c r="BH362" i="3"/>
  <c r="R362" i="3"/>
  <c r="Z362" i="3"/>
  <c r="AH362" i="3"/>
  <c r="AP362" i="3"/>
  <c r="AX362" i="3"/>
  <c r="BF362" i="3"/>
  <c r="V362" i="3"/>
  <c r="AL362" i="3"/>
  <c r="BB362" i="3"/>
  <c r="AD362" i="3"/>
  <c r="N362" i="3"/>
  <c r="AT362" i="3"/>
  <c r="L360" i="3"/>
  <c r="L359" i="3"/>
  <c r="K359" i="3"/>
  <c r="L358" i="3"/>
  <c r="K358" i="3"/>
  <c r="BI539" i="3"/>
  <c r="BG539" i="3"/>
  <c r="BE539" i="3"/>
  <c r="BC539" i="3"/>
  <c r="BA539" i="3"/>
  <c r="AY539" i="3"/>
  <c r="AW539" i="3"/>
  <c r="AU539" i="3"/>
  <c r="AS539" i="3"/>
  <c r="AQ539" i="3"/>
  <c r="AO539" i="3"/>
  <c r="AM539" i="3"/>
  <c r="AK539" i="3"/>
  <c r="AI539" i="3"/>
  <c r="AG539" i="3"/>
  <c r="AE539" i="3"/>
  <c r="AC539" i="3"/>
  <c r="AA539" i="3"/>
  <c r="Y539" i="3"/>
  <c r="W539" i="3"/>
  <c r="U539" i="3"/>
  <c r="S539" i="3"/>
  <c r="Q539" i="3"/>
  <c r="O539" i="3"/>
  <c r="BH538" i="3"/>
  <c r="BF538" i="3"/>
  <c r="BD538" i="3"/>
  <c r="BB538" i="3"/>
  <c r="AZ538" i="3"/>
  <c r="AX538" i="3"/>
  <c r="AV538" i="3"/>
  <c r="AT538" i="3"/>
  <c r="AR538" i="3"/>
  <c r="AP538" i="3"/>
  <c r="AN538" i="3"/>
  <c r="AL538" i="3"/>
  <c r="AJ538" i="3"/>
  <c r="AH538" i="3"/>
  <c r="AF538" i="3"/>
  <c r="AD538" i="3"/>
  <c r="AB538" i="3"/>
  <c r="Z538" i="3"/>
  <c r="X538" i="3"/>
  <c r="V538" i="3"/>
  <c r="T538" i="3"/>
  <c r="R538" i="3"/>
  <c r="P538" i="3"/>
  <c r="BH534" i="3"/>
  <c r="BF534" i="3"/>
  <c r="BD534" i="3"/>
  <c r="BB534" i="3"/>
  <c r="AZ534" i="3"/>
  <c r="AX534" i="3"/>
  <c r="AV534" i="3"/>
  <c r="AT534" i="3"/>
  <c r="AR534" i="3"/>
  <c r="AP534" i="3"/>
  <c r="AN534" i="3"/>
  <c r="AL534" i="3"/>
  <c r="AJ534" i="3"/>
  <c r="AH534" i="3"/>
  <c r="AF534" i="3"/>
  <c r="AD534" i="3"/>
  <c r="AB534" i="3"/>
  <c r="Z534" i="3"/>
  <c r="X534" i="3"/>
  <c r="V534" i="3"/>
  <c r="T534" i="3"/>
  <c r="R534" i="3"/>
  <c r="P534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BH526" i="3"/>
  <c r="BF526" i="3"/>
  <c r="BD526" i="3"/>
  <c r="BB526" i="3"/>
  <c r="AZ526" i="3"/>
  <c r="AX526" i="3"/>
  <c r="AV526" i="3"/>
  <c r="AT526" i="3"/>
  <c r="AR526" i="3"/>
  <c r="AP526" i="3"/>
  <c r="AN526" i="3"/>
  <c r="AL526" i="3"/>
  <c r="AJ526" i="3"/>
  <c r="AH526" i="3"/>
  <c r="AF526" i="3"/>
  <c r="AD526" i="3"/>
  <c r="AB526" i="3"/>
  <c r="Z526" i="3"/>
  <c r="X526" i="3"/>
  <c r="V526" i="3"/>
  <c r="T526" i="3"/>
  <c r="R526" i="3"/>
  <c r="P526" i="3"/>
  <c r="BH525" i="3"/>
  <c r="BF525" i="3"/>
  <c r="BD525" i="3"/>
  <c r="BB525" i="3"/>
  <c r="AZ525" i="3"/>
  <c r="AX525" i="3"/>
  <c r="AV525" i="3"/>
  <c r="AT525" i="3"/>
  <c r="AR525" i="3"/>
  <c r="AP525" i="3"/>
  <c r="AN525" i="3"/>
  <c r="AL525" i="3"/>
  <c r="AJ525" i="3"/>
  <c r="AH525" i="3"/>
  <c r="AF525" i="3"/>
  <c r="AD525" i="3"/>
  <c r="AB525" i="3"/>
  <c r="Z525" i="3"/>
  <c r="X525" i="3"/>
  <c r="V525" i="3"/>
  <c r="T525" i="3"/>
  <c r="R525" i="3"/>
  <c r="P525" i="3"/>
  <c r="BH524" i="3"/>
  <c r="BF524" i="3"/>
  <c r="BD524" i="3"/>
  <c r="BB524" i="3"/>
  <c r="AZ524" i="3"/>
  <c r="AX524" i="3"/>
  <c r="AV524" i="3"/>
  <c r="AT524" i="3"/>
  <c r="AR524" i="3"/>
  <c r="AP524" i="3"/>
  <c r="AN524" i="3"/>
  <c r="AL524" i="3"/>
  <c r="AJ524" i="3"/>
  <c r="AH524" i="3"/>
  <c r="AF524" i="3"/>
  <c r="AD524" i="3"/>
  <c r="AB524" i="3"/>
  <c r="Z524" i="3"/>
  <c r="X524" i="3"/>
  <c r="V524" i="3"/>
  <c r="T524" i="3"/>
  <c r="R524" i="3"/>
  <c r="P524" i="3"/>
  <c r="BH523" i="3"/>
  <c r="BF523" i="3"/>
  <c r="BD523" i="3"/>
  <c r="BB523" i="3"/>
  <c r="AZ523" i="3"/>
  <c r="AX523" i="3"/>
  <c r="AV523" i="3"/>
  <c r="AT523" i="3"/>
  <c r="AR523" i="3"/>
  <c r="AP523" i="3"/>
  <c r="AN523" i="3"/>
  <c r="AL523" i="3"/>
  <c r="AJ523" i="3"/>
  <c r="AH523" i="3"/>
  <c r="AF523" i="3"/>
  <c r="AD523" i="3"/>
  <c r="AB523" i="3"/>
  <c r="Z523" i="3"/>
  <c r="X523" i="3"/>
  <c r="V523" i="3"/>
  <c r="T523" i="3"/>
  <c r="R523" i="3"/>
  <c r="P523" i="3"/>
  <c r="BI522" i="3"/>
  <c r="BG522" i="3"/>
  <c r="BE522" i="3"/>
  <c r="BC522" i="3"/>
  <c r="BA522" i="3"/>
  <c r="AY522" i="3"/>
  <c r="AW522" i="3"/>
  <c r="AU522" i="3"/>
  <c r="AS522" i="3"/>
  <c r="AQ522" i="3"/>
  <c r="AO522" i="3"/>
  <c r="AM522" i="3"/>
  <c r="AK522" i="3"/>
  <c r="AI522" i="3"/>
  <c r="AG522" i="3"/>
  <c r="AE522" i="3"/>
  <c r="AC522" i="3"/>
  <c r="AA522" i="3"/>
  <c r="Y522" i="3"/>
  <c r="W522" i="3"/>
  <c r="U522" i="3"/>
  <c r="S522" i="3"/>
  <c r="Q522" i="3"/>
  <c r="O522" i="3"/>
  <c r="BL522" i="3" s="1"/>
  <c r="BH521" i="3"/>
  <c r="BF521" i="3"/>
  <c r="BD521" i="3"/>
  <c r="BB521" i="3"/>
  <c r="AZ521" i="3"/>
  <c r="AX521" i="3"/>
  <c r="AV521" i="3"/>
  <c r="AT521" i="3"/>
  <c r="AR521" i="3"/>
  <c r="AP521" i="3"/>
  <c r="AN521" i="3"/>
  <c r="AL521" i="3"/>
  <c r="AJ521" i="3"/>
  <c r="AH521" i="3"/>
  <c r="AF521" i="3"/>
  <c r="AD521" i="3"/>
  <c r="AB521" i="3"/>
  <c r="Z521" i="3"/>
  <c r="X521" i="3"/>
  <c r="V521" i="3"/>
  <c r="T521" i="3"/>
  <c r="R521" i="3"/>
  <c r="P521" i="3"/>
  <c r="BI520" i="3"/>
  <c r="BG520" i="3"/>
  <c r="BE520" i="3"/>
  <c r="BC520" i="3"/>
  <c r="BA520" i="3"/>
  <c r="AY520" i="3"/>
  <c r="AW520" i="3"/>
  <c r="AU520" i="3"/>
  <c r="AS520" i="3"/>
  <c r="AQ520" i="3"/>
  <c r="AO520" i="3"/>
  <c r="AM520" i="3"/>
  <c r="AK520" i="3"/>
  <c r="AI520" i="3"/>
  <c r="AG520" i="3"/>
  <c r="AE520" i="3"/>
  <c r="AC520" i="3"/>
  <c r="AA520" i="3"/>
  <c r="Y520" i="3"/>
  <c r="W520" i="3"/>
  <c r="U520" i="3"/>
  <c r="S520" i="3"/>
  <c r="Q520" i="3"/>
  <c r="O520" i="3"/>
  <c r="BH519" i="3"/>
  <c r="BF519" i="3"/>
  <c r="BD519" i="3"/>
  <c r="BB519" i="3"/>
  <c r="AZ519" i="3"/>
  <c r="AX519" i="3"/>
  <c r="AV519" i="3"/>
  <c r="AT519" i="3"/>
  <c r="AR519" i="3"/>
  <c r="AP519" i="3"/>
  <c r="AN519" i="3"/>
  <c r="AL519" i="3"/>
  <c r="AJ519" i="3"/>
  <c r="AH519" i="3"/>
  <c r="AF519" i="3"/>
  <c r="AD519" i="3"/>
  <c r="AB519" i="3"/>
  <c r="Z519" i="3"/>
  <c r="X519" i="3"/>
  <c r="V519" i="3"/>
  <c r="T519" i="3"/>
  <c r="R519" i="3"/>
  <c r="P519" i="3"/>
  <c r="BH517" i="3"/>
  <c r="BF517" i="3"/>
  <c r="BD517" i="3"/>
  <c r="BB517" i="3"/>
  <c r="AZ517" i="3"/>
  <c r="AX517" i="3"/>
  <c r="AV517" i="3"/>
  <c r="AT517" i="3"/>
  <c r="AR517" i="3"/>
  <c r="AP517" i="3"/>
  <c r="AN517" i="3"/>
  <c r="AL517" i="3"/>
  <c r="AJ517" i="3"/>
  <c r="AH517" i="3"/>
  <c r="AF517" i="3"/>
  <c r="AD517" i="3"/>
  <c r="AB517" i="3"/>
  <c r="Z517" i="3"/>
  <c r="X517" i="3"/>
  <c r="V517" i="3"/>
  <c r="T517" i="3"/>
  <c r="R517" i="3"/>
  <c r="BL517" i="3" s="1"/>
  <c r="P517" i="3"/>
  <c r="BG505" i="3"/>
  <c r="AY505" i="3"/>
  <c r="AQ505" i="3"/>
  <c r="AI505" i="3"/>
  <c r="AA505" i="3"/>
  <c r="S505" i="3"/>
  <c r="AW504" i="3"/>
  <c r="AG504" i="3"/>
  <c r="Q504" i="3"/>
  <c r="BN516" i="3"/>
  <c r="BJ467" i="3"/>
  <c r="BK451" i="3"/>
  <c r="BK443" i="3"/>
  <c r="BK419" i="3"/>
  <c r="BJ411" i="3"/>
  <c r="BJ413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L326" i="3" s="1"/>
  <c r="J326" i="3"/>
  <c r="K326" i="3"/>
  <c r="E327" i="3"/>
  <c r="F327" i="3"/>
  <c r="K327" i="3" s="1"/>
  <c r="G327" i="3"/>
  <c r="H327" i="3"/>
  <c r="I327" i="3"/>
  <c r="J327" i="3"/>
  <c r="E328" i="3"/>
  <c r="F328" i="3"/>
  <c r="K328" i="3" s="1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K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L334" i="3" s="1"/>
  <c r="J334" i="3"/>
  <c r="K334" i="3"/>
  <c r="E335" i="3"/>
  <c r="F335" i="3"/>
  <c r="K335" i="3" s="1"/>
  <c r="G335" i="3"/>
  <c r="H335" i="3"/>
  <c r="I335" i="3"/>
  <c r="J335" i="3"/>
  <c r="E336" i="3"/>
  <c r="F336" i="3"/>
  <c r="K336" i="3" s="1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L342" i="3" s="1"/>
  <c r="J342" i="3"/>
  <c r="K342" i="3"/>
  <c r="O342" i="3" s="1"/>
  <c r="E343" i="3"/>
  <c r="F343" i="3"/>
  <c r="K343" i="3" s="1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L346" i="3" s="1"/>
  <c r="J346" i="3"/>
  <c r="K346" i="3"/>
  <c r="M346" i="3" s="1"/>
  <c r="E347" i="3"/>
  <c r="F347" i="3"/>
  <c r="K347" i="3" s="1"/>
  <c r="G347" i="3"/>
  <c r="H347" i="3"/>
  <c r="I347" i="3"/>
  <c r="J347" i="3"/>
  <c r="E348" i="3"/>
  <c r="F348" i="3"/>
  <c r="K348" i="3" s="1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L350" i="3" s="1"/>
  <c r="J350" i="3"/>
  <c r="K350" i="3"/>
  <c r="O350" i="3" s="1"/>
  <c r="E351" i="3"/>
  <c r="F351" i="3"/>
  <c r="K351" i="3" s="1"/>
  <c r="G351" i="3"/>
  <c r="H351" i="3"/>
  <c r="I351" i="3"/>
  <c r="J351" i="3"/>
  <c r="E352" i="3"/>
  <c r="F352" i="3"/>
  <c r="K352" i="3" s="1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L354" i="3" s="1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K340" i="3" l="1"/>
  <c r="K339" i="3"/>
  <c r="L330" i="3"/>
  <c r="K354" i="3"/>
  <c r="N354" i="3" s="1"/>
  <c r="K332" i="3"/>
  <c r="K331" i="3"/>
  <c r="BL519" i="3"/>
  <c r="BM519" i="3"/>
  <c r="BL538" i="3"/>
  <c r="BM538" i="3"/>
  <c r="BK539" i="3"/>
  <c r="BM450" i="3"/>
  <c r="BJ450" i="3"/>
  <c r="BK467" i="3"/>
  <c r="AQ537" i="3"/>
  <c r="BH537" i="3"/>
  <c r="AB537" i="3"/>
  <c r="AW518" i="3"/>
  <c r="AO518" i="3"/>
  <c r="AG518" i="3"/>
  <c r="Y518" i="3"/>
  <c r="K356" i="3"/>
  <c r="K355" i="3"/>
  <c r="K344" i="3"/>
  <c r="BL450" i="3"/>
  <c r="BG537" i="3"/>
  <c r="AA537" i="3"/>
  <c r="AR537" i="3"/>
  <c r="BJ538" i="3"/>
  <c r="BJ519" i="3"/>
  <c r="K357" i="3"/>
  <c r="L356" i="3"/>
  <c r="M356" i="3" s="1"/>
  <c r="BN522" i="3"/>
  <c r="BJ521" i="3"/>
  <c r="K353" i="3"/>
  <c r="L352" i="3"/>
  <c r="N352" i="3" s="1"/>
  <c r="BJ352" i="3" s="1"/>
  <c r="K349" i="3"/>
  <c r="L348" i="3"/>
  <c r="N348" i="3" s="1"/>
  <c r="K345" i="3"/>
  <c r="L344" i="3"/>
  <c r="N344" i="3" s="1"/>
  <c r="K341" i="3"/>
  <c r="L340" i="3"/>
  <c r="N340" i="3" s="1"/>
  <c r="K337" i="3"/>
  <c r="L336" i="3"/>
  <c r="K333" i="3"/>
  <c r="L332" i="3"/>
  <c r="K329" i="3"/>
  <c r="L328" i="3"/>
  <c r="K325" i="3"/>
  <c r="P428" i="3"/>
  <c r="R428" i="3"/>
  <c r="Z428" i="3"/>
  <c r="AH428" i="3"/>
  <c r="AP428" i="3"/>
  <c r="AX428" i="3"/>
  <c r="BF428" i="3"/>
  <c r="W428" i="3"/>
  <c r="AM428" i="3"/>
  <c r="BC428" i="3"/>
  <c r="AG428" i="3"/>
  <c r="M428" i="3"/>
  <c r="AS428" i="3"/>
  <c r="N436" i="3"/>
  <c r="P436" i="3"/>
  <c r="X436" i="3"/>
  <c r="AF436" i="3"/>
  <c r="AN436" i="3"/>
  <c r="AV436" i="3"/>
  <c r="BD436" i="3"/>
  <c r="S436" i="3"/>
  <c r="AI436" i="3"/>
  <c r="AY436" i="3"/>
  <c r="U436" i="3"/>
  <c r="BA436" i="3"/>
  <c r="AG436" i="3"/>
  <c r="O505" i="3"/>
  <c r="W505" i="3"/>
  <c r="AE505" i="3"/>
  <c r="AM505" i="3"/>
  <c r="AU505" i="3"/>
  <c r="BC505" i="3"/>
  <c r="BK517" i="3"/>
  <c r="BL520" i="3"/>
  <c r="U505" i="3"/>
  <c r="AE366" i="3"/>
  <c r="BI366" i="3"/>
  <c r="AC366" i="3"/>
  <c r="BB366" i="3"/>
  <c r="AL366" i="3"/>
  <c r="Q368" i="3"/>
  <c r="BE368" i="3"/>
  <c r="M368" i="3"/>
  <c r="AT368" i="3"/>
  <c r="W368" i="3"/>
  <c r="BH378" i="3"/>
  <c r="W378" i="3"/>
  <c r="S378" i="3"/>
  <c r="AU378" i="3"/>
  <c r="U378" i="3"/>
  <c r="AD378" i="3"/>
  <c r="M386" i="3"/>
  <c r="BC386" i="3"/>
  <c r="W386" i="3"/>
  <c r="AX386" i="3"/>
  <c r="AH386" i="3"/>
  <c r="W394" i="3"/>
  <c r="BI394" i="3"/>
  <c r="AC394" i="3"/>
  <c r="BB394" i="3"/>
  <c r="AL394" i="3"/>
  <c r="AC428" i="3"/>
  <c r="Q428" i="3"/>
  <c r="AE428" i="3"/>
  <c r="BB428" i="3"/>
  <c r="AL428" i="3"/>
  <c r="V428" i="3"/>
  <c r="Q436" i="3"/>
  <c r="BG436" i="3"/>
  <c r="AA436" i="3"/>
  <c r="AZ436" i="3"/>
  <c r="AJ436" i="3"/>
  <c r="T436" i="3"/>
  <c r="AR448" i="3"/>
  <c r="BF448" i="3"/>
  <c r="Z448" i="3"/>
  <c r="BA448" i="3"/>
  <c r="AK448" i="3"/>
  <c r="P366" i="3"/>
  <c r="R366" i="3"/>
  <c r="Z366" i="3"/>
  <c r="AH366" i="3"/>
  <c r="AP366" i="3"/>
  <c r="AX366" i="3"/>
  <c r="BF366" i="3"/>
  <c r="U366" i="3"/>
  <c r="AK366" i="3"/>
  <c r="BA366" i="3"/>
  <c r="AA366" i="3"/>
  <c r="BG366" i="3"/>
  <c r="AM366" i="3"/>
  <c r="P368" i="3"/>
  <c r="N368" i="3"/>
  <c r="V368" i="3"/>
  <c r="AD368" i="3"/>
  <c r="O368" i="3"/>
  <c r="AE368" i="3"/>
  <c r="AP368" i="3"/>
  <c r="AX368" i="3"/>
  <c r="BF368" i="3"/>
  <c r="AC368" i="3"/>
  <c r="AW368" i="3"/>
  <c r="Y368" i="3"/>
  <c r="AG368" i="3"/>
  <c r="BG368" i="3"/>
  <c r="P378" i="3"/>
  <c r="R378" i="3"/>
  <c r="Z378" i="3"/>
  <c r="AH378" i="3"/>
  <c r="M378" i="3"/>
  <c r="AC378" i="3"/>
  <c r="AQ378" i="3"/>
  <c r="AY378" i="3"/>
  <c r="BG378" i="3"/>
  <c r="AI378" i="3"/>
  <c r="BB378" i="3"/>
  <c r="AV378" i="3"/>
  <c r="AR378" i="3"/>
  <c r="P386" i="3"/>
  <c r="N386" i="3"/>
  <c r="V386" i="3"/>
  <c r="AD386" i="3"/>
  <c r="AL386" i="3"/>
  <c r="AT386" i="3"/>
  <c r="BB386" i="3"/>
  <c r="O386" i="3"/>
  <c r="AE386" i="3"/>
  <c r="AU386" i="3"/>
  <c r="Q386" i="3"/>
  <c r="AW386" i="3"/>
  <c r="AC386" i="3"/>
  <c r="BI386" i="3"/>
  <c r="P394" i="3"/>
  <c r="R394" i="3"/>
  <c r="Z394" i="3"/>
  <c r="AH394" i="3"/>
  <c r="AP394" i="3"/>
  <c r="AX394" i="3"/>
  <c r="BF394" i="3"/>
  <c r="U394" i="3"/>
  <c r="AK394" i="3"/>
  <c r="BA394" i="3"/>
  <c r="AA394" i="3"/>
  <c r="BG394" i="3"/>
  <c r="AM394" i="3"/>
  <c r="O448" i="3"/>
  <c r="Q448" i="3"/>
  <c r="Y448" i="3"/>
  <c r="AG448" i="3"/>
  <c r="AO448" i="3"/>
  <c r="AW448" i="3"/>
  <c r="BE448" i="3"/>
  <c r="R448" i="3"/>
  <c r="AH448" i="3"/>
  <c r="AX448" i="3"/>
  <c r="T448" i="3"/>
  <c r="AJ448" i="3"/>
  <c r="AZ448" i="3"/>
  <c r="M457" i="3"/>
  <c r="S457" i="3"/>
  <c r="AA457" i="3"/>
  <c r="AI457" i="3"/>
  <c r="AQ457" i="3"/>
  <c r="AY457" i="3"/>
  <c r="BG457" i="3"/>
  <c r="V457" i="3"/>
  <c r="AL457" i="3"/>
  <c r="BB457" i="3"/>
  <c r="X457" i="3"/>
  <c r="AN457" i="3"/>
  <c r="BD457" i="3"/>
  <c r="O457" i="3"/>
  <c r="W457" i="3"/>
  <c r="AE457" i="3"/>
  <c r="AM457" i="3"/>
  <c r="AU457" i="3"/>
  <c r="BC457" i="3"/>
  <c r="N457" i="3"/>
  <c r="AD457" i="3"/>
  <c r="AT457" i="3"/>
  <c r="P457" i="3"/>
  <c r="AF457" i="3"/>
  <c r="AV457" i="3"/>
  <c r="P464" i="3"/>
  <c r="N464" i="3"/>
  <c r="V464" i="3"/>
  <c r="AD464" i="3"/>
  <c r="AL464" i="3"/>
  <c r="AT464" i="3"/>
  <c r="BB464" i="3"/>
  <c r="M464" i="3"/>
  <c r="AC464" i="3"/>
  <c r="AS464" i="3"/>
  <c r="BI464" i="3"/>
  <c r="AA464" i="3"/>
  <c r="AQ464" i="3"/>
  <c r="BG464" i="3"/>
  <c r="R464" i="3"/>
  <c r="Z464" i="3"/>
  <c r="AH464" i="3"/>
  <c r="AP464" i="3"/>
  <c r="AX464" i="3"/>
  <c r="BF464" i="3"/>
  <c r="U464" i="3"/>
  <c r="AK464" i="3"/>
  <c r="BA464" i="3"/>
  <c r="S464" i="3"/>
  <c r="AI464" i="3"/>
  <c r="AY464" i="3"/>
  <c r="M473" i="3"/>
  <c r="S473" i="3"/>
  <c r="AA473" i="3"/>
  <c r="AI473" i="3"/>
  <c r="AQ473" i="3"/>
  <c r="AY473" i="3"/>
  <c r="BG473" i="3"/>
  <c r="V473" i="3"/>
  <c r="AL473" i="3"/>
  <c r="BB473" i="3"/>
  <c r="X473" i="3"/>
  <c r="AN473" i="3"/>
  <c r="W473" i="3"/>
  <c r="AM473" i="3"/>
  <c r="BC473" i="3"/>
  <c r="AD473" i="3"/>
  <c r="P473" i="3"/>
  <c r="AV473" i="3"/>
  <c r="O473" i="3"/>
  <c r="AE473" i="3"/>
  <c r="AU473" i="3"/>
  <c r="N473" i="3"/>
  <c r="AT473" i="3"/>
  <c r="AF473" i="3"/>
  <c r="BD473" i="3"/>
  <c r="P480" i="3"/>
  <c r="Z480" i="3"/>
  <c r="AP480" i="3"/>
  <c r="BF480" i="3"/>
  <c r="AM480" i="3"/>
  <c r="U480" i="3"/>
  <c r="BA480" i="3"/>
  <c r="R480" i="3"/>
  <c r="AH480" i="3"/>
  <c r="AX480" i="3"/>
  <c r="W480" i="3"/>
  <c r="BC480" i="3"/>
  <c r="AK480" i="3"/>
  <c r="M489" i="3"/>
  <c r="O489" i="3"/>
  <c r="W489" i="3"/>
  <c r="AE489" i="3"/>
  <c r="AM489" i="3"/>
  <c r="AU489" i="3"/>
  <c r="BC489" i="3"/>
  <c r="N489" i="3"/>
  <c r="AD489" i="3"/>
  <c r="AT489" i="3"/>
  <c r="P489" i="3"/>
  <c r="AF489" i="3"/>
  <c r="AV489" i="3"/>
  <c r="AA489" i="3"/>
  <c r="AQ489" i="3"/>
  <c r="BG489" i="3"/>
  <c r="AL489" i="3"/>
  <c r="X489" i="3"/>
  <c r="BD489" i="3"/>
  <c r="S489" i="3"/>
  <c r="AI489" i="3"/>
  <c r="AY489" i="3"/>
  <c r="V489" i="3"/>
  <c r="BB489" i="3"/>
  <c r="AN489" i="3"/>
  <c r="P496" i="3"/>
  <c r="R496" i="3"/>
  <c r="Z496" i="3"/>
  <c r="AH496" i="3"/>
  <c r="AP496" i="3"/>
  <c r="AX496" i="3"/>
  <c r="BF496" i="3"/>
  <c r="W496" i="3"/>
  <c r="AM496" i="3"/>
  <c r="BC496" i="3"/>
  <c r="U496" i="3"/>
  <c r="AK496" i="3"/>
  <c r="BA496" i="3"/>
  <c r="N496" i="3"/>
  <c r="AD496" i="3"/>
  <c r="AT496" i="3"/>
  <c r="O496" i="3"/>
  <c r="AU496" i="3"/>
  <c r="AC496" i="3"/>
  <c r="BI496" i="3"/>
  <c r="V496" i="3"/>
  <c r="AL496" i="3"/>
  <c r="BB496" i="3"/>
  <c r="AE496" i="3"/>
  <c r="M496" i="3"/>
  <c r="AS496" i="3"/>
  <c r="N505" i="3"/>
  <c r="T505" i="3"/>
  <c r="AB505" i="3"/>
  <c r="AJ505" i="3"/>
  <c r="AR505" i="3"/>
  <c r="AZ505" i="3"/>
  <c r="BH505" i="3"/>
  <c r="P505" i="3"/>
  <c r="AF505" i="3"/>
  <c r="AV505" i="3"/>
  <c r="BI505" i="3"/>
  <c r="AS505" i="3"/>
  <c r="AC505" i="3"/>
  <c r="M505" i="3"/>
  <c r="X505" i="3"/>
  <c r="AN505" i="3"/>
  <c r="BD505" i="3"/>
  <c r="AK505" i="3"/>
  <c r="BC366" i="3"/>
  <c r="AQ366" i="3"/>
  <c r="AS366" i="3"/>
  <c r="M366" i="3"/>
  <c r="AT366" i="3"/>
  <c r="AD366" i="3"/>
  <c r="N366" i="3"/>
  <c r="AU368" i="3"/>
  <c r="AO368" i="3"/>
  <c r="BB368" i="3"/>
  <c r="AL368" i="3"/>
  <c r="AH368" i="3"/>
  <c r="R368" i="3"/>
  <c r="O378" i="3"/>
  <c r="AT378" i="3"/>
  <c r="BC378" i="3"/>
  <c r="AK378" i="3"/>
  <c r="AL378" i="3"/>
  <c r="V378" i="3"/>
  <c r="AS386" i="3"/>
  <c r="AG386" i="3"/>
  <c r="AM386" i="3"/>
  <c r="BF386" i="3"/>
  <c r="AP386" i="3"/>
  <c r="Z386" i="3"/>
  <c r="BC394" i="3"/>
  <c r="AQ394" i="3"/>
  <c r="AS394" i="3"/>
  <c r="M394" i="3"/>
  <c r="AT394" i="3"/>
  <c r="AD394" i="3"/>
  <c r="N394" i="3"/>
  <c r="BI428" i="3"/>
  <c r="AW428" i="3"/>
  <c r="AU428" i="3"/>
  <c r="O428" i="3"/>
  <c r="AT428" i="3"/>
  <c r="AD428" i="3"/>
  <c r="N428" i="3"/>
  <c r="AW436" i="3"/>
  <c r="AK436" i="3"/>
  <c r="AQ436" i="3"/>
  <c r="BH436" i="3"/>
  <c r="AR436" i="3"/>
  <c r="AB436" i="3"/>
  <c r="BH448" i="3"/>
  <c r="AB448" i="3"/>
  <c r="AP448" i="3"/>
  <c r="BI448" i="3"/>
  <c r="AS448" i="3"/>
  <c r="AC448" i="3"/>
  <c r="M448" i="3"/>
  <c r="BK521" i="3"/>
  <c r="BL521" i="3"/>
  <c r="BJ522" i="3"/>
  <c r="BM522" i="3"/>
  <c r="BK524" i="3"/>
  <c r="BJ524" i="3"/>
  <c r="BL539" i="3"/>
  <c r="BM539" i="3"/>
  <c r="BK520" i="3"/>
  <c r="BL524" i="3"/>
  <c r="BN369" i="3"/>
  <c r="BN407" i="3"/>
  <c r="BK413" i="3"/>
  <c r="BN413" i="3"/>
  <c r="BK459" i="3"/>
  <c r="N480" i="3"/>
  <c r="V480" i="3"/>
  <c r="AD480" i="3"/>
  <c r="AL480" i="3"/>
  <c r="AT480" i="3"/>
  <c r="BB480" i="3"/>
  <c r="O480" i="3"/>
  <c r="AE480" i="3"/>
  <c r="AU480" i="3"/>
  <c r="M480" i="3"/>
  <c r="AC480" i="3"/>
  <c r="AS480" i="3"/>
  <c r="BI480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AY537" i="3"/>
  <c r="AI537" i="3"/>
  <c r="S537" i="3"/>
  <c r="AZ537" i="3"/>
  <c r="AJ537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BH356" i="3"/>
  <c r="BF356" i="3"/>
  <c r="BD356" i="3"/>
  <c r="BB356" i="3"/>
  <c r="AZ356" i="3"/>
  <c r="AX356" i="3"/>
  <c r="AV356" i="3"/>
  <c r="AT356" i="3"/>
  <c r="AR356" i="3"/>
  <c r="AP356" i="3"/>
  <c r="AN356" i="3"/>
  <c r="AL356" i="3"/>
  <c r="AJ356" i="3"/>
  <c r="AH356" i="3"/>
  <c r="AF356" i="3"/>
  <c r="AD356" i="3"/>
  <c r="AB356" i="3"/>
  <c r="Z356" i="3"/>
  <c r="X356" i="3"/>
  <c r="V356" i="3"/>
  <c r="T356" i="3"/>
  <c r="R356" i="3"/>
  <c r="P356" i="3"/>
  <c r="N356" i="3"/>
  <c r="BF352" i="3"/>
  <c r="BB352" i="3"/>
  <c r="AX352" i="3"/>
  <c r="AT352" i="3"/>
  <c r="AP352" i="3"/>
  <c r="AL352" i="3"/>
  <c r="AH352" i="3"/>
  <c r="AD352" i="3"/>
  <c r="AB352" i="3"/>
  <c r="X352" i="3"/>
  <c r="T352" i="3"/>
  <c r="P352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H348" i="3"/>
  <c r="BD348" i="3"/>
  <c r="AZ348" i="3"/>
  <c r="AV348" i="3"/>
  <c r="AR348" i="3"/>
  <c r="AN348" i="3"/>
  <c r="AJ348" i="3"/>
  <c r="AF348" i="3"/>
  <c r="AD348" i="3"/>
  <c r="Z348" i="3"/>
  <c r="V348" i="3"/>
  <c r="R348" i="3"/>
  <c r="BI346" i="3"/>
  <c r="BE346" i="3"/>
  <c r="BA346" i="3"/>
  <c r="AW346" i="3"/>
  <c r="AS346" i="3"/>
  <c r="AO346" i="3"/>
  <c r="AK346" i="3"/>
  <c r="AG346" i="3"/>
  <c r="AC346" i="3"/>
  <c r="Y346" i="3"/>
  <c r="U346" i="3"/>
  <c r="O346" i="3"/>
  <c r="BH344" i="3"/>
  <c r="BD344" i="3"/>
  <c r="AZ344" i="3"/>
  <c r="AV344" i="3"/>
  <c r="AR344" i="3"/>
  <c r="AN344" i="3"/>
  <c r="AJ344" i="3"/>
  <c r="AF344" i="3"/>
  <c r="Z344" i="3"/>
  <c r="V344" i="3"/>
  <c r="R344" i="3"/>
  <c r="BI342" i="3"/>
  <c r="BE342" i="3"/>
  <c r="BA342" i="3"/>
  <c r="AW342" i="3"/>
  <c r="AS342" i="3"/>
  <c r="AO342" i="3"/>
  <c r="AK342" i="3"/>
  <c r="AG342" i="3"/>
  <c r="AC342" i="3"/>
  <c r="Y342" i="3"/>
  <c r="U342" i="3"/>
  <c r="Q342" i="3"/>
  <c r="M342" i="3"/>
  <c r="BH340" i="3"/>
  <c r="BD340" i="3"/>
  <c r="AZ340" i="3"/>
  <c r="AV340" i="3"/>
  <c r="AR340" i="3"/>
  <c r="AN340" i="3"/>
  <c r="AH340" i="3"/>
  <c r="AD340" i="3"/>
  <c r="Z340" i="3"/>
  <c r="V340" i="3"/>
  <c r="P340" i="3"/>
  <c r="BG338" i="3"/>
  <c r="BC338" i="3"/>
  <c r="AY338" i="3"/>
  <c r="AU338" i="3"/>
  <c r="AP338" i="3"/>
  <c r="AH338" i="3"/>
  <c r="V338" i="3"/>
  <c r="N338" i="3"/>
  <c r="BC336" i="3"/>
  <c r="AU336" i="3"/>
  <c r="AM336" i="3"/>
  <c r="AE336" i="3"/>
  <c r="W336" i="3"/>
  <c r="O336" i="3"/>
  <c r="BH334" i="3"/>
  <c r="AZ334" i="3"/>
  <c r="AR334" i="3"/>
  <c r="AJ334" i="3"/>
  <c r="AB334" i="3"/>
  <c r="T334" i="3"/>
  <c r="BE332" i="3"/>
  <c r="AW332" i="3"/>
  <c r="AO332" i="3"/>
  <c r="AG332" i="3"/>
  <c r="Y332" i="3"/>
  <c r="Q332" i="3"/>
  <c r="BF330" i="3"/>
  <c r="AT330" i="3"/>
  <c r="AL330" i="3"/>
  <c r="AD330" i="3"/>
  <c r="V330" i="3"/>
  <c r="N330" i="3"/>
  <c r="BC328" i="3"/>
  <c r="AU328" i="3"/>
  <c r="AM328" i="3"/>
  <c r="AE328" i="3"/>
  <c r="S328" i="3"/>
  <c r="BD326" i="3"/>
  <c r="AV326" i="3"/>
  <c r="AN326" i="3"/>
  <c r="AJ326" i="3"/>
  <c r="AF326" i="3"/>
  <c r="X326" i="3"/>
  <c r="P32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R414" i="3"/>
  <c r="Z414" i="3"/>
  <c r="AH414" i="3"/>
  <c r="AP414" i="3"/>
  <c r="AX414" i="3"/>
  <c r="BF414" i="3"/>
  <c r="N414" i="3"/>
  <c r="V414" i="3"/>
  <c r="AD414" i="3"/>
  <c r="AL414" i="3"/>
  <c r="AT414" i="3"/>
  <c r="BB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R422" i="3"/>
  <c r="V422" i="3"/>
  <c r="Z422" i="3"/>
  <c r="AD422" i="3"/>
  <c r="AH422" i="3"/>
  <c r="AL422" i="3"/>
  <c r="AP422" i="3"/>
  <c r="AT422" i="3"/>
  <c r="AX422" i="3"/>
  <c r="BB422" i="3"/>
  <c r="BF422" i="3"/>
  <c r="P422" i="3"/>
  <c r="X422" i="3"/>
  <c r="AF422" i="3"/>
  <c r="AN422" i="3"/>
  <c r="AV422" i="3"/>
  <c r="BD422" i="3"/>
  <c r="T422" i="3"/>
  <c r="AB422" i="3"/>
  <c r="AJ422" i="3"/>
  <c r="AR422" i="3"/>
  <c r="AZ422" i="3"/>
  <c r="BH422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R425" i="3"/>
  <c r="V425" i="3"/>
  <c r="Z425" i="3"/>
  <c r="AD425" i="3"/>
  <c r="AH425" i="3"/>
  <c r="AL425" i="3"/>
  <c r="AP425" i="3"/>
  <c r="AT425" i="3"/>
  <c r="AX425" i="3"/>
  <c r="BB425" i="3"/>
  <c r="BF425" i="3"/>
  <c r="P425" i="3"/>
  <c r="BN425" i="3" s="1"/>
  <c r="X425" i="3"/>
  <c r="AF425" i="3"/>
  <c r="AN425" i="3"/>
  <c r="AV425" i="3"/>
  <c r="BD425" i="3"/>
  <c r="T425" i="3"/>
  <c r="AB425" i="3"/>
  <c r="AJ425" i="3"/>
  <c r="AR425" i="3"/>
  <c r="AZ425" i="3"/>
  <c r="BH425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R433" i="3"/>
  <c r="V433" i="3"/>
  <c r="Z433" i="3"/>
  <c r="AD433" i="3"/>
  <c r="AH433" i="3"/>
  <c r="AL433" i="3"/>
  <c r="AP433" i="3"/>
  <c r="AT433" i="3"/>
  <c r="AX433" i="3"/>
  <c r="BB433" i="3"/>
  <c r="BF433" i="3"/>
  <c r="T433" i="3"/>
  <c r="AB433" i="3"/>
  <c r="AJ433" i="3"/>
  <c r="AR433" i="3"/>
  <c r="AZ433" i="3"/>
  <c r="BH433" i="3"/>
  <c r="P433" i="3"/>
  <c r="BN433" i="3" s="1"/>
  <c r="X433" i="3"/>
  <c r="AF433" i="3"/>
  <c r="AN433" i="3"/>
  <c r="AV433" i="3"/>
  <c r="BD43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Q404" i="3"/>
  <c r="Y404" i="3"/>
  <c r="AG404" i="3"/>
  <c r="AO404" i="3"/>
  <c r="AW404" i="3"/>
  <c r="BE404" i="3"/>
  <c r="M404" i="3"/>
  <c r="BN404" i="3" s="1"/>
  <c r="U404" i="3"/>
  <c r="AC404" i="3"/>
  <c r="AK404" i="3"/>
  <c r="AS404" i="3"/>
  <c r="BA404" i="3"/>
  <c r="BI404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M420" i="3"/>
  <c r="U420" i="3"/>
  <c r="AC420" i="3"/>
  <c r="AK420" i="3"/>
  <c r="AS420" i="3"/>
  <c r="BA420" i="3"/>
  <c r="BI420" i="3"/>
  <c r="Q420" i="3"/>
  <c r="Y420" i="3"/>
  <c r="AG420" i="3"/>
  <c r="AO420" i="3"/>
  <c r="AW420" i="3"/>
  <c r="BE420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O432" i="3"/>
  <c r="W432" i="3"/>
  <c r="AE432" i="3"/>
  <c r="AM432" i="3"/>
  <c r="AU432" i="3"/>
  <c r="BC432" i="3"/>
  <c r="S432" i="3"/>
  <c r="AA432" i="3"/>
  <c r="AI432" i="3"/>
  <c r="AQ432" i="3"/>
  <c r="AY432" i="3"/>
  <c r="BG432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P483" i="3"/>
  <c r="T483" i="3"/>
  <c r="X483" i="3"/>
  <c r="AB483" i="3"/>
  <c r="AF483" i="3"/>
  <c r="AJ483" i="3"/>
  <c r="AN483" i="3"/>
  <c r="AR483" i="3"/>
  <c r="AV483" i="3"/>
  <c r="AZ483" i="3"/>
  <c r="BD483" i="3"/>
  <c r="BH483" i="3"/>
  <c r="N483" i="3"/>
  <c r="R483" i="3"/>
  <c r="V483" i="3"/>
  <c r="Z483" i="3"/>
  <c r="AD483" i="3"/>
  <c r="AH483" i="3"/>
  <c r="AL483" i="3"/>
  <c r="AP483" i="3"/>
  <c r="AT483" i="3"/>
  <c r="AX483" i="3"/>
  <c r="BB483" i="3"/>
  <c r="BF483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O499" i="3"/>
  <c r="S499" i="3"/>
  <c r="W499" i="3"/>
  <c r="AA499" i="3"/>
  <c r="AE499" i="3"/>
  <c r="AI499" i="3"/>
  <c r="AM499" i="3"/>
  <c r="AQ499" i="3"/>
  <c r="AU499" i="3"/>
  <c r="AY499" i="3"/>
  <c r="BC499" i="3"/>
  <c r="BG499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O502" i="3"/>
  <c r="S502" i="3"/>
  <c r="W502" i="3"/>
  <c r="AA502" i="3"/>
  <c r="AE502" i="3"/>
  <c r="AI502" i="3"/>
  <c r="AM502" i="3"/>
  <c r="AQ502" i="3"/>
  <c r="AU502" i="3"/>
  <c r="AY502" i="3"/>
  <c r="BC502" i="3"/>
  <c r="BG502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O359" i="3"/>
  <c r="W359" i="3"/>
  <c r="AE359" i="3"/>
  <c r="AM359" i="3"/>
  <c r="AU359" i="3"/>
  <c r="BC359" i="3"/>
  <c r="S359" i="3"/>
  <c r="AI359" i="3"/>
  <c r="AY359" i="3"/>
  <c r="AA359" i="3"/>
  <c r="BG359" i="3"/>
  <c r="AQ359" i="3"/>
  <c r="N360" i="3"/>
  <c r="R360" i="3"/>
  <c r="V360" i="3"/>
  <c r="Z360" i="3"/>
  <c r="AD360" i="3"/>
  <c r="AH360" i="3"/>
  <c r="AL360" i="3"/>
  <c r="AP360" i="3"/>
  <c r="AT360" i="3"/>
  <c r="AX360" i="3"/>
  <c r="BB360" i="3"/>
  <c r="BF360" i="3"/>
  <c r="M360" i="3"/>
  <c r="U360" i="3"/>
  <c r="AC360" i="3"/>
  <c r="AK360" i="3"/>
  <c r="AS360" i="3"/>
  <c r="BA360" i="3"/>
  <c r="BI360" i="3"/>
  <c r="AA360" i="3"/>
  <c r="AQ360" i="3"/>
  <c r="BG360" i="3"/>
  <c r="AE360" i="3"/>
  <c r="AM360" i="3"/>
  <c r="W360" i="3"/>
  <c r="BM362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M363" i="3"/>
  <c r="Q363" i="3"/>
  <c r="U363" i="3"/>
  <c r="Y363" i="3"/>
  <c r="AC363" i="3"/>
  <c r="AG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O363" i="3"/>
  <c r="W363" i="3"/>
  <c r="AE363" i="3"/>
  <c r="AL363" i="3"/>
  <c r="AP363" i="3"/>
  <c r="AT363" i="3"/>
  <c r="AX363" i="3"/>
  <c r="BB363" i="3"/>
  <c r="BF363" i="3"/>
  <c r="S363" i="3"/>
  <c r="AI363" i="3"/>
  <c r="AR363" i="3"/>
  <c r="AZ363" i="3"/>
  <c r="BH363" i="3"/>
  <c r="AN363" i="3"/>
  <c r="BD363" i="3"/>
  <c r="AA363" i="3"/>
  <c r="AV363" i="3"/>
  <c r="N367" i="3"/>
  <c r="R367" i="3"/>
  <c r="V367" i="3"/>
  <c r="Z367" i="3"/>
  <c r="AD367" i="3"/>
  <c r="AH367" i="3"/>
  <c r="AL367" i="3"/>
  <c r="AP367" i="3"/>
  <c r="AT367" i="3"/>
  <c r="AX367" i="3"/>
  <c r="BB367" i="3"/>
  <c r="BF367" i="3"/>
  <c r="M367" i="3"/>
  <c r="U367" i="3"/>
  <c r="AC367" i="3"/>
  <c r="AK367" i="3"/>
  <c r="AS367" i="3"/>
  <c r="BA367" i="3"/>
  <c r="BI367" i="3"/>
  <c r="W367" i="3"/>
  <c r="AM367" i="3"/>
  <c r="BC367" i="3"/>
  <c r="AQ367" i="3"/>
  <c r="S367" i="3"/>
  <c r="AI367" i="3"/>
  <c r="N374" i="3"/>
  <c r="R374" i="3"/>
  <c r="V374" i="3"/>
  <c r="Z374" i="3"/>
  <c r="AD374" i="3"/>
  <c r="AH374" i="3"/>
  <c r="AL374" i="3"/>
  <c r="AP374" i="3"/>
  <c r="AT374" i="3"/>
  <c r="AX374" i="3"/>
  <c r="BB374" i="3"/>
  <c r="BF374" i="3"/>
  <c r="O374" i="3"/>
  <c r="W374" i="3"/>
  <c r="AE374" i="3"/>
  <c r="AM374" i="3"/>
  <c r="AU374" i="3"/>
  <c r="BC374" i="3"/>
  <c r="M374" i="3"/>
  <c r="AC374" i="3"/>
  <c r="AS374" i="3"/>
  <c r="BI374" i="3"/>
  <c r="AG374" i="3"/>
  <c r="Y374" i="3"/>
  <c r="BE374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Q380" i="3"/>
  <c r="U380" i="3"/>
  <c r="Y380" i="3"/>
  <c r="AC380" i="3"/>
  <c r="AG380" i="3"/>
  <c r="AK380" i="3"/>
  <c r="AO380" i="3"/>
  <c r="AS380" i="3"/>
  <c r="AW380" i="3"/>
  <c r="BA380" i="3"/>
  <c r="BE380" i="3"/>
  <c r="BI380" i="3"/>
  <c r="S380" i="3"/>
  <c r="AA380" i="3"/>
  <c r="AI380" i="3"/>
  <c r="AQ380" i="3"/>
  <c r="AY380" i="3"/>
  <c r="BG380" i="3"/>
  <c r="O380" i="3"/>
  <c r="W380" i="3"/>
  <c r="AE380" i="3"/>
  <c r="AM380" i="3"/>
  <c r="AU380" i="3"/>
  <c r="BC380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O385" i="3"/>
  <c r="S385" i="3"/>
  <c r="W385" i="3"/>
  <c r="AA385" i="3"/>
  <c r="AE385" i="3"/>
  <c r="AI385" i="3"/>
  <c r="AM385" i="3"/>
  <c r="AQ385" i="3"/>
  <c r="AU385" i="3"/>
  <c r="AY385" i="3"/>
  <c r="BC385" i="3"/>
  <c r="BG385" i="3"/>
  <c r="M385" i="3"/>
  <c r="U385" i="3"/>
  <c r="AC385" i="3"/>
  <c r="AK385" i="3"/>
  <c r="AS385" i="3"/>
  <c r="BA385" i="3"/>
  <c r="BI385" i="3"/>
  <c r="Q385" i="3"/>
  <c r="Y385" i="3"/>
  <c r="AG385" i="3"/>
  <c r="AO385" i="3"/>
  <c r="AW385" i="3"/>
  <c r="BE385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M393" i="3"/>
  <c r="U393" i="3"/>
  <c r="AC393" i="3"/>
  <c r="AK393" i="3"/>
  <c r="AS393" i="3"/>
  <c r="BA393" i="3"/>
  <c r="BI393" i="3"/>
  <c r="Q393" i="3"/>
  <c r="Y393" i="3"/>
  <c r="AG393" i="3"/>
  <c r="AO393" i="3"/>
  <c r="AW393" i="3"/>
  <c r="BE393" i="3"/>
  <c r="M398" i="3"/>
  <c r="Q398" i="3"/>
  <c r="U398" i="3"/>
  <c r="Y398" i="3"/>
  <c r="AC398" i="3"/>
  <c r="AG398" i="3"/>
  <c r="AK398" i="3"/>
  <c r="AO398" i="3"/>
  <c r="AS398" i="3"/>
  <c r="T398" i="3"/>
  <c r="AB398" i="3"/>
  <c r="AJ398" i="3"/>
  <c r="AR398" i="3"/>
  <c r="AW398" i="3"/>
  <c r="BA398" i="3"/>
  <c r="BE398" i="3"/>
  <c r="BI398" i="3"/>
  <c r="V398" i="3"/>
  <c r="AL398" i="3"/>
  <c r="AX398" i="3"/>
  <c r="BF398" i="3"/>
  <c r="Z398" i="3"/>
  <c r="AP398" i="3"/>
  <c r="BD398" i="3"/>
  <c r="BH398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3" i="3"/>
  <c r="U423" i="3"/>
  <c r="AC423" i="3"/>
  <c r="AK423" i="3"/>
  <c r="AS423" i="3"/>
  <c r="BA423" i="3"/>
  <c r="BI423" i="3"/>
  <c r="Q423" i="3"/>
  <c r="Y423" i="3"/>
  <c r="AG423" i="3"/>
  <c r="AO423" i="3"/>
  <c r="AW423" i="3"/>
  <c r="BE423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Q435" i="3"/>
  <c r="Y435" i="3"/>
  <c r="AG435" i="3"/>
  <c r="AO435" i="3"/>
  <c r="AW435" i="3"/>
  <c r="BE435" i="3"/>
  <c r="O435" i="3"/>
  <c r="AE435" i="3"/>
  <c r="AU435" i="3"/>
  <c r="S435" i="3"/>
  <c r="AI435" i="3"/>
  <c r="AY435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O446" i="3"/>
  <c r="S446" i="3"/>
  <c r="W446" i="3"/>
  <c r="AA446" i="3"/>
  <c r="AE446" i="3"/>
  <c r="AI446" i="3"/>
  <c r="AM446" i="3"/>
  <c r="AQ446" i="3"/>
  <c r="AU446" i="3"/>
  <c r="M446" i="3"/>
  <c r="U446" i="3"/>
  <c r="AC446" i="3"/>
  <c r="AK446" i="3"/>
  <c r="AS446" i="3"/>
  <c r="AY446" i="3"/>
  <c r="BC446" i="3"/>
  <c r="BG446" i="3"/>
  <c r="Q446" i="3"/>
  <c r="Y446" i="3"/>
  <c r="AG446" i="3"/>
  <c r="AO446" i="3"/>
  <c r="AW446" i="3"/>
  <c r="BA446" i="3"/>
  <c r="BE446" i="3"/>
  <c r="BI446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O453" i="3"/>
  <c r="S453" i="3"/>
  <c r="W453" i="3"/>
  <c r="AA453" i="3"/>
  <c r="AE453" i="3"/>
  <c r="AI453" i="3"/>
  <c r="AM453" i="3"/>
  <c r="AQ453" i="3"/>
  <c r="AU453" i="3"/>
  <c r="AY453" i="3"/>
  <c r="BC453" i="3"/>
  <c r="BG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6" i="3"/>
  <c r="T456" i="3"/>
  <c r="X456" i="3"/>
  <c r="AB456" i="3"/>
  <c r="AF456" i="3"/>
  <c r="AJ456" i="3"/>
  <c r="AN456" i="3"/>
  <c r="AR456" i="3"/>
  <c r="AV456" i="3"/>
  <c r="AZ456" i="3"/>
  <c r="BD456" i="3"/>
  <c r="BH456" i="3"/>
  <c r="Q456" i="3"/>
  <c r="Y456" i="3"/>
  <c r="AG456" i="3"/>
  <c r="AO456" i="3"/>
  <c r="AW456" i="3"/>
  <c r="BE456" i="3"/>
  <c r="O456" i="3"/>
  <c r="W456" i="3"/>
  <c r="AE456" i="3"/>
  <c r="AM456" i="3"/>
  <c r="AU456" i="3"/>
  <c r="BC456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N462" i="3"/>
  <c r="R462" i="3"/>
  <c r="V462" i="3"/>
  <c r="Z462" i="3"/>
  <c r="AD462" i="3"/>
  <c r="AH462" i="3"/>
  <c r="AL462" i="3"/>
  <c r="AP462" i="3"/>
  <c r="AT462" i="3"/>
  <c r="AX462" i="3"/>
  <c r="BB462" i="3"/>
  <c r="BF462" i="3"/>
  <c r="P462" i="3"/>
  <c r="T462" i="3"/>
  <c r="X462" i="3"/>
  <c r="AB462" i="3"/>
  <c r="AF462" i="3"/>
  <c r="AJ462" i="3"/>
  <c r="AN462" i="3"/>
  <c r="AR462" i="3"/>
  <c r="AV462" i="3"/>
  <c r="AZ462" i="3"/>
  <c r="BD462" i="3"/>
  <c r="BH462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R465" i="3"/>
  <c r="Z465" i="3"/>
  <c r="AH465" i="3"/>
  <c r="AP465" i="3"/>
  <c r="AX465" i="3"/>
  <c r="BF465" i="3"/>
  <c r="T465" i="3"/>
  <c r="AB465" i="3"/>
  <c r="AJ465" i="3"/>
  <c r="AR465" i="3"/>
  <c r="AZ465" i="3"/>
  <c r="BH465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P476" i="3"/>
  <c r="T476" i="3"/>
  <c r="X476" i="3"/>
  <c r="AB476" i="3"/>
  <c r="AF476" i="3"/>
  <c r="AJ476" i="3"/>
  <c r="AN476" i="3"/>
  <c r="AR476" i="3"/>
  <c r="AV476" i="3"/>
  <c r="AZ476" i="3"/>
  <c r="BD476" i="3"/>
  <c r="BH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N481" i="3"/>
  <c r="R481" i="3"/>
  <c r="V481" i="3"/>
  <c r="Z481" i="3"/>
  <c r="AD481" i="3"/>
  <c r="AH481" i="3"/>
  <c r="AL481" i="3"/>
  <c r="AP481" i="3"/>
  <c r="AT481" i="3"/>
  <c r="AX481" i="3"/>
  <c r="BB481" i="3"/>
  <c r="BF481" i="3"/>
  <c r="M481" i="3"/>
  <c r="U481" i="3"/>
  <c r="AC481" i="3"/>
  <c r="AK481" i="3"/>
  <c r="AS481" i="3"/>
  <c r="BA481" i="3"/>
  <c r="BI481" i="3"/>
  <c r="S481" i="3"/>
  <c r="AA481" i="3"/>
  <c r="AI481" i="3"/>
  <c r="AQ481" i="3"/>
  <c r="AY481" i="3"/>
  <c r="BG481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X488" i="3"/>
  <c r="AF488" i="3"/>
  <c r="AN488" i="3"/>
  <c r="AV488" i="3"/>
  <c r="BD488" i="3"/>
  <c r="N488" i="3"/>
  <c r="V488" i="3"/>
  <c r="AD488" i="3"/>
  <c r="AL488" i="3"/>
  <c r="AT488" i="3"/>
  <c r="BB488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O501" i="3"/>
  <c r="S501" i="3"/>
  <c r="W501" i="3"/>
  <c r="AA501" i="3"/>
  <c r="AE501" i="3"/>
  <c r="AI501" i="3"/>
  <c r="AM501" i="3"/>
  <c r="AQ501" i="3"/>
  <c r="AU501" i="3"/>
  <c r="AY501" i="3"/>
  <c r="BC501" i="3"/>
  <c r="BG501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O512" i="3"/>
  <c r="S512" i="3"/>
  <c r="W512" i="3"/>
  <c r="AA512" i="3"/>
  <c r="AE512" i="3"/>
  <c r="AI512" i="3"/>
  <c r="AM512" i="3"/>
  <c r="AQ512" i="3"/>
  <c r="AU512" i="3"/>
  <c r="AY512" i="3"/>
  <c r="BC512" i="3"/>
  <c r="BG512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04" i="3"/>
  <c r="AE504" i="3"/>
  <c r="AU504" i="3"/>
  <c r="BN519" i="3"/>
  <c r="BK519" i="3"/>
  <c r="BN521" i="3"/>
  <c r="BJ523" i="3"/>
  <c r="BK525" i="3"/>
  <c r="BM525" i="3"/>
  <c r="BL526" i="3"/>
  <c r="BN533" i="3"/>
  <c r="BK533" i="3"/>
  <c r="BM534" i="3"/>
  <c r="AU360" i="3"/>
  <c r="S360" i="3"/>
  <c r="AG360" i="3"/>
  <c r="BD360" i="3"/>
  <c r="AN360" i="3"/>
  <c r="X360" i="3"/>
  <c r="AA367" i="3"/>
  <c r="BE367" i="3"/>
  <c r="BH367" i="3"/>
  <c r="O370" i="3"/>
  <c r="S370" i="3"/>
  <c r="W370" i="3"/>
  <c r="AA370" i="3"/>
  <c r="AE370" i="3"/>
  <c r="AI370" i="3"/>
  <c r="AM370" i="3"/>
  <c r="AQ370" i="3"/>
  <c r="AU370" i="3"/>
  <c r="AY370" i="3"/>
  <c r="BC370" i="3"/>
  <c r="BG370" i="3"/>
  <c r="P370" i="3"/>
  <c r="X370" i="3"/>
  <c r="AF370" i="3"/>
  <c r="AN370" i="3"/>
  <c r="AV370" i="3"/>
  <c r="BD370" i="3"/>
  <c r="R370" i="3"/>
  <c r="AH370" i="3"/>
  <c r="AX370" i="3"/>
  <c r="N370" i="3"/>
  <c r="AT370" i="3"/>
  <c r="AL370" i="3"/>
  <c r="BA374" i="3"/>
  <c r="AY374" i="3"/>
  <c r="S374" i="3"/>
  <c r="BD374" i="3"/>
  <c r="AN374" i="3"/>
  <c r="X374" i="3"/>
  <c r="AX382" i="3"/>
  <c r="AD382" i="3"/>
  <c r="AN382" i="3"/>
  <c r="BG382" i="3"/>
  <c r="AQ382" i="3"/>
  <c r="AA382" i="3"/>
  <c r="BL383" i="3"/>
  <c r="BJ383" i="3"/>
  <c r="BN387" i="3"/>
  <c r="BM387" i="3"/>
  <c r="AU390" i="3"/>
  <c r="AW390" i="3"/>
  <c r="Q390" i="3"/>
  <c r="AV390" i="3"/>
  <c r="X390" i="3"/>
  <c r="BK399" i="3"/>
  <c r="BN399" i="3"/>
  <c r="L357" i="3"/>
  <c r="O357" i="3" s="1"/>
  <c r="L355" i="3"/>
  <c r="M355" i="3" s="1"/>
  <c r="L353" i="3"/>
  <c r="P353" i="3" s="1"/>
  <c r="L351" i="3"/>
  <c r="T351" i="3" s="1"/>
  <c r="L349" i="3"/>
  <c r="S349" i="3" s="1"/>
  <c r="L347" i="3"/>
  <c r="V347" i="3" s="1"/>
  <c r="L345" i="3"/>
  <c r="W345" i="3" s="1"/>
  <c r="L343" i="3"/>
  <c r="P343" i="3" s="1"/>
  <c r="L341" i="3"/>
  <c r="S341" i="3" s="1"/>
  <c r="L339" i="3"/>
  <c r="P339" i="3" s="1"/>
  <c r="L337" i="3"/>
  <c r="O337" i="3" s="1"/>
  <c r="L335" i="3"/>
  <c r="P335" i="3" s="1"/>
  <c r="L333" i="3"/>
  <c r="M333" i="3" s="1"/>
  <c r="L331" i="3"/>
  <c r="N331" i="3" s="1"/>
  <c r="L329" i="3"/>
  <c r="O329" i="3" s="1"/>
  <c r="L327" i="3"/>
  <c r="P327" i="3" s="1"/>
  <c r="L325" i="3"/>
  <c r="N325" i="3" s="1"/>
  <c r="L324" i="3"/>
  <c r="K324" i="3"/>
  <c r="BI356" i="3"/>
  <c r="BG356" i="3"/>
  <c r="BE356" i="3"/>
  <c r="BC356" i="3"/>
  <c r="BA356" i="3"/>
  <c r="AY356" i="3"/>
  <c r="AW356" i="3"/>
  <c r="AU356" i="3"/>
  <c r="AS356" i="3"/>
  <c r="AQ356" i="3"/>
  <c r="AO356" i="3"/>
  <c r="AM356" i="3"/>
  <c r="AK356" i="3"/>
  <c r="AI356" i="3"/>
  <c r="AG356" i="3"/>
  <c r="AE356" i="3"/>
  <c r="AC356" i="3"/>
  <c r="AA356" i="3"/>
  <c r="Y356" i="3"/>
  <c r="W356" i="3"/>
  <c r="U356" i="3"/>
  <c r="S356" i="3"/>
  <c r="Q356" i="3"/>
  <c r="O356" i="3"/>
  <c r="BI354" i="3"/>
  <c r="BG354" i="3"/>
  <c r="BE354" i="3"/>
  <c r="BC354" i="3"/>
  <c r="BA354" i="3"/>
  <c r="AY354" i="3"/>
  <c r="AW354" i="3"/>
  <c r="AU354" i="3"/>
  <c r="AS354" i="3"/>
  <c r="AQ354" i="3"/>
  <c r="AO354" i="3"/>
  <c r="AM354" i="3"/>
  <c r="AK354" i="3"/>
  <c r="AI354" i="3"/>
  <c r="AG354" i="3"/>
  <c r="AE354" i="3"/>
  <c r="AC354" i="3"/>
  <c r="AA354" i="3"/>
  <c r="Y354" i="3"/>
  <c r="W354" i="3"/>
  <c r="U354" i="3"/>
  <c r="S354" i="3"/>
  <c r="Q354" i="3"/>
  <c r="O354" i="3"/>
  <c r="M354" i="3"/>
  <c r="BI352" i="3"/>
  <c r="BG352" i="3"/>
  <c r="BE352" i="3"/>
  <c r="BC352" i="3"/>
  <c r="BA352" i="3"/>
  <c r="AY352" i="3"/>
  <c r="AW352" i="3"/>
  <c r="AU352" i="3"/>
  <c r="AS352" i="3"/>
  <c r="AQ352" i="3"/>
  <c r="AO352" i="3"/>
  <c r="AM352" i="3"/>
  <c r="AK352" i="3"/>
  <c r="AI352" i="3"/>
  <c r="AG352" i="3"/>
  <c r="AE352" i="3"/>
  <c r="AC352" i="3"/>
  <c r="AA352" i="3"/>
  <c r="Y352" i="3"/>
  <c r="W352" i="3"/>
  <c r="U352" i="3"/>
  <c r="S352" i="3"/>
  <c r="Q352" i="3"/>
  <c r="O352" i="3"/>
  <c r="M352" i="3"/>
  <c r="BH350" i="3"/>
  <c r="BF350" i="3"/>
  <c r="BD350" i="3"/>
  <c r="BB350" i="3"/>
  <c r="AZ350" i="3"/>
  <c r="AX350" i="3"/>
  <c r="AV350" i="3"/>
  <c r="AT350" i="3"/>
  <c r="AR350" i="3"/>
  <c r="AP350" i="3"/>
  <c r="AN350" i="3"/>
  <c r="AL350" i="3"/>
  <c r="AJ350" i="3"/>
  <c r="AH350" i="3"/>
  <c r="AF350" i="3"/>
  <c r="AD350" i="3"/>
  <c r="AB350" i="3"/>
  <c r="Z350" i="3"/>
  <c r="X350" i="3"/>
  <c r="V350" i="3"/>
  <c r="T350" i="3"/>
  <c r="R350" i="3"/>
  <c r="P350" i="3"/>
  <c r="N350" i="3"/>
  <c r="BI348" i="3"/>
  <c r="BG348" i="3"/>
  <c r="BE348" i="3"/>
  <c r="BC348" i="3"/>
  <c r="BA348" i="3"/>
  <c r="AY348" i="3"/>
  <c r="AW348" i="3"/>
  <c r="AU348" i="3"/>
  <c r="AS348" i="3"/>
  <c r="AQ348" i="3"/>
  <c r="AO348" i="3"/>
  <c r="AM348" i="3"/>
  <c r="AK348" i="3"/>
  <c r="AI348" i="3"/>
  <c r="AG348" i="3"/>
  <c r="AE348" i="3"/>
  <c r="AC348" i="3"/>
  <c r="AA348" i="3"/>
  <c r="Y348" i="3"/>
  <c r="W348" i="3"/>
  <c r="U348" i="3"/>
  <c r="S348" i="3"/>
  <c r="Q348" i="3"/>
  <c r="O348" i="3"/>
  <c r="M348" i="3"/>
  <c r="BH346" i="3"/>
  <c r="BF346" i="3"/>
  <c r="BD346" i="3"/>
  <c r="BB346" i="3"/>
  <c r="AZ346" i="3"/>
  <c r="AX346" i="3"/>
  <c r="AV346" i="3"/>
  <c r="AT346" i="3"/>
  <c r="AR346" i="3"/>
  <c r="AP346" i="3"/>
  <c r="AN346" i="3"/>
  <c r="AL346" i="3"/>
  <c r="AJ346" i="3"/>
  <c r="AH346" i="3"/>
  <c r="AF346" i="3"/>
  <c r="AD346" i="3"/>
  <c r="AB346" i="3"/>
  <c r="Z346" i="3"/>
  <c r="X346" i="3"/>
  <c r="V346" i="3"/>
  <c r="T346" i="3"/>
  <c r="R346" i="3"/>
  <c r="P346" i="3"/>
  <c r="N346" i="3"/>
  <c r="BI344" i="3"/>
  <c r="BG344" i="3"/>
  <c r="BE344" i="3"/>
  <c r="BC344" i="3"/>
  <c r="BA344" i="3"/>
  <c r="AY344" i="3"/>
  <c r="AW344" i="3"/>
  <c r="AU344" i="3"/>
  <c r="AS344" i="3"/>
  <c r="AQ344" i="3"/>
  <c r="AO344" i="3"/>
  <c r="AM344" i="3"/>
  <c r="AK344" i="3"/>
  <c r="AI344" i="3"/>
  <c r="AG344" i="3"/>
  <c r="AE344" i="3"/>
  <c r="AC344" i="3"/>
  <c r="AA344" i="3"/>
  <c r="Y344" i="3"/>
  <c r="W344" i="3"/>
  <c r="U344" i="3"/>
  <c r="S344" i="3"/>
  <c r="Q344" i="3"/>
  <c r="O344" i="3"/>
  <c r="M344" i="3"/>
  <c r="BH342" i="3"/>
  <c r="BF342" i="3"/>
  <c r="BD342" i="3"/>
  <c r="BB342" i="3"/>
  <c r="AZ342" i="3"/>
  <c r="AX342" i="3"/>
  <c r="AV342" i="3"/>
  <c r="AT342" i="3"/>
  <c r="AR342" i="3"/>
  <c r="AP342" i="3"/>
  <c r="AN342" i="3"/>
  <c r="AL342" i="3"/>
  <c r="AJ342" i="3"/>
  <c r="AH342" i="3"/>
  <c r="AF342" i="3"/>
  <c r="AD342" i="3"/>
  <c r="AB342" i="3"/>
  <c r="Z342" i="3"/>
  <c r="X342" i="3"/>
  <c r="V342" i="3"/>
  <c r="T342" i="3"/>
  <c r="R342" i="3"/>
  <c r="P342" i="3"/>
  <c r="N342" i="3"/>
  <c r="BI340" i="3"/>
  <c r="BG340" i="3"/>
  <c r="BE340" i="3"/>
  <c r="BC340" i="3"/>
  <c r="BA340" i="3"/>
  <c r="AY340" i="3"/>
  <c r="AW340" i="3"/>
  <c r="AU340" i="3"/>
  <c r="AS340" i="3"/>
  <c r="AQ340" i="3"/>
  <c r="AO340" i="3"/>
  <c r="AM340" i="3"/>
  <c r="AK340" i="3"/>
  <c r="AI340" i="3"/>
  <c r="AG340" i="3"/>
  <c r="AE340" i="3"/>
  <c r="AC340" i="3"/>
  <c r="AA340" i="3"/>
  <c r="Y340" i="3"/>
  <c r="W340" i="3"/>
  <c r="U340" i="3"/>
  <c r="S340" i="3"/>
  <c r="Q340" i="3"/>
  <c r="O340" i="3"/>
  <c r="M340" i="3"/>
  <c r="BH338" i="3"/>
  <c r="BF338" i="3"/>
  <c r="BD338" i="3"/>
  <c r="BB338" i="3"/>
  <c r="AZ338" i="3"/>
  <c r="AX338" i="3"/>
  <c r="AV338" i="3"/>
  <c r="AT338" i="3"/>
  <c r="AR338" i="3"/>
  <c r="AN338" i="3"/>
  <c r="AJ338" i="3"/>
  <c r="AF338" i="3"/>
  <c r="AB338" i="3"/>
  <c r="X338" i="3"/>
  <c r="T338" i="3"/>
  <c r="P338" i="3"/>
  <c r="BI336" i="3"/>
  <c r="BE336" i="3"/>
  <c r="BA336" i="3"/>
  <c r="AW336" i="3"/>
  <c r="AS336" i="3"/>
  <c r="AO336" i="3"/>
  <c r="AK336" i="3"/>
  <c r="AG336" i="3"/>
  <c r="AC336" i="3"/>
  <c r="Y336" i="3"/>
  <c r="U336" i="3"/>
  <c r="Q336" i="3"/>
  <c r="M336" i="3"/>
  <c r="BF334" i="3"/>
  <c r="BB334" i="3"/>
  <c r="AX334" i="3"/>
  <c r="AT334" i="3"/>
  <c r="AP334" i="3"/>
  <c r="AL334" i="3"/>
  <c r="AH334" i="3"/>
  <c r="AD334" i="3"/>
  <c r="Z334" i="3"/>
  <c r="V334" i="3"/>
  <c r="R334" i="3"/>
  <c r="N334" i="3"/>
  <c r="BG332" i="3"/>
  <c r="BC332" i="3"/>
  <c r="AY332" i="3"/>
  <c r="AU332" i="3"/>
  <c r="AQ332" i="3"/>
  <c r="AM332" i="3"/>
  <c r="AI332" i="3"/>
  <c r="AE332" i="3"/>
  <c r="AA332" i="3"/>
  <c r="W332" i="3"/>
  <c r="S332" i="3"/>
  <c r="O332" i="3"/>
  <c r="BH330" i="3"/>
  <c r="BD330" i="3"/>
  <c r="AZ330" i="3"/>
  <c r="AV330" i="3"/>
  <c r="AR330" i="3"/>
  <c r="AN330" i="3"/>
  <c r="AJ330" i="3"/>
  <c r="AF330" i="3"/>
  <c r="AB330" i="3"/>
  <c r="X330" i="3"/>
  <c r="T330" i="3"/>
  <c r="P330" i="3"/>
  <c r="BI328" i="3"/>
  <c r="BE328" i="3"/>
  <c r="BA328" i="3"/>
  <c r="AW328" i="3"/>
  <c r="AS328" i="3"/>
  <c r="AO328" i="3"/>
  <c r="AK328" i="3"/>
  <c r="AG328" i="3"/>
  <c r="AC328" i="3"/>
  <c r="Y328" i="3"/>
  <c r="U328" i="3"/>
  <c r="Q328" i="3"/>
  <c r="M328" i="3"/>
  <c r="BF326" i="3"/>
  <c r="BB326" i="3"/>
  <c r="AX326" i="3"/>
  <c r="AT326" i="3"/>
  <c r="AP326" i="3"/>
  <c r="AL326" i="3"/>
  <c r="AH326" i="3"/>
  <c r="AD326" i="3"/>
  <c r="Z326" i="3"/>
  <c r="V326" i="3"/>
  <c r="R326" i="3"/>
  <c r="N326" i="3"/>
  <c r="BN525" i="3"/>
  <c r="BN518" i="3"/>
  <c r="Y504" i="3"/>
  <c r="AO504" i="3"/>
  <c r="BE504" i="3"/>
  <c r="V370" i="3"/>
  <c r="BF370" i="3"/>
  <c r="Z370" i="3"/>
  <c r="AZ370" i="3"/>
  <c r="AJ370" i="3"/>
  <c r="T370" i="3"/>
  <c r="BE370" i="3"/>
  <c r="AW370" i="3"/>
  <c r="AO370" i="3"/>
  <c r="AG370" i="3"/>
  <c r="Y370" i="3"/>
  <c r="Q370" i="3"/>
  <c r="W504" i="3"/>
  <c r="AM504" i="3"/>
  <c r="BC504" i="3"/>
  <c r="BN524" i="3"/>
  <c r="BN539" i="3"/>
  <c r="BC360" i="3"/>
  <c r="O360" i="3"/>
  <c r="AI360" i="3"/>
  <c r="BE360" i="3"/>
  <c r="AO360" i="3"/>
  <c r="Y360" i="3"/>
  <c r="BH360" i="3"/>
  <c r="AZ360" i="3"/>
  <c r="AR360" i="3"/>
  <c r="AJ360" i="3"/>
  <c r="AB360" i="3"/>
  <c r="T360" i="3"/>
  <c r="M361" i="3"/>
  <c r="O361" i="3"/>
  <c r="Q361" i="3"/>
  <c r="S361" i="3"/>
  <c r="U361" i="3"/>
  <c r="W361" i="3"/>
  <c r="Y361" i="3"/>
  <c r="AA361" i="3"/>
  <c r="N361" i="3"/>
  <c r="R361" i="3"/>
  <c r="V361" i="3"/>
  <c r="Z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P361" i="3"/>
  <c r="X361" i="3"/>
  <c r="AD361" i="3"/>
  <c r="AH361" i="3"/>
  <c r="AL361" i="3"/>
  <c r="AP361" i="3"/>
  <c r="AT361" i="3"/>
  <c r="AX361" i="3"/>
  <c r="BB361" i="3"/>
  <c r="BF361" i="3"/>
  <c r="AB361" i="3"/>
  <c r="AJ361" i="3"/>
  <c r="AR361" i="3"/>
  <c r="AZ361" i="3"/>
  <c r="BH361" i="3"/>
  <c r="T361" i="3"/>
  <c r="AN361" i="3"/>
  <c r="BD361" i="3"/>
  <c r="AV361" i="3"/>
  <c r="AF361" i="3"/>
  <c r="BG367" i="3"/>
  <c r="AU367" i="3"/>
  <c r="O367" i="3"/>
  <c r="AW367" i="3"/>
  <c r="AG367" i="3"/>
  <c r="Q367" i="3"/>
  <c r="BD367" i="3"/>
  <c r="AV367" i="3"/>
  <c r="AN367" i="3"/>
  <c r="AF367" i="3"/>
  <c r="X367" i="3"/>
  <c r="P367" i="3"/>
  <c r="BN368" i="3"/>
  <c r="AO374" i="3"/>
  <c r="Q374" i="3"/>
  <c r="AK374" i="3"/>
  <c r="BG374" i="3"/>
  <c r="AQ374" i="3"/>
  <c r="AA374" i="3"/>
  <c r="BH374" i="3"/>
  <c r="AZ374" i="3"/>
  <c r="AR374" i="3"/>
  <c r="AJ374" i="3"/>
  <c r="AB374" i="3"/>
  <c r="T374" i="3"/>
  <c r="BL375" i="3"/>
  <c r="BJ375" i="3"/>
  <c r="BK375" i="3"/>
  <c r="BN375" i="3"/>
  <c r="BJ379" i="3"/>
  <c r="BM379" i="3"/>
  <c r="BN379" i="3"/>
  <c r="AH382" i="3"/>
  <c r="AT382" i="3"/>
  <c r="N382" i="3"/>
  <c r="AV382" i="3"/>
  <c r="AF382" i="3"/>
  <c r="P382" i="3"/>
  <c r="BC382" i="3"/>
  <c r="AU382" i="3"/>
  <c r="AM382" i="3"/>
  <c r="AE382" i="3"/>
  <c r="W382" i="3"/>
  <c r="BN386" i="3"/>
  <c r="AY390" i="3"/>
  <c r="S390" i="3"/>
  <c r="AE390" i="3"/>
  <c r="BE390" i="3"/>
  <c r="AO390" i="3"/>
  <c r="Y390" i="3"/>
  <c r="BH390" i="3"/>
  <c r="AZ390" i="3"/>
  <c r="AR390" i="3"/>
  <c r="AJ390" i="3"/>
  <c r="AB390" i="3"/>
  <c r="BL391" i="3"/>
  <c r="BK391" i="3"/>
  <c r="BN391" i="3"/>
  <c r="BM395" i="3"/>
  <c r="BL395" i="3"/>
  <c r="BN395" i="3"/>
  <c r="BJ395" i="3"/>
  <c r="AV398" i="3"/>
  <c r="R398" i="3"/>
  <c r="AT398" i="3"/>
  <c r="N398" i="3"/>
  <c r="BC398" i="3"/>
  <c r="AU398" i="3"/>
  <c r="AF398" i="3"/>
  <c r="P398" i="3"/>
  <c r="AM398" i="3"/>
  <c r="AE398" i="3"/>
  <c r="W398" i="3"/>
  <c r="O398" i="3"/>
  <c r="AU427" i="3"/>
  <c r="O427" i="3"/>
  <c r="AI427" i="3"/>
  <c r="BE427" i="3"/>
  <c r="AO427" i="3"/>
  <c r="Y427" i="3"/>
  <c r="BH427" i="3"/>
  <c r="AZ427" i="3"/>
  <c r="AR427" i="3"/>
  <c r="AJ427" i="3"/>
  <c r="AB427" i="3"/>
  <c r="BG435" i="3"/>
  <c r="AA435" i="3"/>
  <c r="AM435" i="3"/>
  <c r="BI435" i="3"/>
  <c r="AS435" i="3"/>
  <c r="AC435" i="3"/>
  <c r="M435" i="3"/>
  <c r="BK435" i="3" s="1"/>
  <c r="BB435" i="3"/>
  <c r="AT435" i="3"/>
  <c r="AL435" i="3"/>
  <c r="AD435" i="3"/>
  <c r="V435" i="3"/>
  <c r="N435" i="3"/>
  <c r="BE449" i="3"/>
  <c r="AO449" i="3"/>
  <c r="Y449" i="3"/>
  <c r="BG449" i="3"/>
  <c r="AQ449" i="3"/>
  <c r="AA449" i="3"/>
  <c r="BH449" i="3"/>
  <c r="AZ449" i="3"/>
  <c r="AR449" i="3"/>
  <c r="AJ449" i="3"/>
  <c r="AB449" i="3"/>
  <c r="BK450" i="3"/>
  <c r="BN450" i="3"/>
  <c r="BJ451" i="3"/>
  <c r="BN451" i="3"/>
  <c r="BL451" i="3"/>
  <c r="BG456" i="3"/>
  <c r="AQ456" i="3"/>
  <c r="AA456" i="3"/>
  <c r="BI456" i="3"/>
  <c r="AS456" i="3"/>
  <c r="AC456" i="3"/>
  <c r="M456" i="3"/>
  <c r="BB456" i="3"/>
  <c r="AT456" i="3"/>
  <c r="AL456" i="3"/>
  <c r="AD456" i="3"/>
  <c r="V456" i="3"/>
  <c r="N456" i="3"/>
  <c r="BD465" i="3"/>
  <c r="AN465" i="3"/>
  <c r="X465" i="3"/>
  <c r="BB465" i="3"/>
  <c r="AL465" i="3"/>
  <c r="V465" i="3"/>
  <c r="BG465" i="3"/>
  <c r="AY465" i="3"/>
  <c r="AQ465" i="3"/>
  <c r="AI465" i="3"/>
  <c r="AA465" i="3"/>
  <c r="S465" i="3"/>
  <c r="BL466" i="3"/>
  <c r="BK466" i="3"/>
  <c r="BN466" i="3"/>
  <c r="BL467" i="3"/>
  <c r="BM467" i="3"/>
  <c r="BG472" i="3"/>
  <c r="AQ472" i="3"/>
  <c r="AA472" i="3"/>
  <c r="BI472" i="3"/>
  <c r="AS472" i="3"/>
  <c r="AC472" i="3"/>
  <c r="M472" i="3"/>
  <c r="BB472" i="3"/>
  <c r="AT472" i="3"/>
  <c r="AL472" i="3"/>
  <c r="AD472" i="3"/>
  <c r="V472" i="3"/>
  <c r="BC481" i="3"/>
  <c r="AM481" i="3"/>
  <c r="W481" i="3"/>
  <c r="BE481" i="3"/>
  <c r="AO481" i="3"/>
  <c r="Y481" i="3"/>
  <c r="BH481" i="3"/>
  <c r="AZ481" i="3"/>
  <c r="AR481" i="3"/>
  <c r="AJ481" i="3"/>
  <c r="AB481" i="3"/>
  <c r="T481" i="3"/>
  <c r="BF488" i="3"/>
  <c r="AP488" i="3"/>
  <c r="Z488" i="3"/>
  <c r="BH488" i="3"/>
  <c r="AR488" i="3"/>
  <c r="AB488" i="3"/>
  <c r="BI488" i="3"/>
  <c r="BA488" i="3"/>
  <c r="AS488" i="3"/>
  <c r="AK488" i="3"/>
  <c r="AC488" i="3"/>
  <c r="U488" i="3"/>
  <c r="M488" i="3"/>
  <c r="BC497" i="3"/>
  <c r="AM497" i="3"/>
  <c r="W497" i="3"/>
  <c r="BE497" i="3"/>
  <c r="AO497" i="3"/>
  <c r="Y497" i="3"/>
  <c r="BH497" i="3"/>
  <c r="AZ497" i="3"/>
  <c r="AR497" i="3"/>
  <c r="AJ497" i="3"/>
  <c r="AB497" i="3"/>
  <c r="BH504" i="3"/>
  <c r="AZ504" i="3"/>
  <c r="AR504" i="3"/>
  <c r="AJ504" i="3"/>
  <c r="AB504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G527" i="3"/>
  <c r="BC527" i="3"/>
  <c r="AY527" i="3"/>
  <c r="AU527" i="3"/>
  <c r="AQ527" i="3"/>
  <c r="AM527" i="3"/>
  <c r="AI527" i="3"/>
  <c r="AE527" i="3"/>
  <c r="AA527" i="3"/>
  <c r="W527" i="3"/>
  <c r="S527" i="3"/>
  <c r="BM527" i="3" s="1"/>
  <c r="O527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M537" i="3"/>
  <c r="Q537" i="3"/>
  <c r="U537" i="3"/>
  <c r="Y537" i="3"/>
  <c r="AC537" i="3"/>
  <c r="AG537" i="3"/>
  <c r="AK537" i="3"/>
  <c r="AO537" i="3"/>
  <c r="AS537" i="3"/>
  <c r="AW537" i="3"/>
  <c r="BA537" i="3"/>
  <c r="BE537" i="3"/>
  <c r="BI537" i="3"/>
  <c r="BL516" i="3"/>
  <c r="BJ516" i="3"/>
  <c r="M527" i="3"/>
  <c r="BC537" i="3"/>
  <c r="AU537" i="3"/>
  <c r="AM537" i="3"/>
  <c r="AE537" i="3"/>
  <c r="W537" i="3"/>
  <c r="O537" i="3"/>
  <c r="BD537" i="3"/>
  <c r="AV537" i="3"/>
  <c r="AN537" i="3"/>
  <c r="AF537" i="3"/>
  <c r="X537" i="3"/>
  <c r="P537" i="3"/>
  <c r="BH354" i="3"/>
  <c r="BF354" i="3"/>
  <c r="BD354" i="3"/>
  <c r="BB354" i="3"/>
  <c r="AZ354" i="3"/>
  <c r="AX354" i="3"/>
  <c r="AV354" i="3"/>
  <c r="AT354" i="3"/>
  <c r="AR354" i="3"/>
  <c r="AP354" i="3"/>
  <c r="AN354" i="3"/>
  <c r="AL354" i="3"/>
  <c r="AJ354" i="3"/>
  <c r="AH354" i="3"/>
  <c r="AF354" i="3"/>
  <c r="AD354" i="3"/>
  <c r="AB354" i="3"/>
  <c r="Z354" i="3"/>
  <c r="X354" i="3"/>
  <c r="V354" i="3"/>
  <c r="T354" i="3"/>
  <c r="R354" i="3"/>
  <c r="P354" i="3"/>
  <c r="BK354" i="3" s="1"/>
  <c r="BH352" i="3"/>
  <c r="BD352" i="3"/>
  <c r="AZ352" i="3"/>
  <c r="AV352" i="3"/>
  <c r="AR352" i="3"/>
  <c r="AN352" i="3"/>
  <c r="AJ352" i="3"/>
  <c r="AF352" i="3"/>
  <c r="Z352" i="3"/>
  <c r="V352" i="3"/>
  <c r="R352" i="3"/>
  <c r="BG350" i="3"/>
  <c r="BC350" i="3"/>
  <c r="AY350" i="3"/>
  <c r="AU350" i="3"/>
  <c r="AQ350" i="3"/>
  <c r="AM350" i="3"/>
  <c r="AI350" i="3"/>
  <c r="AE350" i="3"/>
  <c r="AA350" i="3"/>
  <c r="W350" i="3"/>
  <c r="S350" i="3"/>
  <c r="BM350" i="3" s="1"/>
  <c r="BF348" i="3"/>
  <c r="BB348" i="3"/>
  <c r="AX348" i="3"/>
  <c r="AT348" i="3"/>
  <c r="AP348" i="3"/>
  <c r="AL348" i="3"/>
  <c r="AH348" i="3"/>
  <c r="AB348" i="3"/>
  <c r="X348" i="3"/>
  <c r="T348" i="3"/>
  <c r="P348" i="3"/>
  <c r="BG346" i="3"/>
  <c r="BC346" i="3"/>
  <c r="AY346" i="3"/>
  <c r="AU346" i="3"/>
  <c r="AQ346" i="3"/>
  <c r="AM346" i="3"/>
  <c r="AI346" i="3"/>
  <c r="AE346" i="3"/>
  <c r="AA346" i="3"/>
  <c r="W346" i="3"/>
  <c r="S346" i="3"/>
  <c r="BM346" i="3" s="1"/>
  <c r="Q346" i="3"/>
  <c r="BF344" i="3"/>
  <c r="BB344" i="3"/>
  <c r="AX344" i="3"/>
  <c r="AT344" i="3"/>
  <c r="AP344" i="3"/>
  <c r="AL344" i="3"/>
  <c r="AH344" i="3"/>
  <c r="AD344" i="3"/>
  <c r="AB344" i="3"/>
  <c r="X344" i="3"/>
  <c r="T344" i="3"/>
  <c r="P344" i="3"/>
  <c r="BG342" i="3"/>
  <c r="BC342" i="3"/>
  <c r="AY342" i="3"/>
  <c r="AU342" i="3"/>
  <c r="AQ342" i="3"/>
  <c r="AM342" i="3"/>
  <c r="AI342" i="3"/>
  <c r="AE342" i="3"/>
  <c r="AA342" i="3"/>
  <c r="W342" i="3"/>
  <c r="S342" i="3"/>
  <c r="BM342" i="3" s="1"/>
  <c r="BF340" i="3"/>
  <c r="BB340" i="3"/>
  <c r="AX340" i="3"/>
  <c r="AT340" i="3"/>
  <c r="AP340" i="3"/>
  <c r="AL340" i="3"/>
  <c r="AJ340" i="3"/>
  <c r="AF340" i="3"/>
  <c r="AB340" i="3"/>
  <c r="X340" i="3"/>
  <c r="T340" i="3"/>
  <c r="R340" i="3"/>
  <c r="BI338" i="3"/>
  <c r="BE338" i="3"/>
  <c r="BA338" i="3"/>
  <c r="AW338" i="3"/>
  <c r="AS338" i="3"/>
  <c r="AL338" i="3"/>
  <c r="AD338" i="3"/>
  <c r="Z338" i="3"/>
  <c r="R338" i="3"/>
  <c r="BG336" i="3"/>
  <c r="AY336" i="3"/>
  <c r="AQ336" i="3"/>
  <c r="AI336" i="3"/>
  <c r="AA336" i="3"/>
  <c r="S336" i="3"/>
  <c r="BD334" i="3"/>
  <c r="AV334" i="3"/>
  <c r="AN334" i="3"/>
  <c r="AF334" i="3"/>
  <c r="X334" i="3"/>
  <c r="P334" i="3"/>
  <c r="BI332" i="3"/>
  <c r="BA332" i="3"/>
  <c r="AS332" i="3"/>
  <c r="AK332" i="3"/>
  <c r="AC332" i="3"/>
  <c r="U332" i="3"/>
  <c r="M332" i="3"/>
  <c r="BK332" i="3" s="1"/>
  <c r="BB330" i="3"/>
  <c r="AX330" i="3"/>
  <c r="AP330" i="3"/>
  <c r="AH330" i="3"/>
  <c r="Z330" i="3"/>
  <c r="R330" i="3"/>
  <c r="BG328" i="3"/>
  <c r="AY328" i="3"/>
  <c r="AQ328" i="3"/>
  <c r="AI328" i="3"/>
  <c r="AA328" i="3"/>
  <c r="W328" i="3"/>
  <c r="O328" i="3"/>
  <c r="BH326" i="3"/>
  <c r="AZ326" i="3"/>
  <c r="AR326" i="3"/>
  <c r="AB326" i="3"/>
  <c r="T32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T406" i="3"/>
  <c r="AB406" i="3"/>
  <c r="AJ406" i="3"/>
  <c r="AR406" i="3"/>
  <c r="AZ406" i="3"/>
  <c r="BH406" i="3"/>
  <c r="P406" i="3"/>
  <c r="X406" i="3"/>
  <c r="AF406" i="3"/>
  <c r="AN406" i="3"/>
  <c r="AV406" i="3"/>
  <c r="BD406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T430" i="3"/>
  <c r="AB430" i="3"/>
  <c r="AJ430" i="3"/>
  <c r="AR430" i="3"/>
  <c r="AZ430" i="3"/>
  <c r="BH430" i="3"/>
  <c r="P430" i="3"/>
  <c r="X430" i="3"/>
  <c r="AF430" i="3"/>
  <c r="AN430" i="3"/>
  <c r="AV430" i="3"/>
  <c r="BD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R438" i="3"/>
  <c r="V438" i="3"/>
  <c r="Z438" i="3"/>
  <c r="AD438" i="3"/>
  <c r="AH438" i="3"/>
  <c r="AL438" i="3"/>
  <c r="AP438" i="3"/>
  <c r="AT438" i="3"/>
  <c r="AX438" i="3"/>
  <c r="BB438" i="3"/>
  <c r="BF438" i="3"/>
  <c r="P438" i="3"/>
  <c r="X438" i="3"/>
  <c r="AF438" i="3"/>
  <c r="AN438" i="3"/>
  <c r="AV438" i="3"/>
  <c r="BD438" i="3"/>
  <c r="T438" i="3"/>
  <c r="AB438" i="3"/>
  <c r="AJ438" i="3"/>
  <c r="AR438" i="3"/>
  <c r="AZ438" i="3"/>
  <c r="BH438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O441" i="3"/>
  <c r="S441" i="3"/>
  <c r="W441" i="3"/>
  <c r="AA441" i="3"/>
  <c r="AE441" i="3"/>
  <c r="AI441" i="3"/>
  <c r="AM441" i="3"/>
  <c r="AQ441" i="3"/>
  <c r="AU441" i="3"/>
  <c r="AY441" i="3"/>
  <c r="BC441" i="3"/>
  <c r="BG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V412" i="3"/>
  <c r="AD412" i="3"/>
  <c r="AL412" i="3"/>
  <c r="AT412" i="3"/>
  <c r="BB412" i="3"/>
  <c r="R412" i="3"/>
  <c r="Z412" i="3"/>
  <c r="AH412" i="3"/>
  <c r="AP412" i="3"/>
  <c r="AX412" i="3"/>
  <c r="BF412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Q424" i="3"/>
  <c r="U424" i="3"/>
  <c r="Y424" i="3"/>
  <c r="AC424" i="3"/>
  <c r="AG424" i="3"/>
  <c r="AK424" i="3"/>
  <c r="AO424" i="3"/>
  <c r="AS424" i="3"/>
  <c r="AW424" i="3"/>
  <c r="BA424" i="3"/>
  <c r="BE424" i="3"/>
  <c r="BI424" i="3"/>
  <c r="S424" i="3"/>
  <c r="AA424" i="3"/>
  <c r="AI424" i="3"/>
  <c r="AQ424" i="3"/>
  <c r="AY424" i="3"/>
  <c r="BG424" i="3"/>
  <c r="O424" i="3"/>
  <c r="W424" i="3"/>
  <c r="AE424" i="3"/>
  <c r="AM424" i="3"/>
  <c r="AU424" i="3"/>
  <c r="BC424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R491" i="3"/>
  <c r="V491" i="3"/>
  <c r="Z491" i="3"/>
  <c r="AD491" i="3"/>
  <c r="AH491" i="3"/>
  <c r="AL491" i="3"/>
  <c r="AP491" i="3"/>
  <c r="AT491" i="3"/>
  <c r="AX491" i="3"/>
  <c r="BB491" i="3"/>
  <c r="BF491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M507" i="3"/>
  <c r="Q507" i="3"/>
  <c r="U507" i="3"/>
  <c r="Y507" i="3"/>
  <c r="AC507" i="3"/>
  <c r="AG507" i="3"/>
  <c r="AK507" i="3"/>
  <c r="AO507" i="3"/>
  <c r="AS507" i="3"/>
  <c r="AW507" i="3"/>
  <c r="BA507" i="3"/>
  <c r="BE507" i="3"/>
  <c r="BI507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P478" i="3"/>
  <c r="T478" i="3"/>
  <c r="X478" i="3"/>
  <c r="AB478" i="3"/>
  <c r="AF478" i="3"/>
  <c r="AJ478" i="3"/>
  <c r="AN478" i="3"/>
  <c r="AR478" i="3"/>
  <c r="AV478" i="3"/>
  <c r="AZ478" i="3"/>
  <c r="BD478" i="3"/>
  <c r="BH478" i="3"/>
  <c r="N478" i="3"/>
  <c r="R478" i="3"/>
  <c r="V478" i="3"/>
  <c r="Z478" i="3"/>
  <c r="AD478" i="3"/>
  <c r="AH478" i="3"/>
  <c r="AL478" i="3"/>
  <c r="AP478" i="3"/>
  <c r="AT478" i="3"/>
  <c r="AX478" i="3"/>
  <c r="BB478" i="3"/>
  <c r="BF478" i="3"/>
  <c r="N494" i="3"/>
  <c r="P494" i="3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P510" i="3"/>
  <c r="T510" i="3"/>
  <c r="X510" i="3"/>
  <c r="AB510" i="3"/>
  <c r="AF510" i="3"/>
  <c r="AJ510" i="3"/>
  <c r="AN510" i="3"/>
  <c r="AR510" i="3"/>
  <c r="AV510" i="3"/>
  <c r="AZ510" i="3"/>
  <c r="BD510" i="3"/>
  <c r="BH510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BJ362" i="3"/>
  <c r="BL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Q365" i="3"/>
  <c r="U365" i="3"/>
  <c r="Y365" i="3"/>
  <c r="AC365" i="3"/>
  <c r="AG365" i="3"/>
  <c r="AK365" i="3"/>
  <c r="AO365" i="3"/>
  <c r="AS365" i="3"/>
  <c r="AW365" i="3"/>
  <c r="BA365" i="3"/>
  <c r="BE365" i="3"/>
  <c r="BI365" i="3"/>
  <c r="O365" i="3"/>
  <c r="W365" i="3"/>
  <c r="AE365" i="3"/>
  <c r="AM365" i="3"/>
  <c r="AU365" i="3"/>
  <c r="BC365" i="3"/>
  <c r="S365" i="3"/>
  <c r="AI365" i="3"/>
  <c r="AY365" i="3"/>
  <c r="AA365" i="3"/>
  <c r="BG365" i="3"/>
  <c r="AQ365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M372" i="3"/>
  <c r="U372" i="3"/>
  <c r="AC372" i="3"/>
  <c r="AK372" i="3"/>
  <c r="AS372" i="3"/>
  <c r="BA372" i="3"/>
  <c r="BI372" i="3"/>
  <c r="Y372" i="3"/>
  <c r="AO372" i="3"/>
  <c r="BE372" i="3"/>
  <c r="Q372" i="3"/>
  <c r="AG372" i="3"/>
  <c r="AW372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O377" i="3"/>
  <c r="S377" i="3"/>
  <c r="W377" i="3"/>
  <c r="AA377" i="3"/>
  <c r="AE377" i="3"/>
  <c r="AI377" i="3"/>
  <c r="AM377" i="3"/>
  <c r="AQ377" i="3"/>
  <c r="AU377" i="3"/>
  <c r="AY377" i="3"/>
  <c r="BC377" i="3"/>
  <c r="BG377" i="3"/>
  <c r="M377" i="3"/>
  <c r="U377" i="3"/>
  <c r="AC377" i="3"/>
  <c r="AK377" i="3"/>
  <c r="AS377" i="3"/>
  <c r="BA377" i="3"/>
  <c r="BI377" i="3"/>
  <c r="Y377" i="3"/>
  <c r="AO377" i="3"/>
  <c r="BE377" i="3"/>
  <c r="Q377" i="3"/>
  <c r="BJ377" i="3" s="1"/>
  <c r="AG377" i="3"/>
  <c r="AW377" i="3"/>
  <c r="M382" i="3"/>
  <c r="Q382" i="3"/>
  <c r="U382" i="3"/>
  <c r="Y382" i="3"/>
  <c r="AC382" i="3"/>
  <c r="AG382" i="3"/>
  <c r="AK382" i="3"/>
  <c r="AO382" i="3"/>
  <c r="AS382" i="3"/>
  <c r="AW382" i="3"/>
  <c r="BA382" i="3"/>
  <c r="BE382" i="3"/>
  <c r="BI382" i="3"/>
  <c r="T382" i="3"/>
  <c r="AB382" i="3"/>
  <c r="AJ382" i="3"/>
  <c r="AR382" i="3"/>
  <c r="AZ382" i="3"/>
  <c r="BH382" i="3"/>
  <c r="V382" i="3"/>
  <c r="AL382" i="3"/>
  <c r="BB382" i="3"/>
  <c r="Z382" i="3"/>
  <c r="AP382" i="3"/>
  <c r="BF382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T388" i="3"/>
  <c r="AB388" i="3"/>
  <c r="AJ388" i="3"/>
  <c r="AR388" i="3"/>
  <c r="AZ388" i="3"/>
  <c r="BH388" i="3"/>
  <c r="P388" i="3"/>
  <c r="X388" i="3"/>
  <c r="AF388" i="3"/>
  <c r="AN388" i="3"/>
  <c r="AV388" i="3"/>
  <c r="BD388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M390" i="3"/>
  <c r="U390" i="3"/>
  <c r="AC390" i="3"/>
  <c r="AK390" i="3"/>
  <c r="AS390" i="3"/>
  <c r="BA390" i="3"/>
  <c r="BI390" i="3"/>
  <c r="W390" i="3"/>
  <c r="AM390" i="3"/>
  <c r="BC390" i="3"/>
  <c r="AA390" i="3"/>
  <c r="AQ390" i="3"/>
  <c r="BG390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T396" i="3"/>
  <c r="AB396" i="3"/>
  <c r="AJ396" i="3"/>
  <c r="AR396" i="3"/>
  <c r="AZ396" i="3"/>
  <c r="BH396" i="3"/>
  <c r="P396" i="3"/>
  <c r="X396" i="3"/>
  <c r="AF396" i="3"/>
  <c r="AN396" i="3"/>
  <c r="AV396" i="3"/>
  <c r="BD396" i="3"/>
  <c r="N427" i="3"/>
  <c r="R427" i="3"/>
  <c r="V427" i="3"/>
  <c r="Z427" i="3"/>
  <c r="AD427" i="3"/>
  <c r="AH427" i="3"/>
  <c r="AL427" i="3"/>
  <c r="AP427" i="3"/>
  <c r="AT427" i="3"/>
  <c r="AX427" i="3"/>
  <c r="BB427" i="3"/>
  <c r="BF427" i="3"/>
  <c r="M427" i="3"/>
  <c r="U427" i="3"/>
  <c r="AC427" i="3"/>
  <c r="AK427" i="3"/>
  <c r="AS427" i="3"/>
  <c r="BA427" i="3"/>
  <c r="BI427" i="3"/>
  <c r="AA427" i="3"/>
  <c r="AQ427" i="3"/>
  <c r="BG427" i="3"/>
  <c r="W427" i="3"/>
  <c r="AM427" i="3"/>
  <c r="BC427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4" i="3"/>
  <c r="R444" i="3"/>
  <c r="V444" i="3"/>
  <c r="Z444" i="3"/>
  <c r="AD444" i="3"/>
  <c r="AH444" i="3"/>
  <c r="AL444" i="3"/>
  <c r="AP444" i="3"/>
  <c r="AT444" i="3"/>
  <c r="AX444" i="3"/>
  <c r="BB444" i="3"/>
  <c r="BF444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N449" i="3"/>
  <c r="R449" i="3"/>
  <c r="V449" i="3"/>
  <c r="Z449" i="3"/>
  <c r="AD449" i="3"/>
  <c r="AH449" i="3"/>
  <c r="AL449" i="3"/>
  <c r="AP449" i="3"/>
  <c r="AT449" i="3"/>
  <c r="AX449" i="3"/>
  <c r="BB449" i="3"/>
  <c r="BF449" i="3"/>
  <c r="O449" i="3"/>
  <c r="W449" i="3"/>
  <c r="AE449" i="3"/>
  <c r="AM449" i="3"/>
  <c r="AU449" i="3"/>
  <c r="BC449" i="3"/>
  <c r="M449" i="3"/>
  <c r="U449" i="3"/>
  <c r="AC449" i="3"/>
  <c r="AK449" i="3"/>
  <c r="AS449" i="3"/>
  <c r="BA449" i="3"/>
  <c r="BI449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M460" i="3"/>
  <c r="Q460" i="3"/>
  <c r="U460" i="3"/>
  <c r="Y460" i="3"/>
  <c r="AC460" i="3"/>
  <c r="AG460" i="3"/>
  <c r="AK460" i="3"/>
  <c r="AO460" i="3"/>
  <c r="AS460" i="3"/>
  <c r="AW460" i="3"/>
  <c r="BA460" i="3"/>
  <c r="BE460" i="3"/>
  <c r="BI460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O463" i="3"/>
  <c r="S463" i="3"/>
  <c r="W463" i="3"/>
  <c r="AA463" i="3"/>
  <c r="AE463" i="3"/>
  <c r="AI463" i="3"/>
  <c r="AM463" i="3"/>
  <c r="AQ463" i="3"/>
  <c r="AU463" i="3"/>
  <c r="AY463" i="3"/>
  <c r="BC463" i="3"/>
  <c r="BG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R469" i="3"/>
  <c r="V469" i="3"/>
  <c r="Z469" i="3"/>
  <c r="AD469" i="3"/>
  <c r="AH469" i="3"/>
  <c r="AL469" i="3"/>
  <c r="AP469" i="3"/>
  <c r="AT469" i="3"/>
  <c r="AX469" i="3"/>
  <c r="BB469" i="3"/>
  <c r="BF469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P472" i="3"/>
  <c r="T472" i="3"/>
  <c r="X472" i="3"/>
  <c r="AB472" i="3"/>
  <c r="AF472" i="3"/>
  <c r="AJ472" i="3"/>
  <c r="AN472" i="3"/>
  <c r="AR472" i="3"/>
  <c r="AV472" i="3"/>
  <c r="AZ472" i="3"/>
  <c r="BD472" i="3"/>
  <c r="BH472" i="3"/>
  <c r="Q472" i="3"/>
  <c r="Y472" i="3"/>
  <c r="AG472" i="3"/>
  <c r="AO472" i="3"/>
  <c r="AW472" i="3"/>
  <c r="BE472" i="3"/>
  <c r="O472" i="3"/>
  <c r="W472" i="3"/>
  <c r="AE472" i="3"/>
  <c r="AM472" i="3"/>
  <c r="AU472" i="3"/>
  <c r="BC472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O485" i="3"/>
  <c r="S485" i="3"/>
  <c r="W485" i="3"/>
  <c r="AA485" i="3"/>
  <c r="AE485" i="3"/>
  <c r="AI485" i="3"/>
  <c r="AM485" i="3"/>
  <c r="AQ485" i="3"/>
  <c r="AU485" i="3"/>
  <c r="AY485" i="3"/>
  <c r="BC485" i="3"/>
  <c r="BG485" i="3"/>
  <c r="M485" i="3"/>
  <c r="Q485" i="3"/>
  <c r="U485" i="3"/>
  <c r="Y485" i="3"/>
  <c r="AC485" i="3"/>
  <c r="AG485" i="3"/>
  <c r="AK485" i="3"/>
  <c r="AO485" i="3"/>
  <c r="AS485" i="3"/>
  <c r="AW485" i="3"/>
  <c r="BA485" i="3"/>
  <c r="BE485" i="3"/>
  <c r="BI485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P492" i="3"/>
  <c r="T492" i="3"/>
  <c r="X492" i="3"/>
  <c r="AB492" i="3"/>
  <c r="AF492" i="3"/>
  <c r="AJ492" i="3"/>
  <c r="AN492" i="3"/>
  <c r="AR492" i="3"/>
  <c r="AV492" i="3"/>
  <c r="AZ492" i="3"/>
  <c r="BD492" i="3"/>
  <c r="BH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M497" i="3"/>
  <c r="U497" i="3"/>
  <c r="AC497" i="3"/>
  <c r="AK497" i="3"/>
  <c r="AS497" i="3"/>
  <c r="BA497" i="3"/>
  <c r="BI497" i="3"/>
  <c r="S497" i="3"/>
  <c r="AA497" i="3"/>
  <c r="AI497" i="3"/>
  <c r="AQ497" i="3"/>
  <c r="AY497" i="3"/>
  <c r="BG497" i="3"/>
  <c r="N504" i="3"/>
  <c r="R504" i="3"/>
  <c r="V504" i="3"/>
  <c r="Z504" i="3"/>
  <c r="AD504" i="3"/>
  <c r="AH504" i="3"/>
  <c r="AL504" i="3"/>
  <c r="AP504" i="3"/>
  <c r="AT504" i="3"/>
  <c r="AX504" i="3"/>
  <c r="BB504" i="3"/>
  <c r="BF504" i="3"/>
  <c r="BG504" i="3"/>
  <c r="AY504" i="3"/>
  <c r="AQ504" i="3"/>
  <c r="AI504" i="3"/>
  <c r="AA504" i="3"/>
  <c r="S504" i="3"/>
  <c r="BI504" i="3"/>
  <c r="BA504" i="3"/>
  <c r="AS504" i="3"/>
  <c r="AK504" i="3"/>
  <c r="AC504" i="3"/>
  <c r="U504" i="3"/>
  <c r="M50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N514" i="3"/>
  <c r="R514" i="3"/>
  <c r="V514" i="3"/>
  <c r="Z514" i="3"/>
  <c r="AD514" i="3"/>
  <c r="AH514" i="3"/>
  <c r="AL514" i="3"/>
  <c r="AP514" i="3"/>
  <c r="AT514" i="3"/>
  <c r="AX514" i="3"/>
  <c r="BB514" i="3"/>
  <c r="BF514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BM517" i="3"/>
  <c r="BM521" i="3"/>
  <c r="BK522" i="3"/>
  <c r="BN523" i="3"/>
  <c r="BK523" i="3"/>
  <c r="BM523" i="3"/>
  <c r="BJ525" i="3"/>
  <c r="BJ527" i="3"/>
  <c r="BJ533" i="3"/>
  <c r="BL534" i="3"/>
  <c r="BN538" i="3"/>
  <c r="BK538" i="3"/>
  <c r="AY360" i="3"/>
  <c r="AW360" i="3"/>
  <c r="Q360" i="3"/>
  <c r="AV360" i="3"/>
  <c r="AF360" i="3"/>
  <c r="P360" i="3"/>
  <c r="AY367" i="3"/>
  <c r="AE367" i="3"/>
  <c r="AO367" i="3"/>
  <c r="Y367" i="3"/>
  <c r="AZ367" i="3"/>
  <c r="AR367" i="3"/>
  <c r="AJ367" i="3"/>
  <c r="AB367" i="3"/>
  <c r="T367" i="3"/>
  <c r="BM369" i="3"/>
  <c r="AW374" i="3"/>
  <c r="U374" i="3"/>
  <c r="AI374" i="3"/>
  <c r="AV374" i="3"/>
  <c r="AF374" i="3"/>
  <c r="P374" i="3"/>
  <c r="BK378" i="3"/>
  <c r="R382" i="3"/>
  <c r="BD382" i="3"/>
  <c r="X382" i="3"/>
  <c r="AY382" i="3"/>
  <c r="AI382" i="3"/>
  <c r="S382" i="3"/>
  <c r="BK383" i="3"/>
  <c r="BN383" i="3"/>
  <c r="AI390" i="3"/>
  <c r="O390" i="3"/>
  <c r="AG390" i="3"/>
  <c r="BD390" i="3"/>
  <c r="AN390" i="3"/>
  <c r="AF390" i="3"/>
  <c r="P390" i="3"/>
  <c r="AZ398" i="3"/>
  <c r="AH398" i="3"/>
  <c r="BB398" i="3"/>
  <c r="AD398" i="3"/>
  <c r="BG398" i="3"/>
  <c r="AY398" i="3"/>
  <c r="AN398" i="3"/>
  <c r="X398" i="3"/>
  <c r="AQ398" i="3"/>
  <c r="AI398" i="3"/>
  <c r="AA398" i="3"/>
  <c r="S398" i="3"/>
  <c r="BL399" i="3"/>
  <c r="BL403" i="3"/>
  <c r="BN403" i="3"/>
  <c r="BJ403" i="3"/>
  <c r="BM403" i="3"/>
  <c r="BM407" i="3"/>
  <c r="BK411" i="3"/>
  <c r="BN411" i="3"/>
  <c r="BL411" i="3"/>
  <c r="BM413" i="3"/>
  <c r="BN421" i="3"/>
  <c r="BK421" i="3"/>
  <c r="BM421" i="3"/>
  <c r="BL421" i="3"/>
  <c r="AE427" i="3"/>
  <c r="AY427" i="3"/>
  <c r="S427" i="3"/>
  <c r="AW427" i="3"/>
  <c r="AG427" i="3"/>
  <c r="Q427" i="3"/>
  <c r="BD427" i="3"/>
  <c r="AV427" i="3"/>
  <c r="AN427" i="3"/>
  <c r="AF427" i="3"/>
  <c r="X427" i="3"/>
  <c r="P427" i="3"/>
  <c r="BN428" i="3"/>
  <c r="AQ435" i="3"/>
  <c r="BC435" i="3"/>
  <c r="W435" i="3"/>
  <c r="BA435" i="3"/>
  <c r="AK435" i="3"/>
  <c r="U435" i="3"/>
  <c r="BF435" i="3"/>
  <c r="AX435" i="3"/>
  <c r="AP435" i="3"/>
  <c r="AH435" i="3"/>
  <c r="Z435" i="3"/>
  <c r="R435" i="3"/>
  <c r="BJ443" i="3"/>
  <c r="BN443" i="3"/>
  <c r="BL443" i="3"/>
  <c r="AW449" i="3"/>
  <c r="AG449" i="3"/>
  <c r="Q449" i="3"/>
  <c r="AY449" i="3"/>
  <c r="AI449" i="3"/>
  <c r="S449" i="3"/>
  <c r="BD449" i="3"/>
  <c r="AV449" i="3"/>
  <c r="AN449" i="3"/>
  <c r="AF449" i="3"/>
  <c r="X449" i="3"/>
  <c r="P449" i="3"/>
  <c r="AY456" i="3"/>
  <c r="AI456" i="3"/>
  <c r="S456" i="3"/>
  <c r="BA456" i="3"/>
  <c r="AK456" i="3"/>
  <c r="U456" i="3"/>
  <c r="BF456" i="3"/>
  <c r="AX456" i="3"/>
  <c r="AP456" i="3"/>
  <c r="AH456" i="3"/>
  <c r="Z456" i="3"/>
  <c r="R456" i="3"/>
  <c r="BL458" i="3"/>
  <c r="BK458" i="3"/>
  <c r="BN458" i="3"/>
  <c r="BN459" i="3"/>
  <c r="BL459" i="3"/>
  <c r="BJ459" i="3"/>
  <c r="BK464" i="3"/>
  <c r="AV465" i="3"/>
  <c r="AF465" i="3"/>
  <c r="P465" i="3"/>
  <c r="BK465" i="3" s="1"/>
  <c r="AT465" i="3"/>
  <c r="AD465" i="3"/>
  <c r="N465" i="3"/>
  <c r="BC465" i="3"/>
  <c r="AU465" i="3"/>
  <c r="AM465" i="3"/>
  <c r="AE465" i="3"/>
  <c r="W465" i="3"/>
  <c r="O465" i="3"/>
  <c r="AY472" i="3"/>
  <c r="AI472" i="3"/>
  <c r="S472" i="3"/>
  <c r="BA472" i="3"/>
  <c r="AK472" i="3"/>
  <c r="U472" i="3"/>
  <c r="BF472" i="3"/>
  <c r="AX472" i="3"/>
  <c r="AP472" i="3"/>
  <c r="AH472" i="3"/>
  <c r="Z472" i="3"/>
  <c r="R472" i="3"/>
  <c r="AU481" i="3"/>
  <c r="AE481" i="3"/>
  <c r="O481" i="3"/>
  <c r="AW481" i="3"/>
  <c r="AG481" i="3"/>
  <c r="Q481" i="3"/>
  <c r="BD481" i="3"/>
  <c r="AV481" i="3"/>
  <c r="AN481" i="3"/>
  <c r="AF481" i="3"/>
  <c r="X481" i="3"/>
  <c r="P48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AU497" i="3"/>
  <c r="AE497" i="3"/>
  <c r="O497" i="3"/>
  <c r="AW497" i="3"/>
  <c r="AG497" i="3"/>
  <c r="Q497" i="3"/>
  <c r="BD497" i="3"/>
  <c r="AV497" i="3"/>
  <c r="AN497" i="3"/>
  <c r="AF497" i="3"/>
  <c r="X497" i="3"/>
  <c r="P497" i="3"/>
  <c r="BD504" i="3"/>
  <c r="AV504" i="3"/>
  <c r="AN504" i="3"/>
  <c r="AF504" i="3"/>
  <c r="X504" i="3"/>
  <c r="P504" i="3"/>
  <c r="BM537" i="3"/>
  <c r="BM518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N402" i="3"/>
  <c r="V402" i="3"/>
  <c r="AD402" i="3"/>
  <c r="AL402" i="3"/>
  <c r="AT402" i="3"/>
  <c r="BB402" i="3"/>
  <c r="R402" i="3"/>
  <c r="Z402" i="3"/>
  <c r="AH402" i="3"/>
  <c r="AP402" i="3"/>
  <c r="AX402" i="3"/>
  <c r="BF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S410" i="3"/>
  <c r="AA410" i="3"/>
  <c r="AI410" i="3"/>
  <c r="AQ410" i="3"/>
  <c r="AY410" i="3"/>
  <c r="BG410" i="3"/>
  <c r="O410" i="3"/>
  <c r="W410" i="3"/>
  <c r="AE410" i="3"/>
  <c r="AM410" i="3"/>
  <c r="AU410" i="3"/>
  <c r="BC410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R418" i="3"/>
  <c r="Z418" i="3"/>
  <c r="AH418" i="3"/>
  <c r="AP418" i="3"/>
  <c r="AX418" i="3"/>
  <c r="BF418" i="3"/>
  <c r="N418" i="3"/>
  <c r="V418" i="3"/>
  <c r="AD418" i="3"/>
  <c r="AL418" i="3"/>
  <c r="AT418" i="3"/>
  <c r="BB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P426" i="3"/>
  <c r="T426" i="3"/>
  <c r="X426" i="3"/>
  <c r="AB426" i="3"/>
  <c r="AF426" i="3"/>
  <c r="AJ426" i="3"/>
  <c r="AN426" i="3"/>
  <c r="AR426" i="3"/>
  <c r="AV426" i="3"/>
  <c r="AZ426" i="3"/>
  <c r="BD426" i="3"/>
  <c r="BH426" i="3"/>
  <c r="N426" i="3"/>
  <c r="V426" i="3"/>
  <c r="AD426" i="3"/>
  <c r="AL426" i="3"/>
  <c r="AT426" i="3"/>
  <c r="BB426" i="3"/>
  <c r="R426" i="3"/>
  <c r="Z426" i="3"/>
  <c r="AH426" i="3"/>
  <c r="AP426" i="3"/>
  <c r="AX426" i="3"/>
  <c r="BF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P434" i="3"/>
  <c r="T434" i="3"/>
  <c r="X434" i="3"/>
  <c r="AB434" i="3"/>
  <c r="AF434" i="3"/>
  <c r="AJ434" i="3"/>
  <c r="AN434" i="3"/>
  <c r="AR434" i="3"/>
  <c r="AV434" i="3"/>
  <c r="AZ434" i="3"/>
  <c r="BD434" i="3"/>
  <c r="BH434" i="3"/>
  <c r="R434" i="3"/>
  <c r="Z434" i="3"/>
  <c r="AH434" i="3"/>
  <c r="AP434" i="3"/>
  <c r="AX434" i="3"/>
  <c r="BF434" i="3"/>
  <c r="N434" i="3"/>
  <c r="V434" i="3"/>
  <c r="AD434" i="3"/>
  <c r="AL434" i="3"/>
  <c r="AT434" i="3"/>
  <c r="BB434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Q442" i="3"/>
  <c r="U442" i="3"/>
  <c r="Y442" i="3"/>
  <c r="AC442" i="3"/>
  <c r="AG442" i="3"/>
  <c r="AK442" i="3"/>
  <c r="AO442" i="3"/>
  <c r="AS442" i="3"/>
  <c r="AW442" i="3"/>
  <c r="BA442" i="3"/>
  <c r="BE442" i="3"/>
  <c r="BI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9" i="3"/>
  <c r="V429" i="3"/>
  <c r="AD429" i="3"/>
  <c r="AL429" i="3"/>
  <c r="AT429" i="3"/>
  <c r="BB429" i="3"/>
  <c r="R429" i="3"/>
  <c r="Z429" i="3"/>
  <c r="AH429" i="3"/>
  <c r="AP429" i="3"/>
  <c r="AX429" i="3"/>
  <c r="BF429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R437" i="3"/>
  <c r="Z437" i="3"/>
  <c r="AH437" i="3"/>
  <c r="AP437" i="3"/>
  <c r="AX437" i="3"/>
  <c r="BF437" i="3"/>
  <c r="N437" i="3"/>
  <c r="V437" i="3"/>
  <c r="AD437" i="3"/>
  <c r="AL437" i="3"/>
  <c r="AT437" i="3"/>
  <c r="BB437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S400" i="3"/>
  <c r="AA400" i="3"/>
  <c r="AI400" i="3"/>
  <c r="AQ400" i="3"/>
  <c r="AY400" i="3"/>
  <c r="BG400" i="3"/>
  <c r="O400" i="3"/>
  <c r="W400" i="3"/>
  <c r="AE400" i="3"/>
  <c r="AM400" i="3"/>
  <c r="AU400" i="3"/>
  <c r="BC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O408" i="3"/>
  <c r="W408" i="3"/>
  <c r="AE408" i="3"/>
  <c r="AM408" i="3"/>
  <c r="AU408" i="3"/>
  <c r="BC408" i="3"/>
  <c r="S408" i="3"/>
  <c r="AA408" i="3"/>
  <c r="AI408" i="3"/>
  <c r="AQ408" i="3"/>
  <c r="AY408" i="3"/>
  <c r="BG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16" i="3"/>
  <c r="V416" i="3"/>
  <c r="AD416" i="3"/>
  <c r="AL416" i="3"/>
  <c r="AT416" i="3"/>
  <c r="BB416" i="3"/>
  <c r="R416" i="3"/>
  <c r="Z416" i="3"/>
  <c r="AH416" i="3"/>
  <c r="AP416" i="3"/>
  <c r="AX416" i="3"/>
  <c r="BF416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R440" i="3"/>
  <c r="V440" i="3"/>
  <c r="Z440" i="3"/>
  <c r="AD440" i="3"/>
  <c r="AH440" i="3"/>
  <c r="AL440" i="3"/>
  <c r="AP440" i="3"/>
  <c r="AT440" i="3"/>
  <c r="AX440" i="3"/>
  <c r="BB440" i="3"/>
  <c r="BF440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Q479" i="3"/>
  <c r="U479" i="3"/>
  <c r="Y479" i="3"/>
  <c r="AC479" i="3"/>
  <c r="AG479" i="3"/>
  <c r="AK479" i="3"/>
  <c r="AO479" i="3"/>
  <c r="AS479" i="3"/>
  <c r="AW479" i="3"/>
  <c r="BA479" i="3"/>
  <c r="BE479" i="3"/>
  <c r="BI479" i="3"/>
  <c r="O479" i="3"/>
  <c r="S479" i="3"/>
  <c r="W479" i="3"/>
  <c r="AA479" i="3"/>
  <c r="AE479" i="3"/>
  <c r="AI479" i="3"/>
  <c r="AM479" i="3"/>
  <c r="AQ479" i="3"/>
  <c r="AU479" i="3"/>
  <c r="AY479" i="3"/>
  <c r="BC479" i="3"/>
  <c r="BG479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Q495" i="3"/>
  <c r="U495" i="3"/>
  <c r="Y495" i="3"/>
  <c r="AC495" i="3"/>
  <c r="AG495" i="3"/>
  <c r="AK495" i="3"/>
  <c r="AO495" i="3"/>
  <c r="AS495" i="3"/>
  <c r="AW495" i="3"/>
  <c r="BA495" i="3"/>
  <c r="BE495" i="3"/>
  <c r="BI495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M503" i="3"/>
  <c r="Q503" i="3"/>
  <c r="U503" i="3"/>
  <c r="Y503" i="3"/>
  <c r="AC503" i="3"/>
  <c r="AG503" i="3"/>
  <c r="AK503" i="3"/>
  <c r="AO503" i="3"/>
  <c r="AS503" i="3"/>
  <c r="AW503" i="3"/>
  <c r="BA503" i="3"/>
  <c r="BE503" i="3"/>
  <c r="BI503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P474" i="3"/>
  <c r="T474" i="3"/>
  <c r="X474" i="3"/>
  <c r="AB474" i="3"/>
  <c r="AF474" i="3"/>
  <c r="AJ474" i="3"/>
  <c r="AN474" i="3"/>
  <c r="AR474" i="3"/>
  <c r="AV474" i="3"/>
  <c r="AZ474" i="3"/>
  <c r="BD474" i="3"/>
  <c r="BH474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P482" i="3"/>
  <c r="T482" i="3"/>
  <c r="X482" i="3"/>
  <c r="AB482" i="3"/>
  <c r="AF482" i="3"/>
  <c r="AJ482" i="3"/>
  <c r="AN482" i="3"/>
  <c r="AR482" i="3"/>
  <c r="AV482" i="3"/>
  <c r="AZ482" i="3"/>
  <c r="BD482" i="3"/>
  <c r="BH482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AY490" i="3"/>
  <c r="BA490" i="3"/>
  <c r="BC490" i="3"/>
  <c r="BE490" i="3"/>
  <c r="BG490" i="3"/>
  <c r="BI490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Q506" i="3"/>
  <c r="U506" i="3"/>
  <c r="Y506" i="3"/>
  <c r="AC506" i="3"/>
  <c r="AG506" i="3"/>
  <c r="AK506" i="3"/>
  <c r="AO506" i="3"/>
  <c r="AS506" i="3"/>
  <c r="AW506" i="3"/>
  <c r="BA506" i="3"/>
  <c r="BE506" i="3"/>
  <c r="BI506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BL518" i="3"/>
  <c r="BM520" i="3"/>
  <c r="BL525" i="3"/>
  <c r="BJ539" i="3"/>
  <c r="BN362" i="3"/>
  <c r="BK362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P364" i="3"/>
  <c r="T364" i="3"/>
  <c r="X364" i="3"/>
  <c r="AB364" i="3"/>
  <c r="AF364" i="3"/>
  <c r="AJ364" i="3"/>
  <c r="AN364" i="3"/>
  <c r="AR364" i="3"/>
  <c r="AV364" i="3"/>
  <c r="AZ364" i="3"/>
  <c r="BD364" i="3"/>
  <c r="BH364" i="3"/>
  <c r="R364" i="3"/>
  <c r="Z364" i="3"/>
  <c r="AH364" i="3"/>
  <c r="AP364" i="3"/>
  <c r="AX364" i="3"/>
  <c r="BF364" i="3"/>
  <c r="V364" i="3"/>
  <c r="AL364" i="3"/>
  <c r="BB364" i="3"/>
  <c r="N364" i="3"/>
  <c r="AT364" i="3"/>
  <c r="AD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W371" i="3"/>
  <c r="AE371" i="3"/>
  <c r="AM371" i="3"/>
  <c r="AU371" i="3"/>
  <c r="BC371" i="3"/>
  <c r="AA371" i="3"/>
  <c r="AQ371" i="3"/>
  <c r="BG371" i="3"/>
  <c r="S371" i="3"/>
  <c r="AI371" i="3"/>
  <c r="AY371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Q373" i="3"/>
  <c r="Y373" i="3"/>
  <c r="AG373" i="3"/>
  <c r="AO373" i="3"/>
  <c r="AW373" i="3"/>
  <c r="BE373" i="3"/>
  <c r="U373" i="3"/>
  <c r="AK373" i="3"/>
  <c r="BA373" i="3"/>
  <c r="M373" i="3"/>
  <c r="AC373" i="3"/>
  <c r="AS373" i="3"/>
  <c r="BI373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X376" i="3"/>
  <c r="AF376" i="3"/>
  <c r="AN376" i="3"/>
  <c r="AV376" i="3"/>
  <c r="BD376" i="3"/>
  <c r="AB376" i="3"/>
  <c r="AR376" i="3"/>
  <c r="BH376" i="3"/>
  <c r="T376" i="3"/>
  <c r="AJ376" i="3"/>
  <c r="AZ376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P381" i="3"/>
  <c r="X381" i="3"/>
  <c r="AF381" i="3"/>
  <c r="AN381" i="3"/>
  <c r="AV381" i="3"/>
  <c r="BD381" i="3"/>
  <c r="T381" i="3"/>
  <c r="AB381" i="3"/>
  <c r="AJ381" i="3"/>
  <c r="AR381" i="3"/>
  <c r="AZ381" i="3"/>
  <c r="BH381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X384" i="3"/>
  <c r="AF384" i="3"/>
  <c r="AN384" i="3"/>
  <c r="AV384" i="3"/>
  <c r="BD384" i="3"/>
  <c r="T384" i="3"/>
  <c r="AB384" i="3"/>
  <c r="AJ384" i="3"/>
  <c r="AR384" i="3"/>
  <c r="AZ384" i="3"/>
  <c r="BH384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O389" i="3"/>
  <c r="S389" i="3"/>
  <c r="W389" i="3"/>
  <c r="AA389" i="3"/>
  <c r="AE389" i="3"/>
  <c r="AI389" i="3"/>
  <c r="AM389" i="3"/>
  <c r="AQ389" i="3"/>
  <c r="AU389" i="3"/>
  <c r="AY389" i="3"/>
  <c r="BC389" i="3"/>
  <c r="BG389" i="3"/>
  <c r="Q389" i="3"/>
  <c r="Y389" i="3"/>
  <c r="AG389" i="3"/>
  <c r="AO389" i="3"/>
  <c r="AW389" i="3"/>
  <c r="BE389" i="3"/>
  <c r="M389" i="3"/>
  <c r="U389" i="3"/>
  <c r="AC389" i="3"/>
  <c r="AK389" i="3"/>
  <c r="AS389" i="3"/>
  <c r="BA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O392" i="3"/>
  <c r="S392" i="3"/>
  <c r="W392" i="3"/>
  <c r="AA392" i="3"/>
  <c r="AE392" i="3"/>
  <c r="AI392" i="3"/>
  <c r="AM392" i="3"/>
  <c r="AQ392" i="3"/>
  <c r="AU392" i="3"/>
  <c r="AY392" i="3"/>
  <c r="BC392" i="3"/>
  <c r="BG392" i="3"/>
  <c r="Q392" i="3"/>
  <c r="Y392" i="3"/>
  <c r="AG392" i="3"/>
  <c r="AO392" i="3"/>
  <c r="AW392" i="3"/>
  <c r="BE392" i="3"/>
  <c r="M392" i="3"/>
  <c r="U392" i="3"/>
  <c r="AC392" i="3"/>
  <c r="AK392" i="3"/>
  <c r="AS392" i="3"/>
  <c r="BA392" i="3"/>
  <c r="BI392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R397" i="3"/>
  <c r="V397" i="3"/>
  <c r="Z397" i="3"/>
  <c r="AD397" i="3"/>
  <c r="AH397" i="3"/>
  <c r="AL397" i="3"/>
  <c r="AP397" i="3"/>
  <c r="AT397" i="3"/>
  <c r="AX397" i="3"/>
  <c r="BB397" i="3"/>
  <c r="BF397" i="3"/>
  <c r="P397" i="3"/>
  <c r="X397" i="3"/>
  <c r="AF397" i="3"/>
  <c r="AN397" i="3"/>
  <c r="AV397" i="3"/>
  <c r="BD397" i="3"/>
  <c r="T397" i="3"/>
  <c r="AB397" i="3"/>
  <c r="AJ397" i="3"/>
  <c r="AR397" i="3"/>
  <c r="AZ397" i="3"/>
  <c r="BH397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R401" i="3"/>
  <c r="V401" i="3"/>
  <c r="Z401" i="3"/>
  <c r="AD401" i="3"/>
  <c r="AH401" i="3"/>
  <c r="AL401" i="3"/>
  <c r="AP401" i="3"/>
  <c r="AT401" i="3"/>
  <c r="AX401" i="3"/>
  <c r="BB401" i="3"/>
  <c r="BF401" i="3"/>
  <c r="P401" i="3"/>
  <c r="X401" i="3"/>
  <c r="AF401" i="3"/>
  <c r="AN401" i="3"/>
  <c r="AV401" i="3"/>
  <c r="BD401" i="3"/>
  <c r="T401" i="3"/>
  <c r="AB401" i="3"/>
  <c r="AJ401" i="3"/>
  <c r="AR401" i="3"/>
  <c r="AZ401" i="3"/>
  <c r="BH401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5" i="3"/>
  <c r="V405" i="3"/>
  <c r="AD405" i="3"/>
  <c r="AL405" i="3"/>
  <c r="AT405" i="3"/>
  <c r="BB405" i="3"/>
  <c r="R405" i="3"/>
  <c r="Z405" i="3"/>
  <c r="AH405" i="3"/>
  <c r="AP405" i="3"/>
  <c r="AX405" i="3"/>
  <c r="BF405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T409" i="3"/>
  <c r="AB409" i="3"/>
  <c r="AJ409" i="3"/>
  <c r="AR409" i="3"/>
  <c r="AZ409" i="3"/>
  <c r="BH409" i="3"/>
  <c r="P409" i="3"/>
  <c r="X409" i="3"/>
  <c r="AF409" i="3"/>
  <c r="AN409" i="3"/>
  <c r="AV409" i="3"/>
  <c r="BD409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W415" i="3"/>
  <c r="AE415" i="3"/>
  <c r="AM415" i="3"/>
  <c r="AU415" i="3"/>
  <c r="BC415" i="3"/>
  <c r="S415" i="3"/>
  <c r="AA415" i="3"/>
  <c r="AI415" i="3"/>
  <c r="AQ415" i="3"/>
  <c r="AY415" i="3"/>
  <c r="BG415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T417" i="3"/>
  <c r="AB417" i="3"/>
  <c r="AJ417" i="3"/>
  <c r="AR417" i="3"/>
  <c r="AZ417" i="3"/>
  <c r="BH417" i="3"/>
  <c r="P417" i="3"/>
  <c r="X417" i="3"/>
  <c r="AF417" i="3"/>
  <c r="AN417" i="3"/>
  <c r="AV417" i="3"/>
  <c r="BD417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O431" i="3"/>
  <c r="S431" i="3"/>
  <c r="W431" i="3"/>
  <c r="AA431" i="3"/>
  <c r="AE431" i="3"/>
  <c r="AI431" i="3"/>
  <c r="AM431" i="3"/>
  <c r="AQ431" i="3"/>
  <c r="AU431" i="3"/>
  <c r="AY431" i="3"/>
  <c r="BC431" i="3"/>
  <c r="BG431" i="3"/>
  <c r="Q431" i="3"/>
  <c r="Y431" i="3"/>
  <c r="AG431" i="3"/>
  <c r="AO431" i="3"/>
  <c r="AW431" i="3"/>
  <c r="BE431" i="3"/>
  <c r="M431" i="3"/>
  <c r="U431" i="3"/>
  <c r="AC431" i="3"/>
  <c r="AK431" i="3"/>
  <c r="AS431" i="3"/>
  <c r="BA431" i="3"/>
  <c r="BI431" i="3"/>
  <c r="N439" i="3"/>
  <c r="P439" i="3"/>
  <c r="R439" i="3"/>
  <c r="T439" i="3"/>
  <c r="V439" i="3"/>
  <c r="X439" i="3"/>
  <c r="Z439" i="3"/>
  <c r="O439" i="3"/>
  <c r="S439" i="3"/>
  <c r="W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9" i="3"/>
  <c r="U439" i="3"/>
  <c r="AB439" i="3"/>
  <c r="AF439" i="3"/>
  <c r="AJ439" i="3"/>
  <c r="AN439" i="3"/>
  <c r="AR439" i="3"/>
  <c r="AV439" i="3"/>
  <c r="AZ439" i="3"/>
  <c r="BD439" i="3"/>
  <c r="BH439" i="3"/>
  <c r="Q439" i="3"/>
  <c r="Y439" i="3"/>
  <c r="AD439" i="3"/>
  <c r="AH439" i="3"/>
  <c r="AL439" i="3"/>
  <c r="AP439" i="3"/>
  <c r="AT439" i="3"/>
  <c r="AX439" i="3"/>
  <c r="BB439" i="3"/>
  <c r="BF439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O445" i="3"/>
  <c r="S445" i="3"/>
  <c r="W445" i="3"/>
  <c r="AA445" i="3"/>
  <c r="AE445" i="3"/>
  <c r="AI445" i="3"/>
  <c r="AM445" i="3"/>
  <c r="AQ445" i="3"/>
  <c r="AU445" i="3"/>
  <c r="AY445" i="3"/>
  <c r="BC445" i="3"/>
  <c r="BG445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P452" i="3"/>
  <c r="T452" i="3"/>
  <c r="X452" i="3"/>
  <c r="AB452" i="3"/>
  <c r="AF452" i="3"/>
  <c r="AJ452" i="3"/>
  <c r="AN452" i="3"/>
  <c r="AR452" i="3"/>
  <c r="AV452" i="3"/>
  <c r="AZ452" i="3"/>
  <c r="BD452" i="3"/>
  <c r="BH452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R454" i="3"/>
  <c r="V454" i="3"/>
  <c r="Z454" i="3"/>
  <c r="AD454" i="3"/>
  <c r="AH454" i="3"/>
  <c r="AL454" i="3"/>
  <c r="AP454" i="3"/>
  <c r="AT454" i="3"/>
  <c r="AX454" i="3"/>
  <c r="BB454" i="3"/>
  <c r="BF454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O455" i="3"/>
  <c r="S455" i="3"/>
  <c r="W455" i="3"/>
  <c r="AA455" i="3"/>
  <c r="AE455" i="3"/>
  <c r="AI455" i="3"/>
  <c r="AM455" i="3"/>
  <c r="AQ455" i="3"/>
  <c r="AU455" i="3"/>
  <c r="AY455" i="3"/>
  <c r="BC455" i="3"/>
  <c r="BG455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N461" i="3"/>
  <c r="R461" i="3"/>
  <c r="V461" i="3"/>
  <c r="Z461" i="3"/>
  <c r="AD461" i="3"/>
  <c r="AH461" i="3"/>
  <c r="AL461" i="3"/>
  <c r="AP461" i="3"/>
  <c r="AT461" i="3"/>
  <c r="AX461" i="3"/>
  <c r="BB461" i="3"/>
  <c r="BF461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N470" i="3"/>
  <c r="R470" i="3"/>
  <c r="V470" i="3"/>
  <c r="Z470" i="3"/>
  <c r="AD470" i="3"/>
  <c r="AH470" i="3"/>
  <c r="AL470" i="3"/>
  <c r="AP470" i="3"/>
  <c r="AT470" i="3"/>
  <c r="AX470" i="3"/>
  <c r="BB470" i="3"/>
  <c r="BF470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P471" i="3"/>
  <c r="T471" i="3"/>
  <c r="X471" i="3"/>
  <c r="AB471" i="3"/>
  <c r="AF471" i="3"/>
  <c r="AJ471" i="3"/>
  <c r="AN471" i="3"/>
  <c r="AR471" i="3"/>
  <c r="AV471" i="3"/>
  <c r="AZ471" i="3"/>
  <c r="BD471" i="3"/>
  <c r="BH471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R477" i="3"/>
  <c r="V477" i="3"/>
  <c r="Z477" i="3"/>
  <c r="AD477" i="3"/>
  <c r="AH477" i="3"/>
  <c r="AL477" i="3"/>
  <c r="AP477" i="3"/>
  <c r="AT477" i="3"/>
  <c r="AX477" i="3"/>
  <c r="BB477" i="3"/>
  <c r="BF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N484" i="3"/>
  <c r="P484" i="3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I48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Q493" i="3"/>
  <c r="U493" i="3"/>
  <c r="Y493" i="3"/>
  <c r="AC493" i="3"/>
  <c r="AG493" i="3"/>
  <c r="AK493" i="3"/>
  <c r="AO493" i="3"/>
  <c r="AS493" i="3"/>
  <c r="AW493" i="3"/>
  <c r="BA493" i="3"/>
  <c r="BE493" i="3"/>
  <c r="BI493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O500" i="3"/>
  <c r="S500" i="3"/>
  <c r="W500" i="3"/>
  <c r="AA500" i="3"/>
  <c r="AE500" i="3"/>
  <c r="AI500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AM500" i="3"/>
  <c r="AQ500" i="3"/>
  <c r="AU500" i="3"/>
  <c r="AY500" i="3"/>
  <c r="BC500" i="3"/>
  <c r="BG500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R509" i="3"/>
  <c r="V509" i="3"/>
  <c r="Z509" i="3"/>
  <c r="AD509" i="3"/>
  <c r="AH509" i="3"/>
  <c r="AL509" i="3"/>
  <c r="AP509" i="3"/>
  <c r="AT509" i="3"/>
  <c r="AX509" i="3"/>
  <c r="BB509" i="3"/>
  <c r="BF509" i="3"/>
  <c r="P509" i="3"/>
  <c r="T509" i="3"/>
  <c r="X509" i="3"/>
  <c r="AB509" i="3"/>
  <c r="AF509" i="3"/>
  <c r="AJ509" i="3"/>
  <c r="AN509" i="3"/>
  <c r="AR509" i="3"/>
  <c r="AV509" i="3"/>
  <c r="AZ509" i="3"/>
  <c r="BD509" i="3"/>
  <c r="BH509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Q511" i="3"/>
  <c r="U511" i="3"/>
  <c r="Y511" i="3"/>
  <c r="AC511" i="3"/>
  <c r="AG511" i="3"/>
  <c r="AK511" i="3"/>
  <c r="AO511" i="3"/>
  <c r="AS511" i="3"/>
  <c r="AW511" i="3"/>
  <c r="BA511" i="3"/>
  <c r="BE511" i="3"/>
  <c r="BI511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Q505" i="3"/>
  <c r="Y505" i="3"/>
  <c r="AG505" i="3"/>
  <c r="AO505" i="3"/>
  <c r="AW505" i="3"/>
  <c r="BE505" i="3"/>
  <c r="BN517" i="3"/>
  <c r="BJ517" i="3"/>
  <c r="BJ520" i="3"/>
  <c r="BL523" i="3"/>
  <c r="BM524" i="3"/>
  <c r="BK526" i="3"/>
  <c r="BN526" i="3"/>
  <c r="BJ526" i="3"/>
  <c r="BM526" i="3"/>
  <c r="BL533" i="3"/>
  <c r="BM533" i="3"/>
  <c r="BN534" i="3"/>
  <c r="BK534" i="3"/>
  <c r="BJ534" i="3"/>
  <c r="W366" i="3"/>
  <c r="AU366" i="3"/>
  <c r="O366" i="3"/>
  <c r="AY366" i="3"/>
  <c r="AI366" i="3"/>
  <c r="S366" i="3"/>
  <c r="BE366" i="3"/>
  <c r="AW366" i="3"/>
  <c r="AO366" i="3"/>
  <c r="AG366" i="3"/>
  <c r="Y366" i="3"/>
  <c r="Q366" i="3"/>
  <c r="BH366" i="3"/>
  <c r="BD366" i="3"/>
  <c r="AZ366" i="3"/>
  <c r="AV366" i="3"/>
  <c r="AR366" i="3"/>
  <c r="AN366" i="3"/>
  <c r="AJ366" i="3"/>
  <c r="AF366" i="3"/>
  <c r="AB366" i="3"/>
  <c r="X366" i="3"/>
  <c r="T366" i="3"/>
  <c r="AQ368" i="3"/>
  <c r="AY368" i="3"/>
  <c r="BC368" i="3"/>
  <c r="AM368" i="3"/>
  <c r="BI368" i="3"/>
  <c r="BA368" i="3"/>
  <c r="AS368" i="3"/>
  <c r="AK368" i="3"/>
  <c r="U368" i="3"/>
  <c r="BH368" i="3"/>
  <c r="BD368" i="3"/>
  <c r="AZ368" i="3"/>
  <c r="AV368" i="3"/>
  <c r="AR368" i="3"/>
  <c r="AN368" i="3"/>
  <c r="AI368" i="3"/>
  <c r="AA368" i="3"/>
  <c r="S368" i="3"/>
  <c r="AJ368" i="3"/>
  <c r="AF368" i="3"/>
  <c r="AB368" i="3"/>
  <c r="X368" i="3"/>
  <c r="T368" i="3"/>
  <c r="BL369" i="3"/>
  <c r="BJ369" i="3"/>
  <c r="BK369" i="3"/>
  <c r="BM375" i="3"/>
  <c r="AZ378" i="3"/>
  <c r="AE378" i="3"/>
  <c r="BD378" i="3"/>
  <c r="AM378" i="3"/>
  <c r="BF378" i="3"/>
  <c r="AX378" i="3"/>
  <c r="AP378" i="3"/>
  <c r="AA378" i="3"/>
  <c r="BI378" i="3"/>
  <c r="BE378" i="3"/>
  <c r="BA378" i="3"/>
  <c r="AW378" i="3"/>
  <c r="AS378" i="3"/>
  <c r="AO378" i="3"/>
  <c r="AG378" i="3"/>
  <c r="Y378" i="3"/>
  <c r="Q378" i="3"/>
  <c r="AN378" i="3"/>
  <c r="AJ378" i="3"/>
  <c r="AF378" i="3"/>
  <c r="AB378" i="3"/>
  <c r="X378" i="3"/>
  <c r="T378" i="3"/>
  <c r="BL379" i="3"/>
  <c r="BK379" i="3"/>
  <c r="BM383" i="3"/>
  <c r="BA386" i="3"/>
  <c r="AK386" i="3"/>
  <c r="U386" i="3"/>
  <c r="BE386" i="3"/>
  <c r="AO386" i="3"/>
  <c r="Y386" i="3"/>
  <c r="BG386" i="3"/>
  <c r="AY386" i="3"/>
  <c r="AQ386" i="3"/>
  <c r="AI386" i="3"/>
  <c r="AA386" i="3"/>
  <c r="S386" i="3"/>
  <c r="BH386" i="3"/>
  <c r="BD386" i="3"/>
  <c r="AZ386" i="3"/>
  <c r="AV386" i="3"/>
  <c r="AR386" i="3"/>
  <c r="AN386" i="3"/>
  <c r="AJ386" i="3"/>
  <c r="AF386" i="3"/>
  <c r="AB386" i="3"/>
  <c r="X386" i="3"/>
  <c r="T386" i="3"/>
  <c r="BL387" i="3"/>
  <c r="BJ387" i="3"/>
  <c r="BK387" i="3"/>
  <c r="BM391" i="3"/>
  <c r="BJ391" i="3"/>
  <c r="AU394" i="3"/>
  <c r="AE394" i="3"/>
  <c r="O394" i="3"/>
  <c r="AY394" i="3"/>
  <c r="AI394" i="3"/>
  <c r="S394" i="3"/>
  <c r="BE394" i="3"/>
  <c r="AW394" i="3"/>
  <c r="AO394" i="3"/>
  <c r="AG394" i="3"/>
  <c r="Y394" i="3"/>
  <c r="Q394" i="3"/>
  <c r="BH394" i="3"/>
  <c r="BD394" i="3"/>
  <c r="AZ394" i="3"/>
  <c r="AV394" i="3"/>
  <c r="AR394" i="3"/>
  <c r="AN394" i="3"/>
  <c r="AJ394" i="3"/>
  <c r="AF394" i="3"/>
  <c r="AB394" i="3"/>
  <c r="X394" i="3"/>
  <c r="T394" i="3"/>
  <c r="BK395" i="3"/>
  <c r="BJ399" i="3"/>
  <c r="BM399" i="3"/>
  <c r="BK403" i="3"/>
  <c r="BK407" i="3"/>
  <c r="BJ407" i="3"/>
  <c r="BL407" i="3"/>
  <c r="BM411" i="3"/>
  <c r="BL413" i="3"/>
  <c r="BM419" i="3"/>
  <c r="BL419" i="3"/>
  <c r="BJ419" i="3"/>
  <c r="BN419" i="3"/>
  <c r="BJ421" i="3"/>
  <c r="BA428" i="3"/>
  <c r="AK428" i="3"/>
  <c r="U428" i="3"/>
  <c r="BE428" i="3"/>
  <c r="AO428" i="3"/>
  <c r="Y428" i="3"/>
  <c r="BG428" i="3"/>
  <c r="AY428" i="3"/>
  <c r="AQ428" i="3"/>
  <c r="AI428" i="3"/>
  <c r="AA428" i="3"/>
  <c r="S428" i="3"/>
  <c r="BH428" i="3"/>
  <c r="BD428" i="3"/>
  <c r="AZ428" i="3"/>
  <c r="AV428" i="3"/>
  <c r="AR428" i="3"/>
  <c r="AN428" i="3"/>
  <c r="AJ428" i="3"/>
  <c r="AF428" i="3"/>
  <c r="AB428" i="3"/>
  <c r="X428" i="3"/>
  <c r="T428" i="3"/>
  <c r="BE436" i="3"/>
  <c r="AO436" i="3"/>
  <c r="Y436" i="3"/>
  <c r="BI436" i="3"/>
  <c r="AS436" i="3"/>
  <c r="AC436" i="3"/>
  <c r="M436" i="3"/>
  <c r="BC436" i="3"/>
  <c r="AU436" i="3"/>
  <c r="AM436" i="3"/>
  <c r="AE436" i="3"/>
  <c r="W436" i="3"/>
  <c r="O436" i="3"/>
  <c r="BF436" i="3"/>
  <c r="BB436" i="3"/>
  <c r="AX436" i="3"/>
  <c r="AT436" i="3"/>
  <c r="AP436" i="3"/>
  <c r="AL436" i="3"/>
  <c r="AH436" i="3"/>
  <c r="AD436" i="3"/>
  <c r="Z436" i="3"/>
  <c r="V436" i="3"/>
  <c r="R436" i="3"/>
  <c r="BM443" i="3"/>
  <c r="BD448" i="3"/>
  <c r="AV448" i="3"/>
  <c r="AN448" i="3"/>
  <c r="AF448" i="3"/>
  <c r="X448" i="3"/>
  <c r="P448" i="3"/>
  <c r="BB448" i="3"/>
  <c r="AT448" i="3"/>
  <c r="AL448" i="3"/>
  <c r="AD448" i="3"/>
  <c r="V448" i="3"/>
  <c r="N448" i="3"/>
  <c r="BG448" i="3"/>
  <c r="BC448" i="3"/>
  <c r="AY448" i="3"/>
  <c r="AU448" i="3"/>
  <c r="AQ448" i="3"/>
  <c r="AM448" i="3"/>
  <c r="AI448" i="3"/>
  <c r="AE448" i="3"/>
  <c r="AA448" i="3"/>
  <c r="W448" i="3"/>
  <c r="S448" i="3"/>
  <c r="BM451" i="3"/>
  <c r="BH457" i="3"/>
  <c r="AZ457" i="3"/>
  <c r="AR457" i="3"/>
  <c r="AJ457" i="3"/>
  <c r="AB457" i="3"/>
  <c r="T457" i="3"/>
  <c r="BF457" i="3"/>
  <c r="AX457" i="3"/>
  <c r="AP457" i="3"/>
  <c r="AH457" i="3"/>
  <c r="Z457" i="3"/>
  <c r="R457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N457" i="3" s="1"/>
  <c r="BM458" i="3"/>
  <c r="BJ458" i="3"/>
  <c r="BM459" i="3"/>
  <c r="BC464" i="3"/>
  <c r="AU464" i="3"/>
  <c r="AM464" i="3"/>
  <c r="AE464" i="3"/>
  <c r="W464" i="3"/>
  <c r="O464" i="3"/>
  <c r="BE464" i="3"/>
  <c r="AW464" i="3"/>
  <c r="AO464" i="3"/>
  <c r="AG464" i="3"/>
  <c r="Y464" i="3"/>
  <c r="Q464" i="3"/>
  <c r="BH464" i="3"/>
  <c r="BD464" i="3"/>
  <c r="AZ464" i="3"/>
  <c r="AV464" i="3"/>
  <c r="AR464" i="3"/>
  <c r="AN464" i="3"/>
  <c r="AJ464" i="3"/>
  <c r="AF464" i="3"/>
  <c r="AB464" i="3"/>
  <c r="X464" i="3"/>
  <c r="T464" i="3"/>
  <c r="BM466" i="3"/>
  <c r="BJ466" i="3"/>
  <c r="BH473" i="3"/>
  <c r="AZ473" i="3"/>
  <c r="AR473" i="3"/>
  <c r="AJ473" i="3"/>
  <c r="AB473" i="3"/>
  <c r="T473" i="3"/>
  <c r="BF473" i="3"/>
  <c r="AX473" i="3"/>
  <c r="AP473" i="3"/>
  <c r="AH473" i="3"/>
  <c r="Z473" i="3"/>
  <c r="R473" i="3"/>
  <c r="BI473" i="3"/>
  <c r="BE473" i="3"/>
  <c r="BA473" i="3"/>
  <c r="AW473" i="3"/>
  <c r="AS473" i="3"/>
  <c r="AO473" i="3"/>
  <c r="AK473" i="3"/>
  <c r="AG473" i="3"/>
  <c r="AC473" i="3"/>
  <c r="BK473" i="3" s="1"/>
  <c r="Y473" i="3"/>
  <c r="U473" i="3"/>
  <c r="Q473" i="3"/>
  <c r="BE480" i="3"/>
  <c r="AW480" i="3"/>
  <c r="AO480" i="3"/>
  <c r="AG480" i="3"/>
  <c r="Y480" i="3"/>
  <c r="Q480" i="3"/>
  <c r="BG480" i="3"/>
  <c r="AY480" i="3"/>
  <c r="AQ480" i="3"/>
  <c r="AI480" i="3"/>
  <c r="AA480" i="3"/>
  <c r="S480" i="3"/>
  <c r="BK480" i="3" s="1"/>
  <c r="BH480" i="3"/>
  <c r="BD480" i="3"/>
  <c r="AZ480" i="3"/>
  <c r="AV480" i="3"/>
  <c r="AR480" i="3"/>
  <c r="AN480" i="3"/>
  <c r="AJ480" i="3"/>
  <c r="AF480" i="3"/>
  <c r="AB480" i="3"/>
  <c r="X480" i="3"/>
  <c r="T480" i="3"/>
  <c r="BH489" i="3"/>
  <c r="AZ489" i="3"/>
  <c r="AR489" i="3"/>
  <c r="AJ489" i="3"/>
  <c r="AB489" i="3"/>
  <c r="T489" i="3"/>
  <c r="BF489" i="3"/>
  <c r="AX489" i="3"/>
  <c r="AP489" i="3"/>
  <c r="AH489" i="3"/>
  <c r="Z489" i="3"/>
  <c r="R489" i="3"/>
  <c r="BI489" i="3"/>
  <c r="BE489" i="3"/>
  <c r="BA489" i="3"/>
  <c r="AW489" i="3"/>
  <c r="AS489" i="3"/>
  <c r="AO489" i="3"/>
  <c r="AK489" i="3"/>
  <c r="AG489" i="3"/>
  <c r="AC489" i="3"/>
  <c r="BK489" i="3" s="1"/>
  <c r="Y489" i="3"/>
  <c r="U489" i="3"/>
  <c r="Q489" i="3"/>
  <c r="BE496" i="3"/>
  <c r="AW496" i="3"/>
  <c r="AO496" i="3"/>
  <c r="AG496" i="3"/>
  <c r="Y496" i="3"/>
  <c r="Q496" i="3"/>
  <c r="BG496" i="3"/>
  <c r="AY496" i="3"/>
  <c r="AQ496" i="3"/>
  <c r="AI496" i="3"/>
  <c r="AA496" i="3"/>
  <c r="S496" i="3"/>
  <c r="BH496" i="3"/>
  <c r="BD496" i="3"/>
  <c r="AZ496" i="3"/>
  <c r="AV496" i="3"/>
  <c r="AR496" i="3"/>
  <c r="AN496" i="3"/>
  <c r="AJ496" i="3"/>
  <c r="AF496" i="3"/>
  <c r="AB496" i="3"/>
  <c r="X496" i="3"/>
  <c r="T496" i="3"/>
  <c r="BF505" i="3"/>
  <c r="BB505" i="3"/>
  <c r="AX505" i="3"/>
  <c r="AT505" i="3"/>
  <c r="AP505" i="3"/>
  <c r="AL505" i="3"/>
  <c r="AH505" i="3"/>
  <c r="AD505" i="3"/>
  <c r="Z505" i="3"/>
  <c r="V505" i="3"/>
  <c r="R505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BM516" i="3"/>
  <c r="BK516" i="3"/>
  <c r="BN520" i="3"/>
  <c r="BI532" i="3"/>
  <c r="BE532" i="3"/>
  <c r="BA532" i="3"/>
  <c r="AW532" i="3"/>
  <c r="AS532" i="3"/>
  <c r="AO532" i="3"/>
  <c r="AK532" i="3"/>
  <c r="AG532" i="3"/>
  <c r="AC532" i="3"/>
  <c r="Y532" i="3"/>
  <c r="U532" i="3"/>
  <c r="Q532" i="3"/>
  <c r="M532" i="3"/>
  <c r="BF532" i="3"/>
  <c r="BB532" i="3"/>
  <c r="AX532" i="3"/>
  <c r="AT532" i="3"/>
  <c r="AP532" i="3"/>
  <c r="AL532" i="3"/>
  <c r="AH532" i="3"/>
  <c r="AD532" i="3"/>
  <c r="Z532" i="3"/>
  <c r="V532" i="3"/>
  <c r="R532" i="3"/>
  <c r="N532" i="3"/>
  <c r="BG532" i="3"/>
  <c r="BC532" i="3"/>
  <c r="AY532" i="3"/>
  <c r="AU532" i="3"/>
  <c r="AQ532" i="3"/>
  <c r="AM532" i="3"/>
  <c r="AI532" i="3"/>
  <c r="AE532" i="3"/>
  <c r="AA532" i="3"/>
  <c r="W532" i="3"/>
  <c r="S532" i="3"/>
  <c r="O532" i="3"/>
  <c r="BH532" i="3"/>
  <c r="BD532" i="3"/>
  <c r="AZ532" i="3"/>
  <c r="AV532" i="3"/>
  <c r="AR532" i="3"/>
  <c r="AN532" i="3"/>
  <c r="AJ532" i="3"/>
  <c r="AF532" i="3"/>
  <c r="AB532" i="3"/>
  <c r="X532" i="3"/>
  <c r="T532" i="3"/>
  <c r="BL352" i="3"/>
  <c r="BJ350" i="3"/>
  <c r="BL350" i="3"/>
  <c r="BN350" i="3"/>
  <c r="BL348" i="3"/>
  <c r="BJ346" i="3"/>
  <c r="BL346" i="3"/>
  <c r="BN346" i="3"/>
  <c r="BL344" i="3"/>
  <c r="BJ342" i="3"/>
  <c r="BL342" i="3"/>
  <c r="BN342" i="3"/>
  <c r="BL340" i="3"/>
  <c r="BJ338" i="3"/>
  <c r="BL338" i="3"/>
  <c r="BN338" i="3"/>
  <c r="BJ336" i="3"/>
  <c r="BL336" i="3"/>
  <c r="BN336" i="3"/>
  <c r="BJ334" i="3"/>
  <c r="BL334" i="3"/>
  <c r="BN334" i="3"/>
  <c r="BJ332" i="3"/>
  <c r="BL332" i="3"/>
  <c r="BN332" i="3"/>
  <c r="BJ330" i="3"/>
  <c r="BL330" i="3"/>
  <c r="BN330" i="3"/>
  <c r="BJ328" i="3"/>
  <c r="BL328" i="3"/>
  <c r="BN328" i="3"/>
  <c r="BJ326" i="3"/>
  <c r="BL326" i="3"/>
  <c r="BN326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L177" i="3" l="1"/>
  <c r="L176" i="3"/>
  <c r="L175" i="3"/>
  <c r="L174" i="3"/>
  <c r="L173" i="3"/>
  <c r="K173" i="3"/>
  <c r="BK544" i="3"/>
  <c r="BL505" i="3"/>
  <c r="BL448" i="3"/>
  <c r="BJ428" i="3"/>
  <c r="BL456" i="3"/>
  <c r="BN449" i="3"/>
  <c r="BN427" i="3"/>
  <c r="BK469" i="3"/>
  <c r="BJ348" i="3"/>
  <c r="BN348" i="3"/>
  <c r="BJ543" i="3"/>
  <c r="BM543" i="3"/>
  <c r="BL543" i="3"/>
  <c r="BJ515" i="3"/>
  <c r="BM515" i="3"/>
  <c r="BL515" i="3"/>
  <c r="BL487" i="3"/>
  <c r="BJ487" i="3"/>
  <c r="BM442" i="3"/>
  <c r="BJ442" i="3"/>
  <c r="BJ444" i="3"/>
  <c r="BM444" i="3"/>
  <c r="BL444" i="3"/>
  <c r="BL372" i="3"/>
  <c r="BJ372" i="3"/>
  <c r="BJ510" i="3"/>
  <c r="BM510" i="3"/>
  <c r="BL510" i="3"/>
  <c r="BJ478" i="3"/>
  <c r="BM478" i="3"/>
  <c r="BL478" i="3"/>
  <c r="BM512" i="3"/>
  <c r="BJ481" i="3"/>
  <c r="BL453" i="3"/>
  <c r="BJ453" i="3"/>
  <c r="BM385" i="3"/>
  <c r="BK518" i="3"/>
  <c r="K258" i="3"/>
  <c r="L178" i="3"/>
  <c r="BJ542" i="3"/>
  <c r="BM542" i="3"/>
  <c r="BL542" i="3"/>
  <c r="BM487" i="3"/>
  <c r="BL442" i="3"/>
  <c r="BL481" i="3"/>
  <c r="BM372" i="3"/>
  <c r="BL356" i="3"/>
  <c r="BL512" i="3"/>
  <c r="BJ512" i="3"/>
  <c r="BM481" i="3"/>
  <c r="BM453" i="3"/>
  <c r="BL385" i="3"/>
  <c r="BJ385" i="3"/>
  <c r="BJ483" i="3"/>
  <c r="BM483" i="3"/>
  <c r="BL483" i="3"/>
  <c r="BJ340" i="3"/>
  <c r="BN340" i="3"/>
  <c r="BJ344" i="3"/>
  <c r="BN344" i="3"/>
  <c r="BL489" i="3"/>
  <c r="BM489" i="3"/>
  <c r="BL480" i="3"/>
  <c r="BJ464" i="3"/>
  <c r="BL464" i="3"/>
  <c r="BJ436" i="3"/>
  <c r="BL428" i="3"/>
  <c r="BJ394" i="3"/>
  <c r="BL378" i="3"/>
  <c r="BL368" i="3"/>
  <c r="BJ366" i="3"/>
  <c r="BM449" i="3"/>
  <c r="BL382" i="3"/>
  <c r="BK346" i="3"/>
  <c r="BN370" i="3"/>
  <c r="BJ518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K179" i="3"/>
  <c r="K176" i="3"/>
  <c r="K175" i="3"/>
  <c r="K174" i="3"/>
  <c r="BM505" i="3"/>
  <c r="BL496" i="3"/>
  <c r="BJ473" i="3"/>
  <c r="BM473" i="3"/>
  <c r="BM464" i="3"/>
  <c r="BL457" i="3"/>
  <c r="BM457" i="3"/>
  <c r="BM436" i="3"/>
  <c r="BM428" i="3"/>
  <c r="BL386" i="3"/>
  <c r="BM378" i="3"/>
  <c r="BJ378" i="3"/>
  <c r="BN366" i="3"/>
  <c r="BJ488" i="3"/>
  <c r="BJ504" i="3"/>
  <c r="BJ427" i="3"/>
  <c r="BL377" i="3"/>
  <c r="BL527" i="3"/>
  <c r="BJ354" i="3"/>
  <c r="BK370" i="3"/>
  <c r="L321" i="3"/>
  <c r="L320" i="3"/>
  <c r="L319" i="3"/>
  <c r="K323" i="3"/>
  <c r="K322" i="3"/>
  <c r="K321" i="3"/>
  <c r="K320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178" i="3"/>
  <c r="AG174" i="3"/>
  <c r="N173" i="3"/>
  <c r="P173" i="3"/>
  <c r="R173" i="3"/>
  <c r="T173" i="3"/>
  <c r="V173" i="3"/>
  <c r="X173" i="3"/>
  <c r="Z173" i="3"/>
  <c r="AB173" i="3"/>
  <c r="AD173" i="3"/>
  <c r="AF173" i="3"/>
  <c r="AH173" i="3"/>
  <c r="AJ173" i="3"/>
  <c r="AL173" i="3"/>
  <c r="AN173" i="3"/>
  <c r="AP173" i="3"/>
  <c r="AR173" i="3"/>
  <c r="AT173" i="3"/>
  <c r="AV173" i="3"/>
  <c r="AX173" i="3"/>
  <c r="AZ173" i="3"/>
  <c r="BB173" i="3"/>
  <c r="BD173" i="3"/>
  <c r="BF173" i="3"/>
  <c r="BH173" i="3"/>
  <c r="M173" i="3"/>
  <c r="O173" i="3"/>
  <c r="Q173" i="3"/>
  <c r="S173" i="3"/>
  <c r="U173" i="3"/>
  <c r="W173" i="3"/>
  <c r="Y173" i="3"/>
  <c r="AA173" i="3"/>
  <c r="AC173" i="3"/>
  <c r="AE173" i="3"/>
  <c r="AG173" i="3"/>
  <c r="AI173" i="3"/>
  <c r="AK173" i="3"/>
  <c r="AM173" i="3"/>
  <c r="AO173" i="3"/>
  <c r="AQ173" i="3"/>
  <c r="AS173" i="3"/>
  <c r="AU173" i="3"/>
  <c r="AW173" i="3"/>
  <c r="AY173" i="3"/>
  <c r="BA173" i="3"/>
  <c r="BC173" i="3"/>
  <c r="BE173" i="3"/>
  <c r="BG173" i="3"/>
  <c r="BI173" i="3"/>
  <c r="V306" i="3"/>
  <c r="BD304" i="3"/>
  <c r="AN303" i="3"/>
  <c r="X302" i="3"/>
  <c r="AO301" i="3"/>
  <c r="BF300" i="3"/>
  <c r="Z300" i="3"/>
  <c r="AP299" i="3"/>
  <c r="BG298" i="3"/>
  <c r="AA298" i="3"/>
  <c r="AR297" i="3"/>
  <c r="BH296" i="3"/>
  <c r="AB296" i="3"/>
  <c r="AS295" i="3"/>
  <c r="M295" i="3"/>
  <c r="AD294" i="3"/>
  <c r="AU293" i="3"/>
  <c r="O293" i="3"/>
  <c r="AF292" i="3"/>
  <c r="AW291" i="3"/>
  <c r="AG291" i="3"/>
  <c r="Q291" i="3"/>
  <c r="AX290" i="3"/>
  <c r="AH290" i="3"/>
  <c r="R290" i="3"/>
  <c r="AY289" i="3"/>
  <c r="AI289" i="3"/>
  <c r="S289" i="3"/>
  <c r="BA288" i="3"/>
  <c r="AK288" i="3"/>
  <c r="U288" i="3"/>
  <c r="BB287" i="3"/>
  <c r="AL287" i="3"/>
  <c r="V287" i="3"/>
  <c r="BC286" i="3"/>
  <c r="AM286" i="3"/>
  <c r="W286" i="3"/>
  <c r="BE285" i="3"/>
  <c r="AO285" i="3"/>
  <c r="Y285" i="3"/>
  <c r="BF284" i="3"/>
  <c r="AP284" i="3"/>
  <c r="Z284" i="3"/>
  <c r="BF283" i="3"/>
  <c r="AP283" i="3"/>
  <c r="Z283" i="3"/>
  <c r="BG282" i="3"/>
  <c r="AQ282" i="3"/>
  <c r="AA282" i="3"/>
  <c r="BI281" i="3"/>
  <c r="AS281" i="3"/>
  <c r="AC281" i="3"/>
  <c r="M281" i="3"/>
  <c r="AT280" i="3"/>
  <c r="AD280" i="3"/>
  <c r="N280" i="3"/>
  <c r="AU279" i="3"/>
  <c r="AE279" i="3"/>
  <c r="O279" i="3"/>
  <c r="AV278" i="3"/>
  <c r="AF278" i="3"/>
  <c r="P278" i="3"/>
  <c r="AV277" i="3"/>
  <c r="AF277" i="3"/>
  <c r="P277" i="3"/>
  <c r="AW276" i="3"/>
  <c r="AG276" i="3"/>
  <c r="Q276" i="3"/>
  <c r="AX275" i="3"/>
  <c r="AH275" i="3"/>
  <c r="R275" i="3"/>
  <c r="AX274" i="3"/>
  <c r="AH274" i="3"/>
  <c r="R274" i="3"/>
  <c r="AX273" i="3"/>
  <c r="AH273" i="3"/>
  <c r="R273" i="3"/>
  <c r="AY272" i="3"/>
  <c r="AI272" i="3"/>
  <c r="S272" i="3"/>
  <c r="AZ271" i="3"/>
  <c r="AJ271" i="3"/>
  <c r="T271" i="3"/>
  <c r="BA270" i="3"/>
  <c r="AQ270" i="3"/>
  <c r="AI270" i="3"/>
  <c r="AA270" i="3"/>
  <c r="S270" i="3"/>
  <c r="BH269" i="3"/>
  <c r="AZ269" i="3"/>
  <c r="AR269" i="3"/>
  <c r="AJ269" i="3"/>
  <c r="AB269" i="3"/>
  <c r="T269" i="3"/>
  <c r="BH268" i="3"/>
  <c r="AZ268" i="3"/>
  <c r="AR268" i="3"/>
  <c r="AJ268" i="3"/>
  <c r="AB268" i="3"/>
  <c r="T268" i="3"/>
  <c r="BI267" i="3"/>
  <c r="BA267" i="3"/>
  <c r="AS267" i="3"/>
  <c r="AK267" i="3"/>
  <c r="AC267" i="3"/>
  <c r="U267" i="3"/>
  <c r="M267" i="3"/>
  <c r="BB266" i="3"/>
  <c r="AT266" i="3"/>
  <c r="AL266" i="3"/>
  <c r="AD266" i="3"/>
  <c r="V266" i="3"/>
  <c r="N266" i="3"/>
  <c r="BC265" i="3"/>
  <c r="AU265" i="3"/>
  <c r="AM265" i="3"/>
  <c r="AE265" i="3"/>
  <c r="W265" i="3"/>
  <c r="O265" i="3"/>
  <c r="BD264" i="3"/>
  <c r="AV264" i="3"/>
  <c r="AN264" i="3"/>
  <c r="AF264" i="3"/>
  <c r="X264" i="3"/>
  <c r="P264" i="3"/>
  <c r="BE263" i="3"/>
  <c r="AW263" i="3"/>
  <c r="AO263" i="3"/>
  <c r="AG263" i="3"/>
  <c r="Y263" i="3"/>
  <c r="Q263" i="3"/>
  <c r="BF262" i="3"/>
  <c r="AX262" i="3"/>
  <c r="AP262" i="3"/>
  <c r="AH262" i="3"/>
  <c r="Z262" i="3"/>
  <c r="R262" i="3"/>
  <c r="BG261" i="3"/>
  <c r="AY261" i="3"/>
  <c r="AQ261" i="3"/>
  <c r="AI261" i="3"/>
  <c r="AA261" i="3"/>
  <c r="S261" i="3"/>
  <c r="BH260" i="3"/>
  <c r="AZ260" i="3"/>
  <c r="AR260" i="3"/>
  <c r="AJ260" i="3"/>
  <c r="AB260" i="3"/>
  <c r="T260" i="3"/>
  <c r="BI259" i="3"/>
  <c r="BA259" i="3"/>
  <c r="AS259" i="3"/>
  <c r="AK259" i="3"/>
  <c r="AC259" i="3"/>
  <c r="U259" i="3"/>
  <c r="M259" i="3"/>
  <c r="L323" i="3"/>
  <c r="L322" i="3"/>
  <c r="L258" i="3"/>
  <c r="L256" i="3"/>
  <c r="K256" i="3"/>
  <c r="L254" i="3"/>
  <c r="K254" i="3"/>
  <c r="L252" i="3"/>
  <c r="K252" i="3"/>
  <c r="L250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N179" i="3" s="1"/>
  <c r="T179" i="3"/>
  <c r="AB179" i="3"/>
  <c r="AJ179" i="3"/>
  <c r="AR179" i="3"/>
  <c r="AZ179" i="3"/>
  <c r="BH179" i="3"/>
  <c r="S179" i="3"/>
  <c r="AA179" i="3"/>
  <c r="AI179" i="3"/>
  <c r="AQ179" i="3"/>
  <c r="AY179" i="3"/>
  <c r="BG179" i="3"/>
  <c r="K177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BI306" i="3"/>
  <c r="BA306" i="3"/>
  <c r="AS306" i="3"/>
  <c r="AK306" i="3"/>
  <c r="AC306" i="3"/>
  <c r="U306" i="3"/>
  <c r="BH305" i="3"/>
  <c r="AZ305" i="3"/>
  <c r="AR305" i="3"/>
  <c r="AJ305" i="3"/>
  <c r="AB305" i="3"/>
  <c r="T305" i="3"/>
  <c r="BG304" i="3"/>
  <c r="AY304" i="3"/>
  <c r="AQ304" i="3"/>
  <c r="AI304" i="3"/>
  <c r="AA304" i="3"/>
  <c r="S304" i="3"/>
  <c r="BG303" i="3"/>
  <c r="AY303" i="3"/>
  <c r="AQ303" i="3"/>
  <c r="AI303" i="3"/>
  <c r="AA303" i="3"/>
  <c r="S303" i="3"/>
  <c r="BG302" i="3"/>
  <c r="AY302" i="3"/>
  <c r="AQ302" i="3"/>
  <c r="AI302" i="3"/>
  <c r="AA302" i="3"/>
  <c r="S302" i="3"/>
  <c r="BF301" i="3"/>
  <c r="AX301" i="3"/>
  <c r="AP301" i="3"/>
  <c r="AH301" i="3"/>
  <c r="Z301" i="3"/>
  <c r="R301" i="3"/>
  <c r="BE300" i="3"/>
  <c r="AW300" i="3"/>
  <c r="AO300" i="3"/>
  <c r="AG300" i="3"/>
  <c r="Y300" i="3"/>
  <c r="Q300" i="3"/>
  <c r="BE299" i="3"/>
  <c r="AW299" i="3"/>
  <c r="AO299" i="3"/>
  <c r="AG299" i="3"/>
  <c r="Y299" i="3"/>
  <c r="Q299" i="3"/>
  <c r="BD298" i="3"/>
  <c r="AV298" i="3"/>
  <c r="AN298" i="3"/>
  <c r="AF298" i="3"/>
  <c r="X298" i="3"/>
  <c r="P298" i="3"/>
  <c r="BC297" i="3"/>
  <c r="AU297" i="3"/>
  <c r="AM297" i="3"/>
  <c r="AE297" i="3"/>
  <c r="W297" i="3"/>
  <c r="O297" i="3"/>
  <c r="BC296" i="3"/>
  <c r="AU296" i="3"/>
  <c r="AM296" i="3"/>
  <c r="AE296" i="3"/>
  <c r="W296" i="3"/>
  <c r="O296" i="3"/>
  <c r="BB295" i="3"/>
  <c r="AT295" i="3"/>
  <c r="AL295" i="3"/>
  <c r="AD295" i="3"/>
  <c r="V295" i="3"/>
  <c r="BI294" i="3"/>
  <c r="BA294" i="3"/>
  <c r="AS294" i="3"/>
  <c r="AK294" i="3"/>
  <c r="AC294" i="3"/>
  <c r="U294" i="3"/>
  <c r="BH293" i="3"/>
  <c r="AZ293" i="3"/>
  <c r="AR293" i="3"/>
  <c r="AJ293" i="3"/>
  <c r="AB293" i="3"/>
  <c r="T293" i="3"/>
  <c r="BG292" i="3"/>
  <c r="AY292" i="3"/>
  <c r="AQ292" i="3"/>
  <c r="AI292" i="3"/>
  <c r="AA292" i="3"/>
  <c r="S292" i="3"/>
  <c r="BF291" i="3"/>
  <c r="AX291" i="3"/>
  <c r="AP291" i="3"/>
  <c r="AH291" i="3"/>
  <c r="Z291" i="3"/>
  <c r="R291" i="3"/>
  <c r="BE290" i="3"/>
  <c r="AW290" i="3"/>
  <c r="AO290" i="3"/>
  <c r="AG290" i="3"/>
  <c r="Y290" i="3"/>
  <c r="Q290" i="3"/>
  <c r="BD289" i="3"/>
  <c r="AV289" i="3"/>
  <c r="AN289" i="3"/>
  <c r="AF289" i="3"/>
  <c r="X289" i="3"/>
  <c r="P289" i="3"/>
  <c r="BB288" i="3"/>
  <c r="AT288" i="3"/>
  <c r="AL288" i="3"/>
  <c r="AD288" i="3"/>
  <c r="V288" i="3"/>
  <c r="BI287" i="3"/>
  <c r="BA287" i="3"/>
  <c r="AS287" i="3"/>
  <c r="AK287" i="3"/>
  <c r="AC287" i="3"/>
  <c r="U287" i="3"/>
  <c r="BH286" i="3"/>
  <c r="AZ286" i="3"/>
  <c r="AR286" i="3"/>
  <c r="AJ286" i="3"/>
  <c r="AB286" i="3"/>
  <c r="T286" i="3"/>
  <c r="BF285" i="3"/>
  <c r="AX285" i="3"/>
  <c r="AP285" i="3"/>
  <c r="AH285" i="3"/>
  <c r="Z285" i="3"/>
  <c r="R285" i="3"/>
  <c r="BE284" i="3"/>
  <c r="AW284" i="3"/>
  <c r="AO284" i="3"/>
  <c r="AG284" i="3"/>
  <c r="Y284" i="3"/>
  <c r="Q284" i="3"/>
  <c r="BE283" i="3"/>
  <c r="AW283" i="3"/>
  <c r="AO283" i="3"/>
  <c r="AG283" i="3"/>
  <c r="Y283" i="3"/>
  <c r="Q283" i="3"/>
  <c r="BD282" i="3"/>
  <c r="AV282" i="3"/>
  <c r="AN282" i="3"/>
  <c r="AF282" i="3"/>
  <c r="X282" i="3"/>
  <c r="P282" i="3"/>
  <c r="BB281" i="3"/>
  <c r="AT281" i="3"/>
  <c r="AL281" i="3"/>
  <c r="AD281" i="3"/>
  <c r="V281" i="3"/>
  <c r="BI280" i="3"/>
  <c r="BA280" i="3"/>
  <c r="AS280" i="3"/>
  <c r="AK280" i="3"/>
  <c r="AC280" i="3"/>
  <c r="U280" i="3"/>
  <c r="BH279" i="3"/>
  <c r="AZ279" i="3"/>
  <c r="AR279" i="3"/>
  <c r="AJ279" i="3"/>
  <c r="AB279" i="3"/>
  <c r="T279" i="3"/>
  <c r="BG278" i="3"/>
  <c r="AY278" i="3"/>
  <c r="AQ278" i="3"/>
  <c r="AI278" i="3"/>
  <c r="AA278" i="3"/>
  <c r="S278" i="3"/>
  <c r="BG277" i="3"/>
  <c r="AY277" i="3"/>
  <c r="AQ277" i="3"/>
  <c r="AI277" i="3"/>
  <c r="AA277" i="3"/>
  <c r="S277" i="3"/>
  <c r="BF276" i="3"/>
  <c r="AX276" i="3"/>
  <c r="AP276" i="3"/>
  <c r="AH276" i="3"/>
  <c r="Z276" i="3"/>
  <c r="R276" i="3"/>
  <c r="BE275" i="3"/>
  <c r="AY275" i="3"/>
  <c r="AU275" i="3"/>
  <c r="AQ275" i="3"/>
  <c r="AM275" i="3"/>
  <c r="AI275" i="3"/>
  <c r="AE275" i="3"/>
  <c r="AA275" i="3"/>
  <c r="W275" i="3"/>
  <c r="S275" i="3"/>
  <c r="O275" i="3"/>
  <c r="BG274" i="3"/>
  <c r="BC274" i="3"/>
  <c r="AY274" i="3"/>
  <c r="AU274" i="3"/>
  <c r="AQ274" i="3"/>
  <c r="AM274" i="3"/>
  <c r="AI274" i="3"/>
  <c r="AE274" i="3"/>
  <c r="AA274" i="3"/>
  <c r="W274" i="3"/>
  <c r="S274" i="3"/>
  <c r="O274" i="3"/>
  <c r="BG273" i="3"/>
  <c r="BC273" i="3"/>
  <c r="AY273" i="3"/>
  <c r="AU273" i="3"/>
  <c r="AQ273" i="3"/>
  <c r="AM273" i="3"/>
  <c r="AI273" i="3"/>
  <c r="AE273" i="3"/>
  <c r="AA273" i="3"/>
  <c r="W273" i="3"/>
  <c r="S273" i="3"/>
  <c r="O273" i="3"/>
  <c r="BF272" i="3"/>
  <c r="BB272" i="3"/>
  <c r="AX272" i="3"/>
  <c r="AT272" i="3"/>
  <c r="AP272" i="3"/>
  <c r="AL272" i="3"/>
  <c r="AH272" i="3"/>
  <c r="AD272" i="3"/>
  <c r="Z272" i="3"/>
  <c r="V272" i="3"/>
  <c r="R272" i="3"/>
  <c r="BI271" i="3"/>
  <c r="BE271" i="3"/>
  <c r="BA271" i="3"/>
  <c r="AW271" i="3"/>
  <c r="AS271" i="3"/>
  <c r="AO271" i="3"/>
  <c r="AK271" i="3"/>
  <c r="AG271" i="3"/>
  <c r="AC271" i="3"/>
  <c r="Y271" i="3"/>
  <c r="U271" i="3"/>
  <c r="Q271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G269" i="3"/>
  <c r="BC269" i="3"/>
  <c r="AY269" i="3"/>
  <c r="AU269" i="3"/>
  <c r="AQ269" i="3"/>
  <c r="AM269" i="3"/>
  <c r="AI269" i="3"/>
  <c r="AE269" i="3"/>
  <c r="AA269" i="3"/>
  <c r="W269" i="3"/>
  <c r="S269" i="3"/>
  <c r="O269" i="3"/>
  <c r="BG268" i="3"/>
  <c r="BC268" i="3"/>
  <c r="AY268" i="3"/>
  <c r="AU268" i="3"/>
  <c r="AQ268" i="3"/>
  <c r="AM268" i="3"/>
  <c r="AI268" i="3"/>
  <c r="AE268" i="3"/>
  <c r="AA268" i="3"/>
  <c r="W268" i="3"/>
  <c r="S268" i="3"/>
  <c r="O268" i="3"/>
  <c r="BF267" i="3"/>
  <c r="BB267" i="3"/>
  <c r="AX267" i="3"/>
  <c r="AT267" i="3"/>
  <c r="AP267" i="3"/>
  <c r="AL267" i="3"/>
  <c r="AH267" i="3"/>
  <c r="AD267" i="3"/>
  <c r="Z267" i="3"/>
  <c r="V267" i="3"/>
  <c r="R267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BH265" i="3"/>
  <c r="BD265" i="3"/>
  <c r="AZ265" i="3"/>
  <c r="AV265" i="3"/>
  <c r="AR265" i="3"/>
  <c r="AN265" i="3"/>
  <c r="AJ265" i="3"/>
  <c r="AF265" i="3"/>
  <c r="AB265" i="3"/>
  <c r="X265" i="3"/>
  <c r="T265" i="3"/>
  <c r="P265" i="3"/>
  <c r="BG264" i="3"/>
  <c r="BC264" i="3"/>
  <c r="AY264" i="3"/>
  <c r="AU264" i="3"/>
  <c r="AQ264" i="3"/>
  <c r="AM264" i="3"/>
  <c r="AI264" i="3"/>
  <c r="AE264" i="3"/>
  <c r="AA264" i="3"/>
  <c r="W264" i="3"/>
  <c r="S264" i="3"/>
  <c r="O264" i="3"/>
  <c r="BF263" i="3"/>
  <c r="BB263" i="3"/>
  <c r="AX263" i="3"/>
  <c r="AT263" i="3"/>
  <c r="AP263" i="3"/>
  <c r="AL263" i="3"/>
  <c r="AH263" i="3"/>
  <c r="AD263" i="3"/>
  <c r="Z263" i="3"/>
  <c r="V263" i="3"/>
  <c r="R263" i="3"/>
  <c r="BI262" i="3"/>
  <c r="BE262" i="3"/>
  <c r="BA262" i="3"/>
  <c r="AW262" i="3"/>
  <c r="AS262" i="3"/>
  <c r="AO262" i="3"/>
  <c r="AK262" i="3"/>
  <c r="AG262" i="3"/>
  <c r="AC262" i="3"/>
  <c r="Y262" i="3"/>
  <c r="U262" i="3"/>
  <c r="Q262" i="3"/>
  <c r="BH261" i="3"/>
  <c r="BD261" i="3"/>
  <c r="AZ261" i="3"/>
  <c r="AV261" i="3"/>
  <c r="AR261" i="3"/>
  <c r="AN261" i="3"/>
  <c r="AJ261" i="3"/>
  <c r="AF261" i="3"/>
  <c r="AB261" i="3"/>
  <c r="X261" i="3"/>
  <c r="T261" i="3"/>
  <c r="P261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BF259" i="3"/>
  <c r="BB259" i="3"/>
  <c r="AX259" i="3"/>
  <c r="AT259" i="3"/>
  <c r="AP259" i="3"/>
  <c r="AL259" i="3"/>
  <c r="AH259" i="3"/>
  <c r="AD259" i="3"/>
  <c r="Z259" i="3"/>
  <c r="V259" i="3"/>
  <c r="R259" i="3"/>
  <c r="BL532" i="3"/>
  <c r="BN532" i="3"/>
  <c r="BK532" i="3"/>
  <c r="BL545" i="3"/>
  <c r="BJ545" i="3"/>
  <c r="BN545" i="3"/>
  <c r="BK545" i="3"/>
  <c r="BJ544" i="3"/>
  <c r="BM544" i="3"/>
  <c r="BL544" i="3"/>
  <c r="BN543" i="3"/>
  <c r="BK543" i="3"/>
  <c r="BJ541" i="3"/>
  <c r="BN541" i="3"/>
  <c r="BK541" i="3"/>
  <c r="BM540" i="3"/>
  <c r="BL540" i="3"/>
  <c r="BJ531" i="3"/>
  <c r="BN531" i="3"/>
  <c r="BK531" i="3"/>
  <c r="BM530" i="3"/>
  <c r="BL530" i="3"/>
  <c r="BK529" i="3"/>
  <c r="BJ529" i="3"/>
  <c r="BM528" i="3"/>
  <c r="BL528" i="3"/>
  <c r="BM496" i="3"/>
  <c r="BJ496" i="3"/>
  <c r="BJ489" i="3"/>
  <c r="BM448" i="3"/>
  <c r="BK448" i="3"/>
  <c r="BL436" i="3"/>
  <c r="BM394" i="3"/>
  <c r="BM386" i="3"/>
  <c r="BJ386" i="3"/>
  <c r="BM366" i="3"/>
  <c r="BN515" i="3"/>
  <c r="BK515" i="3"/>
  <c r="BM513" i="3"/>
  <c r="BL513" i="3"/>
  <c r="BM511" i="3"/>
  <c r="BN511" i="3"/>
  <c r="BK511" i="3"/>
  <c r="BM509" i="3"/>
  <c r="BL509" i="3"/>
  <c r="BK500" i="3"/>
  <c r="BN500" i="3"/>
  <c r="BL500" i="3"/>
  <c r="BL493" i="3"/>
  <c r="BJ493" i="3"/>
  <c r="BM484" i="3"/>
  <c r="BK484" i="3"/>
  <c r="BN484" i="3"/>
  <c r="BM477" i="3"/>
  <c r="BL477" i="3"/>
  <c r="BK471" i="3"/>
  <c r="BN471" i="3"/>
  <c r="BL470" i="3"/>
  <c r="BK468" i="3"/>
  <c r="BK461" i="3"/>
  <c r="BM461" i="3"/>
  <c r="BN461" i="3"/>
  <c r="BL461" i="3"/>
  <c r="BN455" i="3"/>
  <c r="BL455" i="3"/>
  <c r="BM454" i="3"/>
  <c r="BJ454" i="3"/>
  <c r="BL452" i="3"/>
  <c r="BK452" i="3"/>
  <c r="BN452" i="3"/>
  <c r="BL445" i="3"/>
  <c r="BM445" i="3"/>
  <c r="BN445" i="3"/>
  <c r="BK439" i="3"/>
  <c r="BM439" i="3"/>
  <c r="BM431" i="3"/>
  <c r="BJ431" i="3"/>
  <c r="BN431" i="3"/>
  <c r="BM417" i="3"/>
  <c r="BL417" i="3"/>
  <c r="BK417" i="3"/>
  <c r="BN417" i="3"/>
  <c r="BM415" i="3"/>
  <c r="BK409" i="3"/>
  <c r="BN409" i="3"/>
  <c r="BL405" i="3"/>
  <c r="BJ401" i="3"/>
  <c r="BK401" i="3"/>
  <c r="BN401" i="3"/>
  <c r="BL397" i="3"/>
  <c r="BN392" i="3"/>
  <c r="BK392" i="3"/>
  <c r="BL392" i="3"/>
  <c r="BJ392" i="3"/>
  <c r="BL389" i="3"/>
  <c r="BM389" i="3"/>
  <c r="BN384" i="3"/>
  <c r="BK384" i="3"/>
  <c r="BM381" i="3"/>
  <c r="BN376" i="3"/>
  <c r="BK376" i="3"/>
  <c r="BK373" i="3"/>
  <c r="BN373" i="3"/>
  <c r="BM373" i="3"/>
  <c r="BM371" i="3"/>
  <c r="BK371" i="3"/>
  <c r="BN371" i="3"/>
  <c r="BJ364" i="3"/>
  <c r="BM364" i="3"/>
  <c r="BL364" i="3"/>
  <c r="BL506" i="3"/>
  <c r="BJ506" i="3"/>
  <c r="BK498" i="3"/>
  <c r="BN498" i="3"/>
  <c r="BL498" i="3"/>
  <c r="BM490" i="3"/>
  <c r="BL490" i="3"/>
  <c r="BJ482" i="3"/>
  <c r="BK482" i="3"/>
  <c r="BN482" i="3"/>
  <c r="BM474" i="3"/>
  <c r="BL474" i="3"/>
  <c r="BN503" i="3"/>
  <c r="BK503" i="3"/>
  <c r="BL503" i="3"/>
  <c r="BL495" i="3"/>
  <c r="BJ495" i="3"/>
  <c r="BN487" i="3"/>
  <c r="BK487" i="3"/>
  <c r="BL479" i="3"/>
  <c r="BJ479" i="3"/>
  <c r="BL440" i="3"/>
  <c r="BK440" i="3"/>
  <c r="BN440" i="3"/>
  <c r="BN416" i="3"/>
  <c r="BJ416" i="3"/>
  <c r="BM416" i="3"/>
  <c r="BL416" i="3"/>
  <c r="BN408" i="3"/>
  <c r="BK408" i="3"/>
  <c r="BJ408" i="3"/>
  <c r="BL400" i="3"/>
  <c r="BM400" i="3"/>
  <c r="BJ437" i="3"/>
  <c r="BK437" i="3"/>
  <c r="BN429" i="3"/>
  <c r="BM429" i="3"/>
  <c r="BL429" i="3"/>
  <c r="BK442" i="3"/>
  <c r="BN442" i="3"/>
  <c r="BJ434" i="3"/>
  <c r="BL434" i="3"/>
  <c r="BM426" i="3"/>
  <c r="BK426" i="3"/>
  <c r="BN426" i="3"/>
  <c r="BJ418" i="3"/>
  <c r="BL418" i="3"/>
  <c r="BK410" i="3"/>
  <c r="BN410" i="3"/>
  <c r="BJ410" i="3"/>
  <c r="BJ402" i="3"/>
  <c r="BM402" i="3"/>
  <c r="BL402" i="3"/>
  <c r="BJ497" i="3"/>
  <c r="BN465" i="3"/>
  <c r="BL465" i="3"/>
  <c r="BN464" i="3"/>
  <c r="BM398" i="3"/>
  <c r="BM382" i="3"/>
  <c r="BK505" i="3"/>
  <c r="BJ514" i="3"/>
  <c r="BK514" i="3"/>
  <c r="BN514" i="3"/>
  <c r="BM504" i="3"/>
  <c r="BN497" i="3"/>
  <c r="BK497" i="3"/>
  <c r="BJ492" i="3"/>
  <c r="BM492" i="3"/>
  <c r="BL492" i="3"/>
  <c r="BN485" i="3"/>
  <c r="BK485" i="3"/>
  <c r="BL485" i="3"/>
  <c r="BL472" i="3"/>
  <c r="BJ472" i="3"/>
  <c r="BJ469" i="3"/>
  <c r="BM469" i="3"/>
  <c r="BN469" i="3"/>
  <c r="BL469" i="3"/>
  <c r="BN463" i="3"/>
  <c r="BL463" i="3"/>
  <c r="BK449" i="3"/>
  <c r="BL449" i="3"/>
  <c r="BJ449" i="3"/>
  <c r="BJ447" i="3"/>
  <c r="BN447" i="3"/>
  <c r="BL447" i="3"/>
  <c r="BK444" i="3"/>
  <c r="BN444" i="3"/>
  <c r="BK396" i="3"/>
  <c r="BN396" i="3"/>
  <c r="BN388" i="3"/>
  <c r="BK388" i="3"/>
  <c r="BK377" i="3"/>
  <c r="BN377" i="3"/>
  <c r="BK365" i="3"/>
  <c r="BN365" i="3"/>
  <c r="BJ365" i="3"/>
  <c r="BL358" i="3"/>
  <c r="BK510" i="3"/>
  <c r="BN510" i="3"/>
  <c r="BJ494" i="3"/>
  <c r="BM494" i="3"/>
  <c r="BK478" i="3"/>
  <c r="BN478" i="3"/>
  <c r="BJ507" i="3"/>
  <c r="BM507" i="3"/>
  <c r="BJ491" i="3"/>
  <c r="BN491" i="3"/>
  <c r="BK491" i="3"/>
  <c r="BM475" i="3"/>
  <c r="BL475" i="3"/>
  <c r="BK424" i="3"/>
  <c r="BN424" i="3"/>
  <c r="BM424" i="3"/>
  <c r="BL424" i="3"/>
  <c r="BJ424" i="3"/>
  <c r="BJ412" i="3"/>
  <c r="BM412" i="3"/>
  <c r="BL412" i="3"/>
  <c r="BK441" i="3"/>
  <c r="BL441" i="3"/>
  <c r="BM438" i="3"/>
  <c r="BJ438" i="3"/>
  <c r="BL430" i="3"/>
  <c r="BK430" i="3"/>
  <c r="BN430" i="3"/>
  <c r="BK406" i="3"/>
  <c r="BJ406" i="3"/>
  <c r="BM406" i="3"/>
  <c r="BL406" i="3"/>
  <c r="BM354" i="3"/>
  <c r="BN537" i="3"/>
  <c r="BK537" i="3"/>
  <c r="BM536" i="3"/>
  <c r="BL536" i="3"/>
  <c r="BJ535" i="3"/>
  <c r="BN535" i="3"/>
  <c r="BK535" i="3"/>
  <c r="BK488" i="3"/>
  <c r="BN488" i="3"/>
  <c r="BM456" i="3"/>
  <c r="BK394" i="3"/>
  <c r="BM390" i="3"/>
  <c r="BJ382" i="3"/>
  <c r="BJ367" i="3"/>
  <c r="BL361" i="3"/>
  <c r="BL360" i="3"/>
  <c r="BN489" i="3"/>
  <c r="BK328" i="3"/>
  <c r="BM332" i="3"/>
  <c r="BK340" i="3"/>
  <c r="BM344" i="3"/>
  <c r="BK348" i="3"/>
  <c r="BM352" i="3"/>
  <c r="BN354" i="3"/>
  <c r="BJ374" i="3"/>
  <c r="BJ370" i="3"/>
  <c r="BM370" i="3"/>
  <c r="BM360" i="3"/>
  <c r="BL504" i="3"/>
  <c r="BM508" i="3"/>
  <c r="BK508" i="3"/>
  <c r="BN508" i="3"/>
  <c r="BJ508" i="3"/>
  <c r="BJ501" i="3"/>
  <c r="BM501" i="3"/>
  <c r="BM488" i="3"/>
  <c r="BN481" i="3"/>
  <c r="BK481" i="3"/>
  <c r="BM476" i="3"/>
  <c r="BL476" i="3"/>
  <c r="BM462" i="3"/>
  <c r="BJ462" i="3"/>
  <c r="BK453" i="3"/>
  <c r="BN453" i="3"/>
  <c r="BN446" i="3"/>
  <c r="BM446" i="3"/>
  <c r="BM435" i="3"/>
  <c r="BJ435" i="3"/>
  <c r="BK423" i="3"/>
  <c r="BL423" i="3"/>
  <c r="BK398" i="3"/>
  <c r="BL393" i="3"/>
  <c r="BK393" i="3"/>
  <c r="BN393" i="3"/>
  <c r="BK380" i="3"/>
  <c r="BN380" i="3"/>
  <c r="BL367" i="3"/>
  <c r="BK367" i="3"/>
  <c r="BN367" i="3"/>
  <c r="BJ363" i="3"/>
  <c r="BK359" i="3"/>
  <c r="BN359" i="3"/>
  <c r="BJ359" i="3"/>
  <c r="BL502" i="3"/>
  <c r="BJ502" i="3"/>
  <c r="BM486" i="3"/>
  <c r="BK486" i="3"/>
  <c r="BN486" i="3"/>
  <c r="BL499" i="3"/>
  <c r="BJ499" i="3"/>
  <c r="BN483" i="3"/>
  <c r="BK483" i="3"/>
  <c r="BK420" i="3"/>
  <c r="BN420" i="3"/>
  <c r="BM420" i="3"/>
  <c r="BL420" i="3"/>
  <c r="BJ420" i="3"/>
  <c r="BM404" i="3"/>
  <c r="BK433" i="3"/>
  <c r="BJ425" i="3"/>
  <c r="BM425" i="3"/>
  <c r="BL425" i="3"/>
  <c r="BL422" i="3"/>
  <c r="BK422" i="3"/>
  <c r="BN422" i="3"/>
  <c r="BJ414" i="3"/>
  <c r="BM414" i="3"/>
  <c r="BL414" i="3"/>
  <c r="BJ356" i="3"/>
  <c r="BK326" i="3"/>
  <c r="BM330" i="3"/>
  <c r="BK334" i="3"/>
  <c r="BK338" i="3"/>
  <c r="AW325" i="3"/>
  <c r="AG325" i="3"/>
  <c r="Q325" i="3"/>
  <c r="BC325" i="3"/>
  <c r="AU325" i="3"/>
  <c r="AM325" i="3"/>
  <c r="AE325" i="3"/>
  <c r="W325" i="3"/>
  <c r="O325" i="3"/>
  <c r="BA325" i="3"/>
  <c r="AK325" i="3"/>
  <c r="U325" i="3"/>
  <c r="BH325" i="3"/>
  <c r="BD325" i="3"/>
  <c r="AZ325" i="3"/>
  <c r="AV325" i="3"/>
  <c r="AR325" i="3"/>
  <c r="AN325" i="3"/>
  <c r="AJ325" i="3"/>
  <c r="AF325" i="3"/>
  <c r="AB325" i="3"/>
  <c r="X325" i="3"/>
  <c r="T325" i="3"/>
  <c r="P325" i="3"/>
  <c r="BD329" i="3"/>
  <c r="AN329" i="3"/>
  <c r="AB329" i="3"/>
  <c r="BF329" i="3"/>
  <c r="AX329" i="3"/>
  <c r="AP329" i="3"/>
  <c r="AH329" i="3"/>
  <c r="Z329" i="3"/>
  <c r="R329" i="3"/>
  <c r="BH329" i="3"/>
  <c r="AR329" i="3"/>
  <c r="X329" i="3"/>
  <c r="BI329" i="3"/>
  <c r="BE329" i="3"/>
  <c r="BA329" i="3"/>
  <c r="AW329" i="3"/>
  <c r="AS329" i="3"/>
  <c r="AO329" i="3"/>
  <c r="AK329" i="3"/>
  <c r="AG329" i="3"/>
  <c r="AC329" i="3"/>
  <c r="Y329" i="3"/>
  <c r="U329" i="3"/>
  <c r="Q329" i="3"/>
  <c r="M329" i="3"/>
  <c r="AT333" i="3"/>
  <c r="AD333" i="3"/>
  <c r="N333" i="3"/>
  <c r="BD333" i="3"/>
  <c r="AV333" i="3"/>
  <c r="AN333" i="3"/>
  <c r="AF333" i="3"/>
  <c r="X333" i="3"/>
  <c r="P333" i="3"/>
  <c r="AX333" i="3"/>
  <c r="AH333" i="3"/>
  <c r="R333" i="3"/>
  <c r="BG333" i="3"/>
  <c r="BC333" i="3"/>
  <c r="AY333" i="3"/>
  <c r="AU333" i="3"/>
  <c r="AQ333" i="3"/>
  <c r="AM333" i="3"/>
  <c r="AI333" i="3"/>
  <c r="AE333" i="3"/>
  <c r="AA333" i="3"/>
  <c r="W333" i="3"/>
  <c r="S333" i="3"/>
  <c r="O333" i="3"/>
  <c r="BD337" i="3"/>
  <c r="AN337" i="3"/>
  <c r="X337" i="3"/>
  <c r="BB337" i="3"/>
  <c r="AT337" i="3"/>
  <c r="AL337" i="3"/>
  <c r="AD337" i="3"/>
  <c r="V337" i="3"/>
  <c r="N337" i="3"/>
  <c r="AZ337" i="3"/>
  <c r="AJ337" i="3"/>
  <c r="T337" i="3"/>
  <c r="BI337" i="3"/>
  <c r="BE337" i="3"/>
  <c r="BA337" i="3"/>
  <c r="AW337" i="3"/>
  <c r="AS337" i="3"/>
  <c r="AO337" i="3"/>
  <c r="AK337" i="3"/>
  <c r="AG337" i="3"/>
  <c r="AC337" i="3"/>
  <c r="Y337" i="3"/>
  <c r="U337" i="3"/>
  <c r="Q337" i="3"/>
  <c r="M337" i="3"/>
  <c r="BC341" i="3"/>
  <c r="AS341" i="3"/>
  <c r="AK341" i="3"/>
  <c r="AC341" i="3"/>
  <c r="U341" i="3"/>
  <c r="O341" i="3"/>
  <c r="BH341" i="3"/>
  <c r="BD341" i="3"/>
  <c r="AZ341" i="3"/>
  <c r="AV341" i="3"/>
  <c r="AR341" i="3"/>
  <c r="AN341" i="3"/>
  <c r="AJ341" i="3"/>
  <c r="AF341" i="3"/>
  <c r="AB341" i="3"/>
  <c r="X341" i="3"/>
  <c r="T341" i="3"/>
  <c r="P341" i="3"/>
  <c r="BI341" i="3"/>
  <c r="BA341" i="3"/>
  <c r="AU341" i="3"/>
  <c r="AM341" i="3"/>
  <c r="AE341" i="3"/>
  <c r="W341" i="3"/>
  <c r="BI345" i="3"/>
  <c r="BA345" i="3"/>
  <c r="AS345" i="3"/>
  <c r="AK345" i="3"/>
  <c r="AC345" i="3"/>
  <c r="U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P345" i="3"/>
  <c r="BG345" i="3"/>
  <c r="AY345" i="3"/>
  <c r="AQ345" i="3"/>
  <c r="AI345" i="3"/>
  <c r="AA345" i="3"/>
  <c r="S345" i="3"/>
  <c r="BC349" i="3"/>
  <c r="AU349" i="3"/>
  <c r="AM349" i="3"/>
  <c r="AE349" i="3"/>
  <c r="W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E349" i="3"/>
  <c r="AW349" i="3"/>
  <c r="AO349" i="3"/>
  <c r="AG349" i="3"/>
  <c r="Y349" i="3"/>
  <c r="BF353" i="3"/>
  <c r="AX353" i="3"/>
  <c r="AL353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H353" i="3"/>
  <c r="AZ353" i="3"/>
  <c r="AT353" i="3"/>
  <c r="AN353" i="3"/>
  <c r="AH353" i="3"/>
  <c r="AD353" i="3"/>
  <c r="Z353" i="3"/>
  <c r="V353" i="3"/>
  <c r="R353" i="3"/>
  <c r="N353" i="3"/>
  <c r="BH357" i="3"/>
  <c r="BD357" i="3"/>
  <c r="AZ357" i="3"/>
  <c r="AV357" i="3"/>
  <c r="AR357" i="3"/>
  <c r="AN357" i="3"/>
  <c r="AJ357" i="3"/>
  <c r="AF357" i="3"/>
  <c r="AB357" i="3"/>
  <c r="X357" i="3"/>
  <c r="T357" i="3"/>
  <c r="P357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27" i="3"/>
  <c r="AS327" i="3"/>
  <c r="AC327" i="3"/>
  <c r="M327" i="3"/>
  <c r="BC327" i="3"/>
  <c r="AU327" i="3"/>
  <c r="AM327" i="3"/>
  <c r="AE327" i="3"/>
  <c r="W327" i="3"/>
  <c r="O327" i="3"/>
  <c r="AW327" i="3"/>
  <c r="AG327" i="3"/>
  <c r="Q327" i="3"/>
  <c r="BF327" i="3"/>
  <c r="BB327" i="3"/>
  <c r="AX327" i="3"/>
  <c r="AT327" i="3"/>
  <c r="AP327" i="3"/>
  <c r="AL327" i="3"/>
  <c r="AH327" i="3"/>
  <c r="AD327" i="3"/>
  <c r="Z327" i="3"/>
  <c r="V327" i="3"/>
  <c r="R327" i="3"/>
  <c r="N327" i="3"/>
  <c r="AY331" i="3"/>
  <c r="AI331" i="3"/>
  <c r="W331" i="3"/>
  <c r="O331" i="3"/>
  <c r="BE331" i="3"/>
  <c r="AW331" i="3"/>
  <c r="AO331" i="3"/>
  <c r="AG331" i="3"/>
  <c r="Y331" i="3"/>
  <c r="Q331" i="3"/>
  <c r="BC331" i="3"/>
  <c r="AM331" i="3"/>
  <c r="BH331" i="3"/>
  <c r="BD331" i="3"/>
  <c r="AZ331" i="3"/>
  <c r="AV331" i="3"/>
  <c r="AR331" i="3"/>
  <c r="AN331" i="3"/>
  <c r="AJ331" i="3"/>
  <c r="AF331" i="3"/>
  <c r="AB331" i="3"/>
  <c r="X331" i="3"/>
  <c r="T331" i="3"/>
  <c r="P331" i="3"/>
  <c r="BE335" i="3"/>
  <c r="AO335" i="3"/>
  <c r="Y335" i="3"/>
  <c r="BG335" i="3"/>
  <c r="AY335" i="3"/>
  <c r="AQ335" i="3"/>
  <c r="AI335" i="3"/>
  <c r="AA335" i="3"/>
  <c r="S335" i="3"/>
  <c r="BI335" i="3"/>
  <c r="AS335" i="3"/>
  <c r="AC335" i="3"/>
  <c r="M335" i="3"/>
  <c r="BF335" i="3"/>
  <c r="BB335" i="3"/>
  <c r="AX335" i="3"/>
  <c r="AT335" i="3"/>
  <c r="AP335" i="3"/>
  <c r="AL335" i="3"/>
  <c r="AH335" i="3"/>
  <c r="AD335" i="3"/>
  <c r="Z335" i="3"/>
  <c r="V335" i="3"/>
  <c r="R335" i="3"/>
  <c r="N335" i="3"/>
  <c r="BF351" i="3"/>
  <c r="AX351" i="3"/>
  <c r="AP351" i="3"/>
  <c r="AH351" i="3"/>
  <c r="Z351" i="3"/>
  <c r="R351" i="3"/>
  <c r="BI351" i="3"/>
  <c r="BE351" i="3"/>
  <c r="BA351" i="3"/>
  <c r="AW351" i="3"/>
  <c r="AS351" i="3"/>
  <c r="AO351" i="3"/>
  <c r="AK351" i="3"/>
  <c r="AG351" i="3"/>
  <c r="AC351" i="3"/>
  <c r="Y351" i="3"/>
  <c r="U351" i="3"/>
  <c r="Q351" i="3"/>
  <c r="M351" i="3"/>
  <c r="BD351" i="3"/>
  <c r="AV351" i="3"/>
  <c r="AN351" i="3"/>
  <c r="AF351" i="3"/>
  <c r="X351" i="3"/>
  <c r="P351" i="3"/>
  <c r="BF339" i="3"/>
  <c r="AX339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D339" i="3"/>
  <c r="AV339" i="3"/>
  <c r="AP339" i="3"/>
  <c r="AL339" i="3"/>
  <c r="AH339" i="3"/>
  <c r="AD339" i="3"/>
  <c r="Z339" i="3"/>
  <c r="V339" i="3"/>
  <c r="R339" i="3"/>
  <c r="N339" i="3"/>
  <c r="BB343" i="3"/>
  <c r="AT343" i="3"/>
  <c r="AL343" i="3"/>
  <c r="AD343" i="3"/>
  <c r="V343" i="3"/>
  <c r="N343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H343" i="3"/>
  <c r="AZ343" i="3"/>
  <c r="AR343" i="3"/>
  <c r="AJ343" i="3"/>
  <c r="AB343" i="3"/>
  <c r="T343" i="3"/>
  <c r="BF347" i="3"/>
  <c r="AX347" i="3"/>
  <c r="AR347" i="3"/>
  <c r="AJ347" i="3"/>
  <c r="AB347" i="3"/>
  <c r="T347" i="3"/>
  <c r="N347" i="3"/>
  <c r="BG347" i="3"/>
  <c r="BC347" i="3"/>
  <c r="AY347" i="3"/>
  <c r="AU347" i="3"/>
  <c r="AQ347" i="3"/>
  <c r="AM347" i="3"/>
  <c r="AI347" i="3"/>
  <c r="AE347" i="3"/>
  <c r="AA347" i="3"/>
  <c r="W347" i="3"/>
  <c r="S347" i="3"/>
  <c r="O347" i="3"/>
  <c r="BH347" i="3"/>
  <c r="AZ347" i="3"/>
  <c r="AP347" i="3"/>
  <c r="AH347" i="3"/>
  <c r="Z347" i="3"/>
  <c r="R347" i="3"/>
  <c r="BF355" i="3"/>
  <c r="BB355" i="3"/>
  <c r="AX355" i="3"/>
  <c r="AT355" i="3"/>
  <c r="AP355" i="3"/>
  <c r="AL355" i="3"/>
  <c r="AH355" i="3"/>
  <c r="AD355" i="3"/>
  <c r="Z355" i="3"/>
  <c r="V355" i="3"/>
  <c r="R355" i="3"/>
  <c r="N355" i="3"/>
  <c r="BG355" i="3"/>
  <c r="BC355" i="3"/>
  <c r="AY355" i="3"/>
  <c r="AU355" i="3"/>
  <c r="AQ355" i="3"/>
  <c r="AM355" i="3"/>
  <c r="AI355" i="3"/>
  <c r="AE355" i="3"/>
  <c r="AA355" i="3"/>
  <c r="W355" i="3"/>
  <c r="S355" i="3"/>
  <c r="O355" i="3"/>
  <c r="BM532" i="3"/>
  <c r="BJ532" i="3"/>
  <c r="BM545" i="3"/>
  <c r="BN544" i="3"/>
  <c r="BK542" i="3"/>
  <c r="BN542" i="3"/>
  <c r="BM541" i="3"/>
  <c r="BL541" i="3"/>
  <c r="BJ540" i="3"/>
  <c r="BN540" i="3"/>
  <c r="BK540" i="3"/>
  <c r="BM531" i="3"/>
  <c r="BL531" i="3"/>
  <c r="BJ530" i="3"/>
  <c r="BN530" i="3"/>
  <c r="BK530" i="3"/>
  <c r="BM529" i="3"/>
  <c r="BL529" i="3"/>
  <c r="BN529" i="3"/>
  <c r="BJ528" i="3"/>
  <c r="BN528" i="3"/>
  <c r="BK528" i="3"/>
  <c r="BM480" i="3"/>
  <c r="BJ480" i="3"/>
  <c r="BL473" i="3"/>
  <c r="BJ457" i="3"/>
  <c r="BJ448" i="3"/>
  <c r="BK436" i="3"/>
  <c r="BN436" i="3"/>
  <c r="BL394" i="3"/>
  <c r="BM368" i="3"/>
  <c r="BJ368" i="3"/>
  <c r="BL366" i="3"/>
  <c r="BJ505" i="3"/>
  <c r="BJ513" i="3"/>
  <c r="BN513" i="3"/>
  <c r="BK513" i="3"/>
  <c r="BL511" i="3"/>
  <c r="BJ511" i="3"/>
  <c r="BJ509" i="3"/>
  <c r="BN509" i="3"/>
  <c r="BK509" i="3"/>
  <c r="BJ500" i="3"/>
  <c r="BM500" i="3"/>
  <c r="BM493" i="3"/>
  <c r="BN493" i="3"/>
  <c r="BK493" i="3"/>
  <c r="BL484" i="3"/>
  <c r="BJ484" i="3"/>
  <c r="BJ477" i="3"/>
  <c r="BN477" i="3"/>
  <c r="BK477" i="3"/>
  <c r="BJ471" i="3"/>
  <c r="BM471" i="3"/>
  <c r="BL471" i="3"/>
  <c r="BM470" i="3"/>
  <c r="BJ470" i="3"/>
  <c r="BN470" i="3"/>
  <c r="BK470" i="3"/>
  <c r="BN468" i="3"/>
  <c r="BJ468" i="3"/>
  <c r="BM468" i="3"/>
  <c r="BL468" i="3"/>
  <c r="BJ461" i="3"/>
  <c r="BM455" i="3"/>
  <c r="BJ455" i="3"/>
  <c r="BK455" i="3"/>
  <c r="BL454" i="3"/>
  <c r="BK454" i="3"/>
  <c r="BN454" i="3"/>
  <c r="BM452" i="3"/>
  <c r="BJ452" i="3"/>
  <c r="BK445" i="3"/>
  <c r="BJ445" i="3"/>
  <c r="BL439" i="3"/>
  <c r="BJ439" i="3"/>
  <c r="BN439" i="3"/>
  <c r="BK431" i="3"/>
  <c r="BL431" i="3"/>
  <c r="BJ417" i="3"/>
  <c r="BL415" i="3"/>
  <c r="BN415" i="3"/>
  <c r="BK415" i="3"/>
  <c r="BJ415" i="3"/>
  <c r="BL409" i="3"/>
  <c r="BJ409" i="3"/>
  <c r="BM409" i="3"/>
  <c r="BM405" i="3"/>
  <c r="BJ405" i="3"/>
  <c r="BK405" i="3"/>
  <c r="BN405" i="3"/>
  <c r="BM401" i="3"/>
  <c r="BL401" i="3"/>
  <c r="BM397" i="3"/>
  <c r="BJ397" i="3"/>
  <c r="BK397" i="3"/>
  <c r="BN397" i="3"/>
  <c r="BM392" i="3"/>
  <c r="BK389" i="3"/>
  <c r="BN389" i="3"/>
  <c r="BJ389" i="3"/>
  <c r="BJ384" i="3"/>
  <c r="BM384" i="3"/>
  <c r="BL384" i="3"/>
  <c r="BL381" i="3"/>
  <c r="BJ381" i="3"/>
  <c r="BK381" i="3"/>
  <c r="BN381" i="3"/>
  <c r="BJ376" i="3"/>
  <c r="BM376" i="3"/>
  <c r="BL376" i="3"/>
  <c r="BL373" i="3"/>
  <c r="BJ373" i="3"/>
  <c r="BL371" i="3"/>
  <c r="BJ371" i="3"/>
  <c r="BN364" i="3"/>
  <c r="BK364" i="3"/>
  <c r="BM506" i="3"/>
  <c r="BK506" i="3"/>
  <c r="BN506" i="3"/>
  <c r="BJ498" i="3"/>
  <c r="BM498" i="3"/>
  <c r="BJ490" i="3"/>
  <c r="BK490" i="3"/>
  <c r="BN490" i="3"/>
  <c r="BM482" i="3"/>
  <c r="BL482" i="3"/>
  <c r="BJ474" i="3"/>
  <c r="BK474" i="3"/>
  <c r="BN474" i="3"/>
  <c r="BJ503" i="3"/>
  <c r="BM503" i="3"/>
  <c r="BM495" i="3"/>
  <c r="BN495" i="3"/>
  <c r="BK495" i="3"/>
  <c r="BM479" i="3"/>
  <c r="BN479" i="3"/>
  <c r="BK479" i="3"/>
  <c r="BM440" i="3"/>
  <c r="BJ440" i="3"/>
  <c r="BK416" i="3"/>
  <c r="BM408" i="3"/>
  <c r="BL408" i="3"/>
  <c r="BN400" i="3"/>
  <c r="BK400" i="3"/>
  <c r="BJ400" i="3"/>
  <c r="BN437" i="3"/>
  <c r="BM437" i="3"/>
  <c r="BL437" i="3"/>
  <c r="BJ429" i="3"/>
  <c r="BK429" i="3"/>
  <c r="BM434" i="3"/>
  <c r="BK434" i="3"/>
  <c r="BN434" i="3"/>
  <c r="BL426" i="3"/>
  <c r="BJ426" i="3"/>
  <c r="BM418" i="3"/>
  <c r="BK418" i="3"/>
  <c r="BN418" i="3"/>
  <c r="BL410" i="3"/>
  <c r="BM410" i="3"/>
  <c r="BK402" i="3"/>
  <c r="BN402" i="3"/>
  <c r="BL497" i="3"/>
  <c r="BK496" i="3"/>
  <c r="BM472" i="3"/>
  <c r="BN448" i="3"/>
  <c r="BK428" i="3"/>
  <c r="BM427" i="3"/>
  <c r="BL390" i="3"/>
  <c r="BN378" i="3"/>
  <c r="BN505" i="3"/>
  <c r="BM514" i="3"/>
  <c r="BL514" i="3"/>
  <c r="BK504" i="3"/>
  <c r="BN504" i="3"/>
  <c r="BM497" i="3"/>
  <c r="BK492" i="3"/>
  <c r="BN492" i="3"/>
  <c r="BJ485" i="3"/>
  <c r="BM485" i="3"/>
  <c r="BM463" i="3"/>
  <c r="BJ463" i="3"/>
  <c r="BK463" i="3"/>
  <c r="BK460" i="3"/>
  <c r="BN460" i="3"/>
  <c r="BM460" i="3"/>
  <c r="BL460" i="3"/>
  <c r="BJ460" i="3"/>
  <c r="BM447" i="3"/>
  <c r="BK447" i="3"/>
  <c r="BK427" i="3"/>
  <c r="BJ396" i="3"/>
  <c r="BM396" i="3"/>
  <c r="BL396" i="3"/>
  <c r="BN390" i="3"/>
  <c r="BK390" i="3"/>
  <c r="BJ390" i="3"/>
  <c r="BJ388" i="3"/>
  <c r="BM388" i="3"/>
  <c r="BL388" i="3"/>
  <c r="BK382" i="3"/>
  <c r="BN382" i="3"/>
  <c r="BM377" i="3"/>
  <c r="BN372" i="3"/>
  <c r="BK372" i="3"/>
  <c r="BM365" i="3"/>
  <c r="BL365" i="3"/>
  <c r="BJ358" i="3"/>
  <c r="BM358" i="3"/>
  <c r="BK358" i="3"/>
  <c r="BN358" i="3"/>
  <c r="BK494" i="3"/>
  <c r="BN494" i="3"/>
  <c r="BL494" i="3"/>
  <c r="BN507" i="3"/>
  <c r="BK507" i="3"/>
  <c r="BL507" i="3"/>
  <c r="BM491" i="3"/>
  <c r="BL491" i="3"/>
  <c r="BJ475" i="3"/>
  <c r="BN475" i="3"/>
  <c r="BK475" i="3"/>
  <c r="BK412" i="3"/>
  <c r="BN412" i="3"/>
  <c r="BM441" i="3"/>
  <c r="BJ441" i="3"/>
  <c r="BN441" i="3"/>
  <c r="BL438" i="3"/>
  <c r="BK438" i="3"/>
  <c r="BN438" i="3"/>
  <c r="BM430" i="3"/>
  <c r="BJ430" i="3"/>
  <c r="BN406" i="3"/>
  <c r="BM336" i="3"/>
  <c r="BL537" i="3"/>
  <c r="BN527" i="3"/>
  <c r="BK527" i="3"/>
  <c r="BJ537" i="3"/>
  <c r="BJ536" i="3"/>
  <c r="BN536" i="3"/>
  <c r="BK536" i="3"/>
  <c r="BM535" i="3"/>
  <c r="BL535" i="3"/>
  <c r="BN473" i="3"/>
  <c r="BN472" i="3"/>
  <c r="BK472" i="3"/>
  <c r="BM465" i="3"/>
  <c r="BJ456" i="3"/>
  <c r="BK456" i="3"/>
  <c r="BN456" i="3"/>
  <c r="BL427" i="3"/>
  <c r="BL398" i="3"/>
  <c r="BJ398" i="3"/>
  <c r="BN394" i="3"/>
  <c r="BK386" i="3"/>
  <c r="BK368" i="3"/>
  <c r="BK366" i="3"/>
  <c r="BM361" i="3"/>
  <c r="BJ361" i="3"/>
  <c r="BK361" i="3"/>
  <c r="BN361" i="3"/>
  <c r="BK336" i="3"/>
  <c r="BM340" i="3"/>
  <c r="BK344" i="3"/>
  <c r="BM348" i="3"/>
  <c r="BN352" i="3"/>
  <c r="BK352" i="3"/>
  <c r="BL35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Q324" i="3"/>
  <c r="Y324" i="3"/>
  <c r="AG324" i="3"/>
  <c r="AO324" i="3"/>
  <c r="AW324" i="3"/>
  <c r="BE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M324" i="3"/>
  <c r="U324" i="3"/>
  <c r="AC324" i="3"/>
  <c r="AK324" i="3"/>
  <c r="AS324" i="3"/>
  <c r="BA324" i="3"/>
  <c r="BI324" i="3"/>
  <c r="BM374" i="3"/>
  <c r="BL370" i="3"/>
  <c r="BK512" i="3"/>
  <c r="BN512" i="3"/>
  <c r="BL508" i="3"/>
  <c r="BN501" i="3"/>
  <c r="BK501" i="3"/>
  <c r="BL501" i="3"/>
  <c r="BL488" i="3"/>
  <c r="BJ476" i="3"/>
  <c r="BK476" i="3"/>
  <c r="BN476" i="3"/>
  <c r="BJ465" i="3"/>
  <c r="BL462" i="3"/>
  <c r="BK462" i="3"/>
  <c r="BN462" i="3"/>
  <c r="BK446" i="3"/>
  <c r="BL446" i="3"/>
  <c r="BJ446" i="3"/>
  <c r="BL435" i="3"/>
  <c r="BN435" i="3"/>
  <c r="BM423" i="3"/>
  <c r="BJ423" i="3"/>
  <c r="BN423" i="3"/>
  <c r="BN398" i="3"/>
  <c r="BJ393" i="3"/>
  <c r="BM393" i="3"/>
  <c r="BK385" i="3"/>
  <c r="BN385" i="3"/>
  <c r="BL380" i="3"/>
  <c r="BJ380" i="3"/>
  <c r="BM380" i="3"/>
  <c r="BK374" i="3"/>
  <c r="BN374" i="3"/>
  <c r="BL374" i="3"/>
  <c r="BM367" i="3"/>
  <c r="BM363" i="3"/>
  <c r="BL363" i="3"/>
  <c r="BK363" i="3"/>
  <c r="BN363" i="3"/>
  <c r="BN360" i="3"/>
  <c r="BK360" i="3"/>
  <c r="BJ360" i="3"/>
  <c r="BL359" i="3"/>
  <c r="BM359" i="3"/>
  <c r="BM502" i="3"/>
  <c r="BK502" i="3"/>
  <c r="BN502" i="3"/>
  <c r="BL486" i="3"/>
  <c r="BJ486" i="3"/>
  <c r="BM499" i="3"/>
  <c r="BN499" i="3"/>
  <c r="BK499" i="3"/>
  <c r="BK432" i="3"/>
  <c r="BN432" i="3"/>
  <c r="BM432" i="3"/>
  <c r="BL432" i="3"/>
  <c r="BJ432" i="3"/>
  <c r="BL404" i="3"/>
  <c r="BK404" i="3"/>
  <c r="BJ404" i="3"/>
  <c r="BJ433" i="3"/>
  <c r="BM433" i="3"/>
  <c r="BL433" i="3"/>
  <c r="BK425" i="3"/>
  <c r="BM422" i="3"/>
  <c r="BJ422" i="3"/>
  <c r="BN414" i="3"/>
  <c r="BK414" i="3"/>
  <c r="BM328" i="3"/>
  <c r="BK342" i="3"/>
  <c r="BK350" i="3"/>
  <c r="BK356" i="3"/>
  <c r="BM356" i="3"/>
  <c r="BM326" i="3"/>
  <c r="BK330" i="3"/>
  <c r="BM334" i="3"/>
  <c r="BM338" i="3"/>
  <c r="BN496" i="3"/>
  <c r="BE325" i="3"/>
  <c r="AO325" i="3"/>
  <c r="Y325" i="3"/>
  <c r="BG325" i="3"/>
  <c r="AY325" i="3"/>
  <c r="AQ325" i="3"/>
  <c r="AI325" i="3"/>
  <c r="AA325" i="3"/>
  <c r="S325" i="3"/>
  <c r="BI325" i="3"/>
  <c r="AS325" i="3"/>
  <c r="AC325" i="3"/>
  <c r="M325" i="3"/>
  <c r="BF325" i="3"/>
  <c r="BB325" i="3"/>
  <c r="AX325" i="3"/>
  <c r="AT325" i="3"/>
  <c r="AP325" i="3"/>
  <c r="AL325" i="3"/>
  <c r="AH325" i="3"/>
  <c r="AD325" i="3"/>
  <c r="Z325" i="3"/>
  <c r="V325" i="3"/>
  <c r="R325" i="3"/>
  <c r="AV329" i="3"/>
  <c r="AJ329" i="3"/>
  <c r="T329" i="3"/>
  <c r="BB329" i="3"/>
  <c r="AT329" i="3"/>
  <c r="AL329" i="3"/>
  <c r="AD329" i="3"/>
  <c r="V329" i="3"/>
  <c r="N329" i="3"/>
  <c r="AZ329" i="3"/>
  <c r="AF329" i="3"/>
  <c r="P329" i="3"/>
  <c r="BG329" i="3"/>
  <c r="BC329" i="3"/>
  <c r="AY329" i="3"/>
  <c r="AU329" i="3"/>
  <c r="AQ329" i="3"/>
  <c r="AM329" i="3"/>
  <c r="AI329" i="3"/>
  <c r="AE329" i="3"/>
  <c r="AA329" i="3"/>
  <c r="W329" i="3"/>
  <c r="S329" i="3"/>
  <c r="BB333" i="3"/>
  <c r="AL333" i="3"/>
  <c r="V333" i="3"/>
  <c r="BH333" i="3"/>
  <c r="AZ333" i="3"/>
  <c r="AR333" i="3"/>
  <c r="AJ333" i="3"/>
  <c r="AB333" i="3"/>
  <c r="T333" i="3"/>
  <c r="BF333" i="3"/>
  <c r="AP333" i="3"/>
  <c r="Z333" i="3"/>
  <c r="BI333" i="3"/>
  <c r="BE333" i="3"/>
  <c r="BA333" i="3"/>
  <c r="AW333" i="3"/>
  <c r="AS333" i="3"/>
  <c r="AO333" i="3"/>
  <c r="AK333" i="3"/>
  <c r="AG333" i="3"/>
  <c r="AC333" i="3"/>
  <c r="Y333" i="3"/>
  <c r="U333" i="3"/>
  <c r="Q333" i="3"/>
  <c r="AV337" i="3"/>
  <c r="AF337" i="3"/>
  <c r="BF337" i="3"/>
  <c r="AX337" i="3"/>
  <c r="AP337" i="3"/>
  <c r="AH337" i="3"/>
  <c r="Z337" i="3"/>
  <c r="R337" i="3"/>
  <c r="BH337" i="3"/>
  <c r="AR337" i="3"/>
  <c r="AB337" i="3"/>
  <c r="P337" i="3"/>
  <c r="BG337" i="3"/>
  <c r="BC337" i="3"/>
  <c r="AY337" i="3"/>
  <c r="AU337" i="3"/>
  <c r="AQ337" i="3"/>
  <c r="AM337" i="3"/>
  <c r="AI337" i="3"/>
  <c r="AE337" i="3"/>
  <c r="AA337" i="3"/>
  <c r="W337" i="3"/>
  <c r="S337" i="3"/>
  <c r="BG341" i="3"/>
  <c r="AY341" i="3"/>
  <c r="AO341" i="3"/>
  <c r="AG341" i="3"/>
  <c r="Y341" i="3"/>
  <c r="Q341" i="3"/>
  <c r="M341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E341" i="3"/>
  <c r="AW341" i="3"/>
  <c r="AQ341" i="3"/>
  <c r="AI341" i="3"/>
  <c r="AA341" i="3"/>
  <c r="BE345" i="3"/>
  <c r="AW345" i="3"/>
  <c r="AO345" i="3"/>
  <c r="AG345" i="3"/>
  <c r="Y345" i="3"/>
  <c r="Q345" i="3"/>
  <c r="M345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C345" i="3"/>
  <c r="AU345" i="3"/>
  <c r="AM345" i="3"/>
  <c r="AE345" i="3"/>
  <c r="BG349" i="3"/>
  <c r="AY349" i="3"/>
  <c r="AQ349" i="3"/>
  <c r="AI349" i="3"/>
  <c r="AA349" i="3"/>
  <c r="U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P349" i="3"/>
  <c r="BI349" i="3"/>
  <c r="BA349" i="3"/>
  <c r="AS349" i="3"/>
  <c r="AK349" i="3"/>
  <c r="AC349" i="3"/>
  <c r="BB353" i="3"/>
  <c r="AR353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D353" i="3"/>
  <c r="AV353" i="3"/>
  <c r="AP353" i="3"/>
  <c r="AJ353" i="3"/>
  <c r="AF353" i="3"/>
  <c r="AB353" i="3"/>
  <c r="X353" i="3"/>
  <c r="T353" i="3"/>
  <c r="BN356" i="3"/>
  <c r="BF357" i="3"/>
  <c r="BB357" i="3"/>
  <c r="AX357" i="3"/>
  <c r="AT357" i="3"/>
  <c r="AP357" i="3"/>
  <c r="AL357" i="3"/>
  <c r="AH357" i="3"/>
  <c r="AD357" i="3"/>
  <c r="Z357" i="3"/>
  <c r="V357" i="3"/>
  <c r="R357" i="3"/>
  <c r="N357" i="3"/>
  <c r="BG357" i="3"/>
  <c r="BC357" i="3"/>
  <c r="AY357" i="3"/>
  <c r="AU357" i="3"/>
  <c r="AQ357" i="3"/>
  <c r="AM357" i="3"/>
  <c r="AI357" i="3"/>
  <c r="AE357" i="3"/>
  <c r="AA357" i="3"/>
  <c r="W357" i="3"/>
  <c r="S357" i="3"/>
  <c r="BM357" i="3" s="1"/>
  <c r="BN480" i="3"/>
  <c r="BA327" i="3"/>
  <c r="AK327" i="3"/>
  <c r="U327" i="3"/>
  <c r="BG327" i="3"/>
  <c r="AY327" i="3"/>
  <c r="AQ327" i="3"/>
  <c r="AI327" i="3"/>
  <c r="AA327" i="3"/>
  <c r="S327" i="3"/>
  <c r="BE327" i="3"/>
  <c r="AO327" i="3"/>
  <c r="Y327" i="3"/>
  <c r="BH327" i="3"/>
  <c r="BD327" i="3"/>
  <c r="AZ327" i="3"/>
  <c r="AV327" i="3"/>
  <c r="AR327" i="3"/>
  <c r="AN327" i="3"/>
  <c r="AJ327" i="3"/>
  <c r="AF327" i="3"/>
  <c r="AB327" i="3"/>
  <c r="X327" i="3"/>
  <c r="T327" i="3"/>
  <c r="BG331" i="3"/>
  <c r="AQ331" i="3"/>
  <c r="AE331" i="3"/>
  <c r="S331" i="3"/>
  <c r="BI331" i="3"/>
  <c r="BA331" i="3"/>
  <c r="AS331" i="3"/>
  <c r="AK331" i="3"/>
  <c r="AC331" i="3"/>
  <c r="U331" i="3"/>
  <c r="M331" i="3"/>
  <c r="AU331" i="3"/>
  <c r="AA331" i="3"/>
  <c r="BF331" i="3"/>
  <c r="BB331" i="3"/>
  <c r="AX331" i="3"/>
  <c r="AT331" i="3"/>
  <c r="AP331" i="3"/>
  <c r="AL331" i="3"/>
  <c r="AH331" i="3"/>
  <c r="AD331" i="3"/>
  <c r="Z331" i="3"/>
  <c r="V331" i="3"/>
  <c r="R331" i="3"/>
  <c r="AW335" i="3"/>
  <c r="AG335" i="3"/>
  <c r="Q335" i="3"/>
  <c r="BC335" i="3"/>
  <c r="AU335" i="3"/>
  <c r="AM335" i="3"/>
  <c r="AE335" i="3"/>
  <c r="W335" i="3"/>
  <c r="O335" i="3"/>
  <c r="BA335" i="3"/>
  <c r="AK335" i="3"/>
  <c r="U335" i="3"/>
  <c r="BH335" i="3"/>
  <c r="BD335" i="3"/>
  <c r="AZ335" i="3"/>
  <c r="AV335" i="3"/>
  <c r="AR335" i="3"/>
  <c r="AN335" i="3"/>
  <c r="AJ335" i="3"/>
  <c r="AF335" i="3"/>
  <c r="AB335" i="3"/>
  <c r="X335" i="3"/>
  <c r="T335" i="3"/>
  <c r="BB351" i="3"/>
  <c r="AT351" i="3"/>
  <c r="AL351" i="3"/>
  <c r="AD351" i="3"/>
  <c r="V351" i="3"/>
  <c r="N351" i="3"/>
  <c r="BG351" i="3"/>
  <c r="BC351" i="3"/>
  <c r="AY351" i="3"/>
  <c r="AU351" i="3"/>
  <c r="AQ351" i="3"/>
  <c r="AM351" i="3"/>
  <c r="AI351" i="3"/>
  <c r="AE351" i="3"/>
  <c r="AA351" i="3"/>
  <c r="W351" i="3"/>
  <c r="S351" i="3"/>
  <c r="O351" i="3"/>
  <c r="BH351" i="3"/>
  <c r="AZ351" i="3"/>
  <c r="AR351" i="3"/>
  <c r="AJ351" i="3"/>
  <c r="AB351" i="3"/>
  <c r="BB339" i="3"/>
  <c r="AR339" i="3"/>
  <c r="BG339" i="3"/>
  <c r="BC339" i="3"/>
  <c r="AY339" i="3"/>
  <c r="AU339" i="3"/>
  <c r="AQ339" i="3"/>
  <c r="AM339" i="3"/>
  <c r="AI339" i="3"/>
  <c r="AE339" i="3"/>
  <c r="AA339" i="3"/>
  <c r="W339" i="3"/>
  <c r="S339" i="3"/>
  <c r="O339" i="3"/>
  <c r="BH339" i="3"/>
  <c r="AZ339" i="3"/>
  <c r="AT339" i="3"/>
  <c r="AN339" i="3"/>
  <c r="AJ339" i="3"/>
  <c r="AF339" i="3"/>
  <c r="AB339" i="3"/>
  <c r="X339" i="3"/>
  <c r="T339" i="3"/>
  <c r="BF343" i="3"/>
  <c r="AX343" i="3"/>
  <c r="AP343" i="3"/>
  <c r="AH343" i="3"/>
  <c r="Z343" i="3"/>
  <c r="R343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M343" i="3"/>
  <c r="BD343" i="3"/>
  <c r="AV343" i="3"/>
  <c r="AN343" i="3"/>
  <c r="AF343" i="3"/>
  <c r="X343" i="3"/>
  <c r="BB347" i="3"/>
  <c r="AT347" i="3"/>
  <c r="AN347" i="3"/>
  <c r="AF347" i="3"/>
  <c r="X347" i="3"/>
  <c r="P347" i="3"/>
  <c r="BI347" i="3"/>
  <c r="BE347" i="3"/>
  <c r="BA347" i="3"/>
  <c r="AW347" i="3"/>
  <c r="AS347" i="3"/>
  <c r="AO347" i="3"/>
  <c r="AK347" i="3"/>
  <c r="AG347" i="3"/>
  <c r="AC347" i="3"/>
  <c r="Y347" i="3"/>
  <c r="U347" i="3"/>
  <c r="Q347" i="3"/>
  <c r="M347" i="3"/>
  <c r="BD347" i="3"/>
  <c r="AV347" i="3"/>
  <c r="AL347" i="3"/>
  <c r="AD347" i="3"/>
  <c r="BH355" i="3"/>
  <c r="BD355" i="3"/>
  <c r="AZ355" i="3"/>
  <c r="AV355" i="3"/>
  <c r="AR355" i="3"/>
  <c r="AN355" i="3"/>
  <c r="AJ355" i="3"/>
  <c r="AF355" i="3"/>
  <c r="AB355" i="3"/>
  <c r="X355" i="3"/>
  <c r="T355" i="3"/>
  <c r="P355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BN173" i="3"/>
  <c r="BL173" i="3"/>
  <c r="BM173" i="3"/>
  <c r="BJ173" i="3"/>
  <c r="BJ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BL357" i="3" l="1"/>
  <c r="BK175" i="3"/>
  <c r="BC179" i="3"/>
  <c r="AU179" i="3"/>
  <c r="AM179" i="3"/>
  <c r="AE179" i="3"/>
  <c r="W179" i="3"/>
  <c r="O179" i="3"/>
  <c r="BL179" i="3" s="1"/>
  <c r="BD179" i="3"/>
  <c r="AV179" i="3"/>
  <c r="AN179" i="3"/>
  <c r="AF179" i="3"/>
  <c r="X179" i="3"/>
  <c r="P179" i="3"/>
  <c r="BM175" i="3"/>
  <c r="BL175" i="3"/>
  <c r="O174" i="3"/>
  <c r="M174" i="3"/>
  <c r="U174" i="3"/>
  <c r="AC174" i="3"/>
  <c r="AK174" i="3"/>
  <c r="AS174" i="3"/>
  <c r="BA174" i="3"/>
  <c r="BI174" i="3"/>
  <c r="T174" i="3"/>
  <c r="AB174" i="3"/>
  <c r="AJ174" i="3"/>
  <c r="AR174" i="3"/>
  <c r="AZ174" i="3"/>
  <c r="BH174" i="3"/>
  <c r="Y174" i="3"/>
  <c r="AO174" i="3"/>
  <c r="BE174" i="3"/>
  <c r="X174" i="3"/>
  <c r="AN174" i="3"/>
  <c r="BD174" i="3"/>
  <c r="Q174" i="3"/>
  <c r="AW174" i="3"/>
  <c r="AF174" i="3"/>
  <c r="P174" i="3"/>
  <c r="M176" i="3"/>
  <c r="O176" i="3"/>
  <c r="W176" i="3"/>
  <c r="AE176" i="3"/>
  <c r="AM176" i="3"/>
  <c r="AU176" i="3"/>
  <c r="BC176" i="3"/>
  <c r="N176" i="3"/>
  <c r="V176" i="3"/>
  <c r="AD176" i="3"/>
  <c r="AL176" i="3"/>
  <c r="AT176" i="3"/>
  <c r="BB176" i="3"/>
  <c r="AA176" i="3"/>
  <c r="AQ176" i="3"/>
  <c r="BG176" i="3"/>
  <c r="Z176" i="3"/>
  <c r="AP176" i="3"/>
  <c r="BF176" i="3"/>
  <c r="S176" i="3"/>
  <c r="AY176" i="3"/>
  <c r="AH176" i="3"/>
  <c r="AI176" i="3"/>
  <c r="AX176" i="3"/>
  <c r="N259" i="3"/>
  <c r="BG259" i="3"/>
  <c r="BC259" i="3"/>
  <c r="AY259" i="3"/>
  <c r="AU259" i="3"/>
  <c r="AQ259" i="3"/>
  <c r="AM259" i="3"/>
  <c r="AI259" i="3"/>
  <c r="AE259" i="3"/>
  <c r="AA259" i="3"/>
  <c r="W259" i="3"/>
  <c r="S259" i="3"/>
  <c r="O259" i="3"/>
  <c r="M260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N261" i="3"/>
  <c r="BI261" i="3"/>
  <c r="BE261" i="3"/>
  <c r="BA261" i="3"/>
  <c r="AW261" i="3"/>
  <c r="AS261" i="3"/>
  <c r="AO261" i="3"/>
  <c r="AK261" i="3"/>
  <c r="AG261" i="3"/>
  <c r="AC261" i="3"/>
  <c r="Y261" i="3"/>
  <c r="U261" i="3"/>
  <c r="BL261" i="3" s="1"/>
  <c r="Q261" i="3"/>
  <c r="M261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N263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BL264" i="3" s="1"/>
  <c r="N264" i="3"/>
  <c r="N265" i="3"/>
  <c r="BI265" i="3"/>
  <c r="BE265" i="3"/>
  <c r="BA265" i="3"/>
  <c r="AW265" i="3"/>
  <c r="AS265" i="3"/>
  <c r="AO265" i="3"/>
  <c r="AK265" i="3"/>
  <c r="AG265" i="3"/>
  <c r="AC265" i="3"/>
  <c r="Y265" i="3"/>
  <c r="U265" i="3"/>
  <c r="Q265" i="3"/>
  <c r="M265" i="3"/>
  <c r="M266" i="3"/>
  <c r="BH266" i="3"/>
  <c r="BD266" i="3"/>
  <c r="AZ266" i="3"/>
  <c r="AV266" i="3"/>
  <c r="AR266" i="3"/>
  <c r="AN266" i="3"/>
  <c r="AJ266" i="3"/>
  <c r="AF266" i="3"/>
  <c r="AB266" i="3"/>
  <c r="X266" i="3"/>
  <c r="T266" i="3"/>
  <c r="P266" i="3"/>
  <c r="N267" i="3"/>
  <c r="BG267" i="3"/>
  <c r="BC267" i="3"/>
  <c r="AY267" i="3"/>
  <c r="AU267" i="3"/>
  <c r="AQ267" i="3"/>
  <c r="AM267" i="3"/>
  <c r="AI267" i="3"/>
  <c r="AE267" i="3"/>
  <c r="AA267" i="3"/>
  <c r="W267" i="3"/>
  <c r="S267" i="3"/>
  <c r="O267" i="3"/>
  <c r="M268" i="3"/>
  <c r="BF268" i="3"/>
  <c r="BB268" i="3"/>
  <c r="AX268" i="3"/>
  <c r="AT268" i="3"/>
  <c r="AP268" i="3"/>
  <c r="AL268" i="3"/>
  <c r="AH268" i="3"/>
  <c r="AD268" i="3"/>
  <c r="Z268" i="3"/>
  <c r="V268" i="3"/>
  <c r="R268" i="3"/>
  <c r="N268" i="3"/>
  <c r="M269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N270" i="3"/>
  <c r="BG270" i="3"/>
  <c r="BC270" i="3"/>
  <c r="AY270" i="3"/>
  <c r="BE270" i="3"/>
  <c r="AW270" i="3"/>
  <c r="AS270" i="3"/>
  <c r="AO270" i="3"/>
  <c r="AK270" i="3"/>
  <c r="AG270" i="3"/>
  <c r="AC270" i="3"/>
  <c r="Y270" i="3"/>
  <c r="U270" i="3"/>
  <c r="Q270" i="3"/>
  <c r="M270" i="3"/>
  <c r="M271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D271" i="3"/>
  <c r="AV271" i="3"/>
  <c r="AN271" i="3"/>
  <c r="AF271" i="3"/>
  <c r="X271" i="3"/>
  <c r="P271" i="3"/>
  <c r="N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M272" i="3"/>
  <c r="BC272" i="3"/>
  <c r="AU272" i="3"/>
  <c r="AM272" i="3"/>
  <c r="AE272" i="3"/>
  <c r="W272" i="3"/>
  <c r="O272" i="3"/>
  <c r="M273" i="3"/>
  <c r="BH273" i="3"/>
  <c r="BD273" i="3"/>
  <c r="AZ273" i="3"/>
  <c r="AV273" i="3"/>
  <c r="AR273" i="3"/>
  <c r="AN273" i="3"/>
  <c r="AJ273" i="3"/>
  <c r="AF273" i="3"/>
  <c r="AB273" i="3"/>
  <c r="X273" i="3"/>
  <c r="BM273" i="3" s="1"/>
  <c r="T273" i="3"/>
  <c r="P273" i="3"/>
  <c r="BB273" i="3"/>
  <c r="AT273" i="3"/>
  <c r="AL273" i="3"/>
  <c r="AD273" i="3"/>
  <c r="V273" i="3"/>
  <c r="N273" i="3"/>
  <c r="M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BB274" i="3"/>
  <c r="AT274" i="3"/>
  <c r="AL274" i="3"/>
  <c r="AD274" i="3"/>
  <c r="V274" i="3"/>
  <c r="N274" i="3"/>
  <c r="M275" i="3"/>
  <c r="BH275" i="3"/>
  <c r="BD275" i="3"/>
  <c r="AZ275" i="3"/>
  <c r="AV275" i="3"/>
  <c r="AR275" i="3"/>
  <c r="AN275" i="3"/>
  <c r="AJ275" i="3"/>
  <c r="AF275" i="3"/>
  <c r="AB275" i="3"/>
  <c r="X275" i="3"/>
  <c r="T275" i="3"/>
  <c r="P275" i="3"/>
  <c r="BB275" i="3"/>
  <c r="AT275" i="3"/>
  <c r="AL275" i="3"/>
  <c r="AD275" i="3"/>
  <c r="V275" i="3"/>
  <c r="N275" i="3"/>
  <c r="BG275" i="3"/>
  <c r="BC275" i="3"/>
  <c r="N276" i="3"/>
  <c r="BG276" i="3"/>
  <c r="BC276" i="3"/>
  <c r="AY276" i="3"/>
  <c r="AU276" i="3"/>
  <c r="AQ276" i="3"/>
  <c r="AM276" i="3"/>
  <c r="AI276" i="3"/>
  <c r="AE276" i="3"/>
  <c r="AA276" i="3"/>
  <c r="W276" i="3"/>
  <c r="S276" i="3"/>
  <c r="O276" i="3"/>
  <c r="BI276" i="3"/>
  <c r="BA276" i="3"/>
  <c r="AS276" i="3"/>
  <c r="AK276" i="3"/>
  <c r="AC276" i="3"/>
  <c r="U276" i="3"/>
  <c r="M276" i="3"/>
  <c r="BH276" i="3"/>
  <c r="BD276" i="3"/>
  <c r="AZ276" i="3"/>
  <c r="AV276" i="3"/>
  <c r="AR276" i="3"/>
  <c r="AN276" i="3"/>
  <c r="AJ276" i="3"/>
  <c r="AF276" i="3"/>
  <c r="AB276" i="3"/>
  <c r="X276" i="3"/>
  <c r="T276" i="3"/>
  <c r="P276" i="3"/>
  <c r="M277" i="3"/>
  <c r="BF277" i="3"/>
  <c r="BB277" i="3"/>
  <c r="AX277" i="3"/>
  <c r="AT277" i="3"/>
  <c r="AP277" i="3"/>
  <c r="AL277" i="3"/>
  <c r="AH277" i="3"/>
  <c r="AD277" i="3"/>
  <c r="Z277" i="3"/>
  <c r="V277" i="3"/>
  <c r="R277" i="3"/>
  <c r="N277" i="3"/>
  <c r="BH277" i="3"/>
  <c r="AZ277" i="3"/>
  <c r="AR277" i="3"/>
  <c r="AJ277" i="3"/>
  <c r="AB277" i="3"/>
  <c r="T277" i="3"/>
  <c r="BI277" i="3"/>
  <c r="BE277" i="3"/>
  <c r="BA277" i="3"/>
  <c r="AW277" i="3"/>
  <c r="AS277" i="3"/>
  <c r="AO277" i="3"/>
  <c r="AK277" i="3"/>
  <c r="AG277" i="3"/>
  <c r="AC277" i="3"/>
  <c r="Y277" i="3"/>
  <c r="U277" i="3"/>
  <c r="BM277" i="3" s="1"/>
  <c r="Q277" i="3"/>
  <c r="M278" i="3"/>
  <c r="BF278" i="3"/>
  <c r="BB278" i="3"/>
  <c r="AX278" i="3"/>
  <c r="AT278" i="3"/>
  <c r="AP278" i="3"/>
  <c r="AL278" i="3"/>
  <c r="AH278" i="3"/>
  <c r="AD278" i="3"/>
  <c r="Z278" i="3"/>
  <c r="V278" i="3"/>
  <c r="R278" i="3"/>
  <c r="N278" i="3"/>
  <c r="BH278" i="3"/>
  <c r="AZ278" i="3"/>
  <c r="AR278" i="3"/>
  <c r="AJ278" i="3"/>
  <c r="AB278" i="3"/>
  <c r="T278" i="3"/>
  <c r="BI278" i="3"/>
  <c r="BE278" i="3"/>
  <c r="BA278" i="3"/>
  <c r="AW278" i="3"/>
  <c r="AS278" i="3"/>
  <c r="AO278" i="3"/>
  <c r="AK278" i="3"/>
  <c r="AG278" i="3"/>
  <c r="AC278" i="3"/>
  <c r="Y278" i="3"/>
  <c r="U278" i="3"/>
  <c r="Q278" i="3"/>
  <c r="N279" i="3"/>
  <c r="BI279" i="3"/>
  <c r="BE279" i="3"/>
  <c r="BA279" i="3"/>
  <c r="AW279" i="3"/>
  <c r="AS279" i="3"/>
  <c r="AO279" i="3"/>
  <c r="AK279" i="3"/>
  <c r="AG279" i="3"/>
  <c r="AC279" i="3"/>
  <c r="Y279" i="3"/>
  <c r="U279" i="3"/>
  <c r="Q279" i="3"/>
  <c r="M279" i="3"/>
  <c r="BG279" i="3"/>
  <c r="AY279" i="3"/>
  <c r="AQ279" i="3"/>
  <c r="AI279" i="3"/>
  <c r="AA279" i="3"/>
  <c r="S279" i="3"/>
  <c r="BF279" i="3"/>
  <c r="BB279" i="3"/>
  <c r="AX279" i="3"/>
  <c r="AT279" i="3"/>
  <c r="AP279" i="3"/>
  <c r="AL279" i="3"/>
  <c r="AH279" i="3"/>
  <c r="AD279" i="3"/>
  <c r="Z279" i="3"/>
  <c r="V279" i="3"/>
  <c r="R279" i="3"/>
  <c r="M280" i="3"/>
  <c r="BH280" i="3"/>
  <c r="BD280" i="3"/>
  <c r="AZ280" i="3"/>
  <c r="AV280" i="3"/>
  <c r="AR280" i="3"/>
  <c r="AN280" i="3"/>
  <c r="AJ280" i="3"/>
  <c r="AF280" i="3"/>
  <c r="AB280" i="3"/>
  <c r="X280" i="3"/>
  <c r="T280" i="3"/>
  <c r="P280" i="3"/>
  <c r="BF280" i="3"/>
  <c r="AX280" i="3"/>
  <c r="AP280" i="3"/>
  <c r="AH280" i="3"/>
  <c r="Z280" i="3"/>
  <c r="R280" i="3"/>
  <c r="BG280" i="3"/>
  <c r="BC280" i="3"/>
  <c r="AY280" i="3"/>
  <c r="AU280" i="3"/>
  <c r="AQ280" i="3"/>
  <c r="AM280" i="3"/>
  <c r="AI280" i="3"/>
  <c r="AE280" i="3"/>
  <c r="AA280" i="3"/>
  <c r="W280" i="3"/>
  <c r="S280" i="3"/>
  <c r="O280" i="3"/>
  <c r="N281" i="3"/>
  <c r="BG281" i="3"/>
  <c r="BC281" i="3"/>
  <c r="AY281" i="3"/>
  <c r="AU281" i="3"/>
  <c r="AQ281" i="3"/>
  <c r="AM281" i="3"/>
  <c r="AI281" i="3"/>
  <c r="AE281" i="3"/>
  <c r="AA281" i="3"/>
  <c r="W281" i="3"/>
  <c r="S281" i="3"/>
  <c r="O281" i="3"/>
  <c r="BE281" i="3"/>
  <c r="AW281" i="3"/>
  <c r="AO281" i="3"/>
  <c r="AG281" i="3"/>
  <c r="Y281" i="3"/>
  <c r="Q281" i="3"/>
  <c r="BH281" i="3"/>
  <c r="BD281" i="3"/>
  <c r="AZ281" i="3"/>
  <c r="AV281" i="3"/>
  <c r="AR281" i="3"/>
  <c r="AN281" i="3"/>
  <c r="AJ281" i="3"/>
  <c r="AF281" i="3"/>
  <c r="AB281" i="3"/>
  <c r="X281" i="3"/>
  <c r="T281" i="3"/>
  <c r="P281" i="3"/>
  <c r="N282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C282" i="3"/>
  <c r="AU282" i="3"/>
  <c r="AM282" i="3"/>
  <c r="AE282" i="3"/>
  <c r="W282" i="3"/>
  <c r="O282" i="3"/>
  <c r="BF282" i="3"/>
  <c r="BB282" i="3"/>
  <c r="AX282" i="3"/>
  <c r="AT282" i="3"/>
  <c r="AP282" i="3"/>
  <c r="AL282" i="3"/>
  <c r="AH282" i="3"/>
  <c r="AD282" i="3"/>
  <c r="Z282" i="3"/>
  <c r="V282" i="3"/>
  <c r="R282" i="3"/>
  <c r="M283" i="3"/>
  <c r="BH283" i="3"/>
  <c r="BD283" i="3"/>
  <c r="AZ283" i="3"/>
  <c r="AV283" i="3"/>
  <c r="AR283" i="3"/>
  <c r="AN283" i="3"/>
  <c r="AJ283" i="3"/>
  <c r="AF283" i="3"/>
  <c r="AB283" i="3"/>
  <c r="X283" i="3"/>
  <c r="T283" i="3"/>
  <c r="BJ283" i="3" s="1"/>
  <c r="P283" i="3"/>
  <c r="BB283" i="3"/>
  <c r="AT283" i="3"/>
  <c r="AL283" i="3"/>
  <c r="AD283" i="3"/>
  <c r="V283" i="3"/>
  <c r="N283" i="3"/>
  <c r="BG283" i="3"/>
  <c r="BC283" i="3"/>
  <c r="AY283" i="3"/>
  <c r="AU283" i="3"/>
  <c r="AQ283" i="3"/>
  <c r="AM283" i="3"/>
  <c r="AI283" i="3"/>
  <c r="AE283" i="3"/>
  <c r="AA283" i="3"/>
  <c r="W283" i="3"/>
  <c r="S283" i="3"/>
  <c r="O283" i="3"/>
  <c r="M284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B284" i="3"/>
  <c r="AT284" i="3"/>
  <c r="AL284" i="3"/>
  <c r="AD284" i="3"/>
  <c r="V284" i="3"/>
  <c r="N284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N285" i="3"/>
  <c r="BG285" i="3"/>
  <c r="BC285" i="3"/>
  <c r="AY285" i="3"/>
  <c r="AU285" i="3"/>
  <c r="AQ285" i="3"/>
  <c r="AM285" i="3"/>
  <c r="AI285" i="3"/>
  <c r="AE285" i="3"/>
  <c r="AA285" i="3"/>
  <c r="W285" i="3"/>
  <c r="S285" i="3"/>
  <c r="O285" i="3"/>
  <c r="BI285" i="3"/>
  <c r="BA285" i="3"/>
  <c r="AS285" i="3"/>
  <c r="AK285" i="3"/>
  <c r="AC285" i="3"/>
  <c r="U285" i="3"/>
  <c r="M285" i="3"/>
  <c r="BN285" i="3" s="1"/>
  <c r="BH285" i="3"/>
  <c r="BD285" i="3"/>
  <c r="AZ285" i="3"/>
  <c r="AV285" i="3"/>
  <c r="AR285" i="3"/>
  <c r="AN285" i="3"/>
  <c r="AJ285" i="3"/>
  <c r="AF285" i="3"/>
  <c r="AB285" i="3"/>
  <c r="X285" i="3"/>
  <c r="T285" i="3"/>
  <c r="P285" i="3"/>
  <c r="N286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M286" i="3"/>
  <c r="BG286" i="3"/>
  <c r="AY286" i="3"/>
  <c r="AQ286" i="3"/>
  <c r="AI286" i="3"/>
  <c r="AA286" i="3"/>
  <c r="S286" i="3"/>
  <c r="BF286" i="3"/>
  <c r="BB286" i="3"/>
  <c r="AX286" i="3"/>
  <c r="AT286" i="3"/>
  <c r="AP286" i="3"/>
  <c r="AL286" i="3"/>
  <c r="AH286" i="3"/>
  <c r="AD286" i="3"/>
  <c r="Z286" i="3"/>
  <c r="V286" i="3"/>
  <c r="R286" i="3"/>
  <c r="M287" i="3"/>
  <c r="BH287" i="3"/>
  <c r="BD287" i="3"/>
  <c r="AZ287" i="3"/>
  <c r="AV287" i="3"/>
  <c r="AR287" i="3"/>
  <c r="AN287" i="3"/>
  <c r="AJ287" i="3"/>
  <c r="AF287" i="3"/>
  <c r="AB287" i="3"/>
  <c r="X287" i="3"/>
  <c r="T287" i="3"/>
  <c r="P287" i="3"/>
  <c r="BF287" i="3"/>
  <c r="AX287" i="3"/>
  <c r="AP287" i="3"/>
  <c r="AH287" i="3"/>
  <c r="Z287" i="3"/>
  <c r="R287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N288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E288" i="3"/>
  <c r="AW288" i="3"/>
  <c r="AO288" i="3"/>
  <c r="AG288" i="3"/>
  <c r="Y288" i="3"/>
  <c r="Q288" i="3"/>
  <c r="BH288" i="3"/>
  <c r="BD288" i="3"/>
  <c r="AZ288" i="3"/>
  <c r="AV288" i="3"/>
  <c r="AR288" i="3"/>
  <c r="AN288" i="3"/>
  <c r="AJ288" i="3"/>
  <c r="AF288" i="3"/>
  <c r="AB288" i="3"/>
  <c r="X288" i="3"/>
  <c r="T288" i="3"/>
  <c r="P288" i="3"/>
  <c r="N289" i="3"/>
  <c r="BI289" i="3"/>
  <c r="BE289" i="3"/>
  <c r="BA289" i="3"/>
  <c r="AW289" i="3"/>
  <c r="AS289" i="3"/>
  <c r="AO289" i="3"/>
  <c r="AK289" i="3"/>
  <c r="AG289" i="3"/>
  <c r="AC289" i="3"/>
  <c r="Y289" i="3"/>
  <c r="U289" i="3"/>
  <c r="Q289" i="3"/>
  <c r="M289" i="3"/>
  <c r="BC289" i="3"/>
  <c r="AU289" i="3"/>
  <c r="AM289" i="3"/>
  <c r="AE289" i="3"/>
  <c r="W289" i="3"/>
  <c r="O289" i="3"/>
  <c r="BF289" i="3"/>
  <c r="BB289" i="3"/>
  <c r="AX289" i="3"/>
  <c r="AT289" i="3"/>
  <c r="AP289" i="3"/>
  <c r="AL289" i="3"/>
  <c r="AH289" i="3"/>
  <c r="AD289" i="3"/>
  <c r="Z289" i="3"/>
  <c r="V289" i="3"/>
  <c r="R289" i="3"/>
  <c r="M290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B290" i="3"/>
  <c r="AT290" i="3"/>
  <c r="AL290" i="3"/>
  <c r="AD290" i="3"/>
  <c r="V290" i="3"/>
  <c r="N290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N291" i="3"/>
  <c r="BG291" i="3"/>
  <c r="BC291" i="3"/>
  <c r="AY291" i="3"/>
  <c r="BI291" i="3"/>
  <c r="BA291" i="3"/>
  <c r="AU291" i="3"/>
  <c r="AQ291" i="3"/>
  <c r="AM291" i="3"/>
  <c r="AI291" i="3"/>
  <c r="AE291" i="3"/>
  <c r="AA291" i="3"/>
  <c r="W291" i="3"/>
  <c r="S291" i="3"/>
  <c r="O291" i="3"/>
  <c r="BE291" i="3"/>
  <c r="AS291" i="3"/>
  <c r="AK291" i="3"/>
  <c r="AC291" i="3"/>
  <c r="U291" i="3"/>
  <c r="M291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M292" i="3"/>
  <c r="BF292" i="3"/>
  <c r="BB292" i="3"/>
  <c r="AX292" i="3"/>
  <c r="AT292" i="3"/>
  <c r="AP292" i="3"/>
  <c r="AL292" i="3"/>
  <c r="AH292" i="3"/>
  <c r="AD292" i="3"/>
  <c r="Z292" i="3"/>
  <c r="V292" i="3"/>
  <c r="R292" i="3"/>
  <c r="N292" i="3"/>
  <c r="BH292" i="3"/>
  <c r="AZ292" i="3"/>
  <c r="AR292" i="3"/>
  <c r="AJ292" i="3"/>
  <c r="AB292" i="3"/>
  <c r="T292" i="3"/>
  <c r="BD292" i="3"/>
  <c r="AN292" i="3"/>
  <c r="X292" i="3"/>
  <c r="BI292" i="3"/>
  <c r="BE292" i="3"/>
  <c r="BA292" i="3"/>
  <c r="AW292" i="3"/>
  <c r="AS292" i="3"/>
  <c r="AO292" i="3"/>
  <c r="AK292" i="3"/>
  <c r="AG292" i="3"/>
  <c r="AC292" i="3"/>
  <c r="Y292" i="3"/>
  <c r="U292" i="3"/>
  <c r="Q292" i="3"/>
  <c r="N293" i="3"/>
  <c r="BI293" i="3"/>
  <c r="BE293" i="3"/>
  <c r="BA293" i="3"/>
  <c r="AW293" i="3"/>
  <c r="AS293" i="3"/>
  <c r="AO293" i="3"/>
  <c r="AK293" i="3"/>
  <c r="AG293" i="3"/>
  <c r="AC293" i="3"/>
  <c r="Y293" i="3"/>
  <c r="U293" i="3"/>
  <c r="Q293" i="3"/>
  <c r="M293" i="3"/>
  <c r="BG293" i="3"/>
  <c r="AY293" i="3"/>
  <c r="AQ293" i="3"/>
  <c r="AI293" i="3"/>
  <c r="AA293" i="3"/>
  <c r="S293" i="3"/>
  <c r="BC293" i="3"/>
  <c r="AM293" i="3"/>
  <c r="W293" i="3"/>
  <c r="BF293" i="3"/>
  <c r="BB293" i="3"/>
  <c r="AX293" i="3"/>
  <c r="AT293" i="3"/>
  <c r="AP293" i="3"/>
  <c r="AL293" i="3"/>
  <c r="AH293" i="3"/>
  <c r="AD293" i="3"/>
  <c r="Z293" i="3"/>
  <c r="V293" i="3"/>
  <c r="R293" i="3"/>
  <c r="M294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BF294" i="3"/>
  <c r="AX294" i="3"/>
  <c r="AP294" i="3"/>
  <c r="AH294" i="3"/>
  <c r="Z294" i="3"/>
  <c r="R294" i="3"/>
  <c r="BB294" i="3"/>
  <c r="AL294" i="3"/>
  <c r="V294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N295" i="3"/>
  <c r="BG295" i="3"/>
  <c r="BC295" i="3"/>
  <c r="AY295" i="3"/>
  <c r="AU295" i="3"/>
  <c r="AQ295" i="3"/>
  <c r="AM295" i="3"/>
  <c r="AI295" i="3"/>
  <c r="AE295" i="3"/>
  <c r="AA295" i="3"/>
  <c r="W295" i="3"/>
  <c r="S295" i="3"/>
  <c r="O295" i="3"/>
  <c r="BE295" i="3"/>
  <c r="AW295" i="3"/>
  <c r="AO295" i="3"/>
  <c r="AG295" i="3"/>
  <c r="Y295" i="3"/>
  <c r="Q295" i="3"/>
  <c r="BA295" i="3"/>
  <c r="AK295" i="3"/>
  <c r="U295" i="3"/>
  <c r="BH295" i="3"/>
  <c r="BD295" i="3"/>
  <c r="AZ295" i="3"/>
  <c r="AV295" i="3"/>
  <c r="AR295" i="3"/>
  <c r="AN295" i="3"/>
  <c r="AJ295" i="3"/>
  <c r="AF295" i="3"/>
  <c r="AB295" i="3"/>
  <c r="X295" i="3"/>
  <c r="BJ295" i="3" s="1"/>
  <c r="T295" i="3"/>
  <c r="P295" i="3"/>
  <c r="M296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D296" i="3"/>
  <c r="AV296" i="3"/>
  <c r="AN296" i="3"/>
  <c r="AF296" i="3"/>
  <c r="X296" i="3"/>
  <c r="P296" i="3"/>
  <c r="AZ296" i="3"/>
  <c r="AJ296" i="3"/>
  <c r="T296" i="3"/>
  <c r="BI296" i="3"/>
  <c r="BE296" i="3"/>
  <c r="BA296" i="3"/>
  <c r="AW296" i="3"/>
  <c r="AS296" i="3"/>
  <c r="AO296" i="3"/>
  <c r="AK296" i="3"/>
  <c r="AG296" i="3"/>
  <c r="AC296" i="3"/>
  <c r="Y296" i="3"/>
  <c r="U296" i="3"/>
  <c r="Q296" i="3"/>
  <c r="M297" i="3"/>
  <c r="BF297" i="3"/>
  <c r="BB297" i="3"/>
  <c r="AX297" i="3"/>
  <c r="AT297" i="3"/>
  <c r="AP297" i="3"/>
  <c r="AL297" i="3"/>
  <c r="AH297" i="3"/>
  <c r="AD297" i="3"/>
  <c r="Z297" i="3"/>
  <c r="V297" i="3"/>
  <c r="R297" i="3"/>
  <c r="BL297" i="3" s="1"/>
  <c r="N297" i="3"/>
  <c r="BD297" i="3"/>
  <c r="AV297" i="3"/>
  <c r="AN297" i="3"/>
  <c r="AF297" i="3"/>
  <c r="X297" i="3"/>
  <c r="P297" i="3"/>
  <c r="AZ297" i="3"/>
  <c r="AJ297" i="3"/>
  <c r="T297" i="3"/>
  <c r="BI297" i="3"/>
  <c r="BE297" i="3"/>
  <c r="BA297" i="3"/>
  <c r="AW297" i="3"/>
  <c r="AS297" i="3"/>
  <c r="AO297" i="3"/>
  <c r="AK297" i="3"/>
  <c r="AG297" i="3"/>
  <c r="AC297" i="3"/>
  <c r="Y297" i="3"/>
  <c r="U297" i="3"/>
  <c r="Q297" i="3"/>
  <c r="N298" i="3"/>
  <c r="BI298" i="3"/>
  <c r="BE298" i="3"/>
  <c r="BA298" i="3"/>
  <c r="AW298" i="3"/>
  <c r="AS298" i="3"/>
  <c r="AO298" i="3"/>
  <c r="AK298" i="3"/>
  <c r="AG298" i="3"/>
  <c r="AC298" i="3"/>
  <c r="Y298" i="3"/>
  <c r="U298" i="3"/>
  <c r="Q298" i="3"/>
  <c r="M298" i="3"/>
  <c r="BC298" i="3"/>
  <c r="AU298" i="3"/>
  <c r="AM298" i="3"/>
  <c r="AE298" i="3"/>
  <c r="W298" i="3"/>
  <c r="O298" i="3"/>
  <c r="AY298" i="3"/>
  <c r="AI298" i="3"/>
  <c r="S298" i="3"/>
  <c r="BF298" i="3"/>
  <c r="BB298" i="3"/>
  <c r="AX298" i="3"/>
  <c r="AT298" i="3"/>
  <c r="AP298" i="3"/>
  <c r="AL298" i="3"/>
  <c r="AH298" i="3"/>
  <c r="AD298" i="3"/>
  <c r="Z298" i="3"/>
  <c r="V298" i="3"/>
  <c r="R298" i="3"/>
  <c r="M299" i="3"/>
  <c r="BH299" i="3"/>
  <c r="BD299" i="3"/>
  <c r="AZ299" i="3"/>
  <c r="AV299" i="3"/>
  <c r="AR299" i="3"/>
  <c r="AN299" i="3"/>
  <c r="AJ299" i="3"/>
  <c r="AF299" i="3"/>
  <c r="AB299" i="3"/>
  <c r="X299" i="3"/>
  <c r="T299" i="3"/>
  <c r="BJ299" i="3" s="1"/>
  <c r="P299" i="3"/>
  <c r="BB299" i="3"/>
  <c r="AT299" i="3"/>
  <c r="AL299" i="3"/>
  <c r="AD299" i="3"/>
  <c r="V299" i="3"/>
  <c r="N299" i="3"/>
  <c r="AX299" i="3"/>
  <c r="AH299" i="3"/>
  <c r="R299" i="3"/>
  <c r="BG299" i="3"/>
  <c r="BC299" i="3"/>
  <c r="AY299" i="3"/>
  <c r="AU299" i="3"/>
  <c r="AQ299" i="3"/>
  <c r="AM299" i="3"/>
  <c r="AI299" i="3"/>
  <c r="AE299" i="3"/>
  <c r="AA299" i="3"/>
  <c r="W299" i="3"/>
  <c r="S299" i="3"/>
  <c r="O299" i="3"/>
  <c r="BL299" i="3" s="1"/>
  <c r="M300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B300" i="3"/>
  <c r="AT300" i="3"/>
  <c r="AL300" i="3"/>
  <c r="AD300" i="3"/>
  <c r="V300" i="3"/>
  <c r="N300" i="3"/>
  <c r="AX300" i="3"/>
  <c r="AH300" i="3"/>
  <c r="R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BL300" i="3" s="1"/>
  <c r="N301" i="3"/>
  <c r="BG301" i="3"/>
  <c r="BC301" i="3"/>
  <c r="AY301" i="3"/>
  <c r="AU301" i="3"/>
  <c r="AQ301" i="3"/>
  <c r="AM301" i="3"/>
  <c r="AI301" i="3"/>
  <c r="AE301" i="3"/>
  <c r="AA301" i="3"/>
  <c r="W301" i="3"/>
  <c r="S301" i="3"/>
  <c r="O301" i="3"/>
  <c r="BI301" i="3"/>
  <c r="BA301" i="3"/>
  <c r="AS301" i="3"/>
  <c r="AK301" i="3"/>
  <c r="AC301" i="3"/>
  <c r="U301" i="3"/>
  <c r="M301" i="3"/>
  <c r="BN301" i="3" s="1"/>
  <c r="AW301" i="3"/>
  <c r="AG301" i="3"/>
  <c r="Q301" i="3"/>
  <c r="BH301" i="3"/>
  <c r="BD301" i="3"/>
  <c r="AZ301" i="3"/>
  <c r="AV301" i="3"/>
  <c r="AR301" i="3"/>
  <c r="AN301" i="3"/>
  <c r="AJ301" i="3"/>
  <c r="AF301" i="3"/>
  <c r="AB301" i="3"/>
  <c r="X301" i="3"/>
  <c r="T301" i="3"/>
  <c r="P301" i="3"/>
  <c r="M302" i="3"/>
  <c r="BN302" i="3" s="1"/>
  <c r="BF302" i="3"/>
  <c r="BB302" i="3"/>
  <c r="AX302" i="3"/>
  <c r="AT302" i="3"/>
  <c r="AP302" i="3"/>
  <c r="AL302" i="3"/>
  <c r="AH302" i="3"/>
  <c r="AD302" i="3"/>
  <c r="Z302" i="3"/>
  <c r="BH302" i="3"/>
  <c r="AZ302" i="3"/>
  <c r="AR302" i="3"/>
  <c r="AJ302" i="3"/>
  <c r="AB302" i="3"/>
  <c r="V302" i="3"/>
  <c r="R302" i="3"/>
  <c r="BL302" i="3" s="1"/>
  <c r="N302" i="3"/>
  <c r="AV302" i="3"/>
  <c r="AF302" i="3"/>
  <c r="T302" i="3"/>
  <c r="AN302" i="3"/>
  <c r="P302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3" i="3"/>
  <c r="BF303" i="3"/>
  <c r="BB303" i="3"/>
  <c r="AX303" i="3"/>
  <c r="AT303" i="3"/>
  <c r="AP303" i="3"/>
  <c r="AL303" i="3"/>
  <c r="AH303" i="3"/>
  <c r="AD303" i="3"/>
  <c r="Z303" i="3"/>
  <c r="V303" i="3"/>
  <c r="R303" i="3"/>
  <c r="N303" i="3"/>
  <c r="BH303" i="3"/>
  <c r="AZ303" i="3"/>
  <c r="AR303" i="3"/>
  <c r="AJ303" i="3"/>
  <c r="AB303" i="3"/>
  <c r="T303" i="3"/>
  <c r="AV303" i="3"/>
  <c r="AF303" i="3"/>
  <c r="P303" i="3"/>
  <c r="BD303" i="3"/>
  <c r="X303" i="3"/>
  <c r="BI303" i="3"/>
  <c r="BE303" i="3"/>
  <c r="BA303" i="3"/>
  <c r="AW303" i="3"/>
  <c r="AS303" i="3"/>
  <c r="AO303" i="3"/>
  <c r="AK303" i="3"/>
  <c r="AG303" i="3"/>
  <c r="AC303" i="3"/>
  <c r="Y303" i="3"/>
  <c r="U303" i="3"/>
  <c r="Q303" i="3"/>
  <c r="BJ303" i="3" s="1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N304" i="3"/>
  <c r="BH304" i="3"/>
  <c r="AZ304" i="3"/>
  <c r="AR304" i="3"/>
  <c r="AJ304" i="3"/>
  <c r="AB304" i="3"/>
  <c r="T304" i="3"/>
  <c r="AV304" i="3"/>
  <c r="AF304" i="3"/>
  <c r="P304" i="3"/>
  <c r="AN304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N305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G305" i="3"/>
  <c r="AY305" i="3"/>
  <c r="AQ305" i="3"/>
  <c r="AI305" i="3"/>
  <c r="AA305" i="3"/>
  <c r="S305" i="3"/>
  <c r="AU305" i="3"/>
  <c r="AE305" i="3"/>
  <c r="O305" i="3"/>
  <c r="BC305" i="3"/>
  <c r="W305" i="3"/>
  <c r="BF305" i="3"/>
  <c r="BB305" i="3"/>
  <c r="AX305" i="3"/>
  <c r="AT305" i="3"/>
  <c r="AP305" i="3"/>
  <c r="AL305" i="3"/>
  <c r="AH305" i="3"/>
  <c r="AD305" i="3"/>
  <c r="Z305" i="3"/>
  <c r="V305" i="3"/>
  <c r="R305" i="3"/>
  <c r="BH306" i="3"/>
  <c r="BD306" i="3"/>
  <c r="AZ306" i="3"/>
  <c r="AV306" i="3"/>
  <c r="AR306" i="3"/>
  <c r="AN306" i="3"/>
  <c r="AJ306" i="3"/>
  <c r="AF306" i="3"/>
  <c r="AB306" i="3"/>
  <c r="X306" i="3"/>
  <c r="T306" i="3"/>
  <c r="P306" i="3"/>
  <c r="BF306" i="3"/>
  <c r="AX306" i="3"/>
  <c r="AP306" i="3"/>
  <c r="AH306" i="3"/>
  <c r="Z306" i="3"/>
  <c r="R306" i="3"/>
  <c r="AT306" i="3"/>
  <c r="AD306" i="3"/>
  <c r="N306" i="3"/>
  <c r="AL306" i="3"/>
  <c r="BG306" i="3"/>
  <c r="BC306" i="3"/>
  <c r="AY306" i="3"/>
  <c r="AU306" i="3"/>
  <c r="AQ306" i="3"/>
  <c r="AM306" i="3"/>
  <c r="AI306" i="3"/>
  <c r="AE306" i="3"/>
  <c r="AA306" i="3"/>
  <c r="BL306" i="3" s="1"/>
  <c r="W306" i="3"/>
  <c r="S306" i="3"/>
  <c r="O306" i="3"/>
  <c r="BJ3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R261" i="3"/>
  <c r="V261" i="3"/>
  <c r="Z261" i="3"/>
  <c r="AD261" i="3"/>
  <c r="AH261" i="3"/>
  <c r="AL261" i="3"/>
  <c r="AP261" i="3"/>
  <c r="AT261" i="3"/>
  <c r="AX261" i="3"/>
  <c r="BB261" i="3"/>
  <c r="BF261" i="3"/>
  <c r="O262" i="3"/>
  <c r="S262" i="3"/>
  <c r="W262" i="3"/>
  <c r="AA262" i="3"/>
  <c r="AE262" i="3"/>
  <c r="AI262" i="3"/>
  <c r="AM262" i="3"/>
  <c r="AQ262" i="3"/>
  <c r="AU262" i="3"/>
  <c r="AY262" i="3"/>
  <c r="BC262" i="3"/>
  <c r="BG262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R265" i="3"/>
  <c r="BN265" i="3" s="1"/>
  <c r="V265" i="3"/>
  <c r="Z265" i="3"/>
  <c r="AD265" i="3"/>
  <c r="AH265" i="3"/>
  <c r="AL265" i="3"/>
  <c r="AP265" i="3"/>
  <c r="AT265" i="3"/>
  <c r="AX265" i="3"/>
  <c r="BB265" i="3"/>
  <c r="BF265" i="3"/>
  <c r="O266" i="3"/>
  <c r="S266" i="3"/>
  <c r="W266" i="3"/>
  <c r="AA266" i="3"/>
  <c r="AE266" i="3"/>
  <c r="AI266" i="3"/>
  <c r="AM266" i="3"/>
  <c r="AQ266" i="3"/>
  <c r="AU266" i="3"/>
  <c r="AY266" i="3"/>
  <c r="BC266" i="3"/>
  <c r="BG266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R270" i="3"/>
  <c r="V270" i="3"/>
  <c r="Z270" i="3"/>
  <c r="AD270" i="3"/>
  <c r="AH270" i="3"/>
  <c r="AL270" i="3"/>
  <c r="AP270" i="3"/>
  <c r="AT270" i="3"/>
  <c r="AX270" i="3"/>
  <c r="BB270" i="3"/>
  <c r="BF270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2" i="3"/>
  <c r="BN272" i="3" s="1"/>
  <c r="T272" i="3"/>
  <c r="X272" i="3"/>
  <c r="AB272" i="3"/>
  <c r="AF272" i="3"/>
  <c r="AJ272" i="3"/>
  <c r="AN272" i="3"/>
  <c r="AR272" i="3"/>
  <c r="AV272" i="3"/>
  <c r="AZ272" i="3"/>
  <c r="BD272" i="3"/>
  <c r="BH272" i="3"/>
  <c r="Q273" i="3"/>
  <c r="BN273" i="3" s="1"/>
  <c r="U273" i="3"/>
  <c r="Y273" i="3"/>
  <c r="AC273" i="3"/>
  <c r="AG273" i="3"/>
  <c r="AK273" i="3"/>
  <c r="AO273" i="3"/>
  <c r="AS273" i="3"/>
  <c r="AW273" i="3"/>
  <c r="BA273" i="3"/>
  <c r="BE273" i="3"/>
  <c r="BI273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Q275" i="3"/>
  <c r="BN275" i="3" s="1"/>
  <c r="U275" i="3"/>
  <c r="Y275" i="3"/>
  <c r="AC275" i="3"/>
  <c r="AG275" i="3"/>
  <c r="AK275" i="3"/>
  <c r="AO275" i="3"/>
  <c r="AS275" i="3"/>
  <c r="AW275" i="3"/>
  <c r="BA275" i="3"/>
  <c r="BI275" i="3"/>
  <c r="V276" i="3"/>
  <c r="AD276" i="3"/>
  <c r="AL276" i="3"/>
  <c r="AT276" i="3"/>
  <c r="BB276" i="3"/>
  <c r="O277" i="3"/>
  <c r="BN277" i="3" s="1"/>
  <c r="W277" i="3"/>
  <c r="AE277" i="3"/>
  <c r="AM277" i="3"/>
  <c r="AU277" i="3"/>
  <c r="BC277" i="3"/>
  <c r="O278" i="3"/>
  <c r="W278" i="3"/>
  <c r="AE278" i="3"/>
  <c r="AM278" i="3"/>
  <c r="AU278" i="3"/>
  <c r="BC278" i="3"/>
  <c r="P279" i="3"/>
  <c r="BK279" i="3" s="1"/>
  <c r="X279" i="3"/>
  <c r="AF279" i="3"/>
  <c r="AN279" i="3"/>
  <c r="AV279" i="3"/>
  <c r="BD279" i="3"/>
  <c r="Q280" i="3"/>
  <c r="Y280" i="3"/>
  <c r="AG280" i="3"/>
  <c r="AO280" i="3"/>
  <c r="AW280" i="3"/>
  <c r="BE280" i="3"/>
  <c r="R281" i="3"/>
  <c r="BN281" i="3" s="1"/>
  <c r="Z281" i="3"/>
  <c r="AH281" i="3"/>
  <c r="AP281" i="3"/>
  <c r="AX281" i="3"/>
  <c r="BF281" i="3"/>
  <c r="T282" i="3"/>
  <c r="AB282" i="3"/>
  <c r="AJ282" i="3"/>
  <c r="AR282" i="3"/>
  <c r="AZ282" i="3"/>
  <c r="BH282" i="3"/>
  <c r="U283" i="3"/>
  <c r="AC283" i="3"/>
  <c r="AK283" i="3"/>
  <c r="AS283" i="3"/>
  <c r="BA283" i="3"/>
  <c r="BI283" i="3"/>
  <c r="U284" i="3"/>
  <c r="AC284" i="3"/>
  <c r="AK284" i="3"/>
  <c r="AS284" i="3"/>
  <c r="BA284" i="3"/>
  <c r="BI284" i="3"/>
  <c r="V285" i="3"/>
  <c r="AD285" i="3"/>
  <c r="AL285" i="3"/>
  <c r="AT285" i="3"/>
  <c r="BB285" i="3"/>
  <c r="P286" i="3"/>
  <c r="X286" i="3"/>
  <c r="AF286" i="3"/>
  <c r="AN286" i="3"/>
  <c r="AV286" i="3"/>
  <c r="BD286" i="3"/>
  <c r="Q287" i="3"/>
  <c r="Y287" i="3"/>
  <c r="AG287" i="3"/>
  <c r="AO287" i="3"/>
  <c r="AW287" i="3"/>
  <c r="BE287" i="3"/>
  <c r="R288" i="3"/>
  <c r="Z288" i="3"/>
  <c r="AH288" i="3"/>
  <c r="AP288" i="3"/>
  <c r="AX288" i="3"/>
  <c r="BF288" i="3"/>
  <c r="T289" i="3"/>
  <c r="AB289" i="3"/>
  <c r="AJ289" i="3"/>
  <c r="AR289" i="3"/>
  <c r="AZ289" i="3"/>
  <c r="BH289" i="3"/>
  <c r="U290" i="3"/>
  <c r="AC290" i="3"/>
  <c r="BK290" i="3" s="1"/>
  <c r="AK290" i="3"/>
  <c r="AS290" i="3"/>
  <c r="BA290" i="3"/>
  <c r="BI290" i="3"/>
  <c r="V291" i="3"/>
  <c r="AD291" i="3"/>
  <c r="AL291" i="3"/>
  <c r="AT291" i="3"/>
  <c r="BB291" i="3"/>
  <c r="O292" i="3"/>
  <c r="W292" i="3"/>
  <c r="AE292" i="3"/>
  <c r="AM292" i="3"/>
  <c r="AU292" i="3"/>
  <c r="BC292" i="3"/>
  <c r="P293" i="3"/>
  <c r="BN293" i="3" s="1"/>
  <c r="X293" i="3"/>
  <c r="AF293" i="3"/>
  <c r="AN293" i="3"/>
  <c r="AV293" i="3"/>
  <c r="BD293" i="3"/>
  <c r="Q294" i="3"/>
  <c r="Y294" i="3"/>
  <c r="AG294" i="3"/>
  <c r="AO294" i="3"/>
  <c r="AW294" i="3"/>
  <c r="BE294" i="3"/>
  <c r="R295" i="3"/>
  <c r="Z295" i="3"/>
  <c r="AH295" i="3"/>
  <c r="AP295" i="3"/>
  <c r="AX295" i="3"/>
  <c r="BF295" i="3"/>
  <c r="S296" i="3"/>
  <c r="AA296" i="3"/>
  <c r="AI296" i="3"/>
  <c r="AQ296" i="3"/>
  <c r="AY296" i="3"/>
  <c r="BG296" i="3"/>
  <c r="S297" i="3"/>
  <c r="BK297" i="3" s="1"/>
  <c r="AA297" i="3"/>
  <c r="AI297" i="3"/>
  <c r="AQ297" i="3"/>
  <c r="AY297" i="3"/>
  <c r="BG297" i="3"/>
  <c r="T298" i="3"/>
  <c r="AB298" i="3"/>
  <c r="AJ298" i="3"/>
  <c r="AR298" i="3"/>
  <c r="AZ298" i="3"/>
  <c r="BH298" i="3"/>
  <c r="U299" i="3"/>
  <c r="AC299" i="3"/>
  <c r="AK299" i="3"/>
  <c r="AS299" i="3"/>
  <c r="BA299" i="3"/>
  <c r="BI299" i="3"/>
  <c r="U300" i="3"/>
  <c r="AC300" i="3"/>
  <c r="AK300" i="3"/>
  <c r="AS300" i="3"/>
  <c r="BA300" i="3"/>
  <c r="BI300" i="3"/>
  <c r="V301" i="3"/>
  <c r="AD301" i="3"/>
  <c r="AL301" i="3"/>
  <c r="AT301" i="3"/>
  <c r="BB301" i="3"/>
  <c r="O302" i="3"/>
  <c r="W302" i="3"/>
  <c r="AE302" i="3"/>
  <c r="AM302" i="3"/>
  <c r="AU302" i="3"/>
  <c r="BC302" i="3"/>
  <c r="O303" i="3"/>
  <c r="W303" i="3"/>
  <c r="AE303" i="3"/>
  <c r="AM303" i="3"/>
  <c r="AU303" i="3"/>
  <c r="BC303" i="3"/>
  <c r="O304" i="3"/>
  <c r="W304" i="3"/>
  <c r="BJ304" i="3" s="1"/>
  <c r="AE304" i="3"/>
  <c r="AM304" i="3"/>
  <c r="AU304" i="3"/>
  <c r="BC304" i="3"/>
  <c r="P305" i="3"/>
  <c r="X305" i="3"/>
  <c r="AF305" i="3"/>
  <c r="AN305" i="3"/>
  <c r="AV305" i="3"/>
  <c r="BD305" i="3"/>
  <c r="Q306" i="3"/>
  <c r="Y306" i="3"/>
  <c r="AG306" i="3"/>
  <c r="AO306" i="3"/>
  <c r="AW306" i="3"/>
  <c r="BE306" i="3"/>
  <c r="Q259" i="3"/>
  <c r="Y259" i="3"/>
  <c r="AG259" i="3"/>
  <c r="AO259" i="3"/>
  <c r="AW259" i="3"/>
  <c r="BE259" i="3"/>
  <c r="P260" i="3"/>
  <c r="X260" i="3"/>
  <c r="AF260" i="3"/>
  <c r="AN260" i="3"/>
  <c r="AV260" i="3"/>
  <c r="BD260" i="3"/>
  <c r="O261" i="3"/>
  <c r="W261" i="3"/>
  <c r="AE261" i="3"/>
  <c r="AM261" i="3"/>
  <c r="AU261" i="3"/>
  <c r="BC261" i="3"/>
  <c r="N262" i="3"/>
  <c r="V262" i="3"/>
  <c r="AD262" i="3"/>
  <c r="AL262" i="3"/>
  <c r="AT262" i="3"/>
  <c r="BB262" i="3"/>
  <c r="M263" i="3"/>
  <c r="U263" i="3"/>
  <c r="AC263" i="3"/>
  <c r="AK263" i="3"/>
  <c r="AS263" i="3"/>
  <c r="BA263" i="3"/>
  <c r="BI263" i="3"/>
  <c r="T264" i="3"/>
  <c r="AB264" i="3"/>
  <c r="AJ264" i="3"/>
  <c r="AR264" i="3"/>
  <c r="AZ264" i="3"/>
  <c r="BH264" i="3"/>
  <c r="S265" i="3"/>
  <c r="AA265" i="3"/>
  <c r="AI265" i="3"/>
  <c r="AQ265" i="3"/>
  <c r="AY265" i="3"/>
  <c r="BG265" i="3"/>
  <c r="R266" i="3"/>
  <c r="Z266" i="3"/>
  <c r="AH266" i="3"/>
  <c r="AP266" i="3"/>
  <c r="AX266" i="3"/>
  <c r="BF266" i="3"/>
  <c r="Q267" i="3"/>
  <c r="Y267" i="3"/>
  <c r="AG267" i="3"/>
  <c r="AO267" i="3"/>
  <c r="AW267" i="3"/>
  <c r="BE267" i="3"/>
  <c r="P268" i="3"/>
  <c r="X268" i="3"/>
  <c r="AF268" i="3"/>
  <c r="AN268" i="3"/>
  <c r="AV268" i="3"/>
  <c r="BD268" i="3"/>
  <c r="P269" i="3"/>
  <c r="X269" i="3"/>
  <c r="AF269" i="3"/>
  <c r="AN269" i="3"/>
  <c r="AV269" i="3"/>
  <c r="BD269" i="3"/>
  <c r="O270" i="3"/>
  <c r="W270" i="3"/>
  <c r="AE270" i="3"/>
  <c r="AM270" i="3"/>
  <c r="AU270" i="3"/>
  <c r="BI270" i="3"/>
  <c r="AB271" i="3"/>
  <c r="AR271" i="3"/>
  <c r="BH271" i="3"/>
  <c r="AA272" i="3"/>
  <c r="AQ272" i="3"/>
  <c r="BG272" i="3"/>
  <c r="Z273" i="3"/>
  <c r="AP273" i="3"/>
  <c r="BF273" i="3"/>
  <c r="Z274" i="3"/>
  <c r="AP274" i="3"/>
  <c r="BF274" i="3"/>
  <c r="Z275" i="3"/>
  <c r="AP275" i="3"/>
  <c r="BF275" i="3"/>
  <c r="Y276" i="3"/>
  <c r="AO276" i="3"/>
  <c r="BE276" i="3"/>
  <c r="X277" i="3"/>
  <c r="AN277" i="3"/>
  <c r="BD277" i="3"/>
  <c r="X278" i="3"/>
  <c r="AN278" i="3"/>
  <c r="BD278" i="3"/>
  <c r="W279" i="3"/>
  <c r="AM279" i="3"/>
  <c r="BC279" i="3"/>
  <c r="V280" i="3"/>
  <c r="AL280" i="3"/>
  <c r="BB280" i="3"/>
  <c r="U281" i="3"/>
  <c r="AK281" i="3"/>
  <c r="BA281" i="3"/>
  <c r="S282" i="3"/>
  <c r="AI282" i="3"/>
  <c r="AY282" i="3"/>
  <c r="R283" i="3"/>
  <c r="AH283" i="3"/>
  <c r="AX283" i="3"/>
  <c r="R284" i="3"/>
  <c r="AH284" i="3"/>
  <c r="AX284" i="3"/>
  <c r="Q285" i="3"/>
  <c r="AG285" i="3"/>
  <c r="AW285" i="3"/>
  <c r="O286" i="3"/>
  <c r="AE286" i="3"/>
  <c r="AU286" i="3"/>
  <c r="N287" i="3"/>
  <c r="BJ287" i="3" s="1"/>
  <c r="AD287" i="3"/>
  <c r="AT287" i="3"/>
  <c r="M288" i="3"/>
  <c r="BN288" i="3" s="1"/>
  <c r="AC288" i="3"/>
  <c r="AS288" i="3"/>
  <c r="BI288" i="3"/>
  <c r="AA289" i="3"/>
  <c r="AQ289" i="3"/>
  <c r="BG289" i="3"/>
  <c r="Z290" i="3"/>
  <c r="AP290" i="3"/>
  <c r="BF290" i="3"/>
  <c r="Y291" i="3"/>
  <c r="AO291" i="3"/>
  <c r="P292" i="3"/>
  <c r="AV292" i="3"/>
  <c r="AE293" i="3"/>
  <c r="N294" i="3"/>
  <c r="AT294" i="3"/>
  <c r="AC295" i="3"/>
  <c r="BI295" i="3"/>
  <c r="AR296" i="3"/>
  <c r="AB297" i="3"/>
  <c r="BH297" i="3"/>
  <c r="AQ298" i="3"/>
  <c r="Z299" i="3"/>
  <c r="BF299" i="3"/>
  <c r="AP300" i="3"/>
  <c r="Y301" i="3"/>
  <c r="BE301" i="3"/>
  <c r="BD302" i="3"/>
  <c r="X304" i="3"/>
  <c r="AM305" i="3"/>
  <c r="BB306" i="3"/>
  <c r="AV174" i="3"/>
  <c r="R176" i="3"/>
  <c r="N258" i="3"/>
  <c r="M306" i="3"/>
  <c r="BK306" i="3" s="1"/>
  <c r="BF174" i="3"/>
  <c r="BB174" i="3"/>
  <c r="AX174" i="3"/>
  <c r="AT174" i="3"/>
  <c r="AP174" i="3"/>
  <c r="AL174" i="3"/>
  <c r="AH174" i="3"/>
  <c r="AD174" i="3"/>
  <c r="Z174" i="3"/>
  <c r="V174" i="3"/>
  <c r="R174" i="3"/>
  <c r="N174" i="3"/>
  <c r="BG174" i="3"/>
  <c r="BC174" i="3"/>
  <c r="AY174" i="3"/>
  <c r="AU174" i="3"/>
  <c r="AQ174" i="3"/>
  <c r="AM174" i="3"/>
  <c r="AI174" i="3"/>
  <c r="AE174" i="3"/>
  <c r="AA174" i="3"/>
  <c r="W174" i="3"/>
  <c r="S174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BM349" i="3"/>
  <c r="BL337" i="3"/>
  <c r="BJ331" i="3"/>
  <c r="BK333" i="3"/>
  <c r="BN175" i="3"/>
  <c r="BL259" i="3"/>
  <c r="BL265" i="3"/>
  <c r="BM272" i="3"/>
  <c r="BK289" i="3"/>
  <c r="BM292" i="3"/>
  <c r="BM353" i="3"/>
  <c r="BN353" i="3"/>
  <c r="BM337" i="3"/>
  <c r="BK325" i="3"/>
  <c r="BM341" i="3"/>
  <c r="BL329" i="3"/>
  <c r="BJ325" i="3"/>
  <c r="BL273" i="3"/>
  <c r="BL294" i="3"/>
  <c r="BJ302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N179" i="3" s="1"/>
  <c r="BF179" i="3"/>
  <c r="BB179" i="3"/>
  <c r="AX179" i="3"/>
  <c r="AT179" i="3"/>
  <c r="AP179" i="3"/>
  <c r="AL179" i="3"/>
  <c r="AH179" i="3"/>
  <c r="AD179" i="3"/>
  <c r="BJ179" i="3" s="1"/>
  <c r="Z179" i="3"/>
  <c r="V179" i="3"/>
  <c r="R179" i="3"/>
  <c r="BN297" i="3"/>
  <c r="BN306" i="3"/>
  <c r="BM355" i="3"/>
  <c r="BM339" i="3"/>
  <c r="BL351" i="3"/>
  <c r="BJ351" i="3"/>
  <c r="BL335" i="3"/>
  <c r="BK331" i="3"/>
  <c r="BN331" i="3"/>
  <c r="BJ345" i="3"/>
  <c r="BN345" i="3"/>
  <c r="BK345" i="3"/>
  <c r="BJ341" i="3"/>
  <c r="BN341" i="3"/>
  <c r="BK341" i="3"/>
  <c r="BM329" i="3"/>
  <c r="BJ329" i="3"/>
  <c r="BN325" i="3"/>
  <c r="BK324" i="3"/>
  <c r="BN324" i="3"/>
  <c r="BJ324" i="3"/>
  <c r="BL355" i="3"/>
  <c r="BJ355" i="3"/>
  <c r="BL347" i="3"/>
  <c r="BJ347" i="3"/>
  <c r="BM343" i="3"/>
  <c r="BK351" i="3"/>
  <c r="BN351" i="3"/>
  <c r="BL331" i="3"/>
  <c r="BJ327" i="3"/>
  <c r="BJ353" i="3"/>
  <c r="BL353" i="3"/>
  <c r="BJ349" i="3"/>
  <c r="BN349" i="3"/>
  <c r="BK349" i="3"/>
  <c r="BL341" i="3"/>
  <c r="BN337" i="3"/>
  <c r="BK337" i="3"/>
  <c r="BJ337" i="3"/>
  <c r="BM333" i="3"/>
  <c r="BJ333" i="3"/>
  <c r="BN355" i="3"/>
  <c r="BL277" i="3"/>
  <c r="BK282" i="3"/>
  <c r="BL296" i="3"/>
  <c r="BM297" i="3"/>
  <c r="BL303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BM179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BN333" i="3"/>
  <c r="BJ273" i="3"/>
  <c r="BK285" i="3"/>
  <c r="BJ291" i="3"/>
  <c r="BN299" i="3"/>
  <c r="BJ301" i="3"/>
  <c r="BJ306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BG258" i="3"/>
  <c r="BC258" i="3"/>
  <c r="AY258" i="3"/>
  <c r="AU258" i="3"/>
  <c r="AQ258" i="3"/>
  <c r="AM258" i="3"/>
  <c r="AI258" i="3"/>
  <c r="AE258" i="3"/>
  <c r="AA258" i="3"/>
  <c r="W258" i="3"/>
  <c r="S258" i="3"/>
  <c r="O258" i="3"/>
  <c r="BH258" i="3"/>
  <c r="BD258" i="3"/>
  <c r="AZ258" i="3"/>
  <c r="AV258" i="3"/>
  <c r="AR258" i="3"/>
  <c r="AN258" i="3"/>
  <c r="AJ258" i="3"/>
  <c r="AF258" i="3"/>
  <c r="AB258" i="3"/>
  <c r="X258" i="3"/>
  <c r="T258" i="3"/>
  <c r="P258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N253" i="3"/>
  <c r="AP253" i="3"/>
  <c r="AR253" i="3"/>
  <c r="AT253" i="3"/>
  <c r="AV253" i="3"/>
  <c r="AX253" i="3"/>
  <c r="AZ253" i="3"/>
  <c r="BB253" i="3"/>
  <c r="BD253" i="3"/>
  <c r="BF253" i="3"/>
  <c r="BH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K355" i="3"/>
  <c r="BK347" i="3"/>
  <c r="BN347" i="3"/>
  <c r="BK343" i="3"/>
  <c r="BN343" i="3"/>
  <c r="BL339" i="3"/>
  <c r="BM351" i="3"/>
  <c r="BM331" i="3"/>
  <c r="BM327" i="3"/>
  <c r="BL349" i="3"/>
  <c r="BM325" i="3"/>
  <c r="BL324" i="3"/>
  <c r="BM324" i="3"/>
  <c r="BM347" i="3"/>
  <c r="BL343" i="3"/>
  <c r="BJ343" i="3"/>
  <c r="BJ339" i="3"/>
  <c r="BK339" i="3"/>
  <c r="BN339" i="3"/>
  <c r="BJ335" i="3"/>
  <c r="BK335" i="3"/>
  <c r="BN335" i="3"/>
  <c r="BM335" i="3"/>
  <c r="BL327" i="3"/>
  <c r="BK327" i="3"/>
  <c r="BN327" i="3"/>
  <c r="BK357" i="3"/>
  <c r="BN357" i="3"/>
  <c r="BM345" i="3"/>
  <c r="BL345" i="3"/>
  <c r="BL333" i="3"/>
  <c r="BN329" i="3"/>
  <c r="BK329" i="3"/>
  <c r="BL325" i="3"/>
  <c r="BK179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N183" i="3"/>
  <c r="P183" i="3"/>
  <c r="R183" i="3"/>
  <c r="T183" i="3"/>
  <c r="V183" i="3"/>
  <c r="X183" i="3"/>
  <c r="Z183" i="3"/>
  <c r="AB183" i="3"/>
  <c r="AD183" i="3"/>
  <c r="AF183" i="3"/>
  <c r="AH183" i="3"/>
  <c r="AJ183" i="3"/>
  <c r="AL183" i="3"/>
  <c r="AN183" i="3"/>
  <c r="AP183" i="3"/>
  <c r="AR183" i="3"/>
  <c r="AT183" i="3"/>
  <c r="AV183" i="3"/>
  <c r="AX183" i="3"/>
  <c r="AZ183" i="3"/>
  <c r="BB183" i="3"/>
  <c r="BD183" i="3"/>
  <c r="BF183" i="3"/>
  <c r="BH183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M184" i="3"/>
  <c r="O184" i="3"/>
  <c r="Q184" i="3"/>
  <c r="S184" i="3"/>
  <c r="U184" i="3"/>
  <c r="W184" i="3"/>
  <c r="Y184" i="3"/>
  <c r="AA184" i="3"/>
  <c r="AC184" i="3"/>
  <c r="AE184" i="3"/>
  <c r="AG184" i="3"/>
  <c r="AI184" i="3"/>
  <c r="AK184" i="3"/>
  <c r="AM184" i="3"/>
  <c r="AO184" i="3"/>
  <c r="AQ184" i="3"/>
  <c r="AS184" i="3"/>
  <c r="AU184" i="3"/>
  <c r="AW184" i="3"/>
  <c r="AY184" i="3"/>
  <c r="BA184" i="3"/>
  <c r="BC184" i="3"/>
  <c r="BE184" i="3"/>
  <c r="BG184" i="3"/>
  <c r="BI184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BK353" i="3"/>
  <c r="BJ277" i="3"/>
  <c r="BK280" i="3"/>
  <c r="BM281" i="3"/>
  <c r="BL284" i="3"/>
  <c r="BK286" i="3"/>
  <c r="BN286" i="3"/>
  <c r="BL288" i="3"/>
  <c r="BJ293" i="3"/>
  <c r="BJ297" i="3"/>
  <c r="BL304" i="3"/>
  <c r="BJ305" i="3"/>
  <c r="BL305" i="3"/>
  <c r="BJ174" i="3"/>
  <c r="BJ176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S315" i="3"/>
  <c r="AU315" i="3"/>
  <c r="AW315" i="3"/>
  <c r="AY315" i="3"/>
  <c r="BA315" i="3"/>
  <c r="BC315" i="3"/>
  <c r="BE315" i="3"/>
  <c r="BG315" i="3"/>
  <c r="BI315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BI258" i="3"/>
  <c r="BE258" i="3"/>
  <c r="BA258" i="3"/>
  <c r="AW258" i="3"/>
  <c r="AS258" i="3"/>
  <c r="AO258" i="3"/>
  <c r="AK258" i="3"/>
  <c r="AG258" i="3"/>
  <c r="AC258" i="3"/>
  <c r="Y258" i="3"/>
  <c r="U258" i="3"/>
  <c r="Q258" i="3"/>
  <c r="M258" i="3"/>
  <c r="BF258" i="3"/>
  <c r="BB258" i="3"/>
  <c r="AX258" i="3"/>
  <c r="AT258" i="3"/>
  <c r="AP258" i="3"/>
  <c r="AL258" i="3"/>
  <c r="AH258" i="3"/>
  <c r="AD258" i="3"/>
  <c r="Z258" i="3"/>
  <c r="V258" i="3"/>
  <c r="R258" i="3"/>
  <c r="E172" i="3"/>
  <c r="F172" i="3"/>
  <c r="G172" i="3"/>
  <c r="H172" i="3"/>
  <c r="I172" i="3"/>
  <c r="J172" i="3"/>
  <c r="BM268" i="3" l="1"/>
  <c r="BM302" i="3"/>
  <c r="BM293" i="3"/>
  <c r="BL287" i="3"/>
  <c r="BJ284" i="3"/>
  <c r="BM279" i="3"/>
  <c r="BK278" i="3"/>
  <c r="BM274" i="3"/>
  <c r="BL269" i="3"/>
  <c r="BK316" i="3"/>
  <c r="BN212" i="3"/>
  <c r="BK236" i="3"/>
  <c r="BK272" i="3"/>
  <c r="BL176" i="3"/>
  <c r="BN174" i="3"/>
  <c r="BN305" i="3"/>
  <c r="BN303" i="3"/>
  <c r="BK300" i="3"/>
  <c r="BK299" i="3"/>
  <c r="BK284" i="3"/>
  <c r="BL274" i="3"/>
  <c r="BK259" i="3"/>
  <c r="BK304" i="3"/>
  <c r="BK303" i="3"/>
  <c r="BJ300" i="3"/>
  <c r="BN296" i="3"/>
  <c r="BM294" i="3"/>
  <c r="BK292" i="3"/>
  <c r="BJ290" i="3"/>
  <c r="BN289" i="3"/>
  <c r="BJ288" i="3"/>
  <c r="BN283" i="3"/>
  <c r="BK281" i="3"/>
  <c r="BL279" i="3"/>
  <c r="BL268" i="3"/>
  <c r="BJ184" i="3"/>
  <c r="BM258" i="3"/>
  <c r="BJ244" i="3"/>
  <c r="BK176" i="3"/>
  <c r="BL174" i="3"/>
  <c r="BL270" i="3"/>
  <c r="BM265" i="3"/>
  <c r="BK301" i="3"/>
  <c r="BM299" i="3"/>
  <c r="BM296" i="3"/>
  <c r="BJ294" i="3"/>
  <c r="BL292" i="3"/>
  <c r="BM284" i="3"/>
  <c r="BM283" i="3"/>
  <c r="BJ282" i="3"/>
  <c r="BN280" i="3"/>
  <c r="BJ280" i="3"/>
  <c r="BN278" i="3"/>
  <c r="BL278" i="3"/>
  <c r="BJ276" i="3"/>
  <c r="BN271" i="3"/>
  <c r="BL271" i="3"/>
  <c r="BJ270" i="3"/>
  <c r="BM270" i="3"/>
  <c r="BM269" i="3"/>
  <c r="BL267" i="3"/>
  <c r="BM267" i="3"/>
  <c r="BK266" i="3"/>
  <c r="BM266" i="3"/>
  <c r="BN263" i="3"/>
  <c r="BN262" i="3"/>
  <c r="BL262" i="3"/>
  <c r="BJ261" i="3"/>
  <c r="BM261" i="3"/>
  <c r="BM260" i="3"/>
  <c r="BM306" i="3"/>
  <c r="BK302" i="3"/>
  <c r="BM301" i="3"/>
  <c r="BL298" i="3"/>
  <c r="BK298" i="3"/>
  <c r="BK295" i="3"/>
  <c r="BM295" i="3"/>
  <c r="BL293" i="3"/>
  <c r="BK293" i="3"/>
  <c r="BK291" i="3"/>
  <c r="BN291" i="3"/>
  <c r="BL291" i="3"/>
  <c r="BM290" i="3"/>
  <c r="BJ289" i="3"/>
  <c r="BM288" i="3"/>
  <c r="BN287" i="3"/>
  <c r="BM286" i="3"/>
  <c r="BM285" i="3"/>
  <c r="BN284" i="3"/>
  <c r="BL280" i="3"/>
  <c r="BN279" i="3"/>
  <c r="BM278" i="3"/>
  <c r="BK276" i="3"/>
  <c r="BJ275" i="3"/>
  <c r="BK275" i="3"/>
  <c r="BK273" i="3"/>
  <c r="BK270" i="3"/>
  <c r="BJ268" i="3"/>
  <c r="BK268" i="3"/>
  <c r="BN268" i="3"/>
  <c r="BJ265" i="3"/>
  <c r="BJ263" i="3"/>
  <c r="BK261" i="3"/>
  <c r="BJ260" i="3"/>
  <c r="BK260" i="3"/>
  <c r="BN260" i="3"/>
  <c r="BM259" i="3"/>
  <c r="BK288" i="3"/>
  <c r="BN276" i="3"/>
  <c r="BJ307" i="3"/>
  <c r="BM307" i="3"/>
  <c r="BL307" i="3"/>
  <c r="BJ198" i="3"/>
  <c r="BM198" i="3"/>
  <c r="BL198" i="3"/>
  <c r="BM184" i="3"/>
  <c r="BL184" i="3"/>
  <c r="BL258" i="3"/>
  <c r="BJ256" i="3"/>
  <c r="BM256" i="3"/>
  <c r="BL256" i="3"/>
  <c r="BM244" i="3"/>
  <c r="BL244" i="3"/>
  <c r="BJ258" i="3"/>
  <c r="BL286" i="3"/>
  <c r="BM282" i="3"/>
  <c r="BK263" i="3"/>
  <c r="BJ262" i="3"/>
  <c r="BJ292" i="3"/>
  <c r="BL290" i="3"/>
  <c r="BM289" i="3"/>
  <c r="BL282" i="3"/>
  <c r="BJ278" i="3"/>
  <c r="BM276" i="3"/>
  <c r="BM275" i="3"/>
  <c r="BJ272" i="3"/>
  <c r="BM271" i="3"/>
  <c r="BN270" i="3"/>
  <c r="BN269" i="3"/>
  <c r="BN267" i="3"/>
  <c r="BK267" i="3"/>
  <c r="BN266" i="3"/>
  <c r="BL266" i="3"/>
  <c r="BM264" i="3"/>
  <c r="BL263" i="3"/>
  <c r="BM263" i="3"/>
  <c r="BK262" i="3"/>
  <c r="BM262" i="3"/>
  <c r="BN261" i="3"/>
  <c r="BM305" i="3"/>
  <c r="BK305" i="3"/>
  <c r="BM304" i="3"/>
  <c r="BN304" i="3"/>
  <c r="BM303" i="3"/>
  <c r="BL301" i="3"/>
  <c r="BM300" i="3"/>
  <c r="BN300" i="3"/>
  <c r="BM298" i="3"/>
  <c r="BJ298" i="3"/>
  <c r="BJ296" i="3"/>
  <c r="BK296" i="3"/>
  <c r="BL295" i="3"/>
  <c r="BN295" i="3"/>
  <c r="BN294" i="3"/>
  <c r="BN292" i="3"/>
  <c r="BM291" i="3"/>
  <c r="BN290" i="3"/>
  <c r="BL289" i="3"/>
  <c r="BM287" i="3"/>
  <c r="BJ286" i="3"/>
  <c r="BL285" i="3"/>
  <c r="BJ285" i="3"/>
  <c r="BL283" i="3"/>
  <c r="BK283" i="3"/>
  <c r="BN282" i="3"/>
  <c r="BL281" i="3"/>
  <c r="BJ281" i="3"/>
  <c r="BM280" i="3"/>
  <c r="BJ279" i="3"/>
  <c r="BK277" i="3"/>
  <c r="BL276" i="3"/>
  <c r="BJ274" i="3"/>
  <c r="BK274" i="3"/>
  <c r="BN274" i="3"/>
  <c r="BL272" i="3"/>
  <c r="BJ271" i="3"/>
  <c r="BK271" i="3"/>
  <c r="BJ269" i="3"/>
  <c r="BK269" i="3"/>
  <c r="BJ267" i="3"/>
  <c r="BJ266" i="3"/>
  <c r="BK265" i="3"/>
  <c r="BJ264" i="3"/>
  <c r="BK264" i="3"/>
  <c r="BN264" i="3"/>
  <c r="BL260" i="3"/>
  <c r="BN259" i="3"/>
  <c r="BJ259" i="3"/>
  <c r="BN298" i="3"/>
  <c r="BK294" i="3"/>
  <c r="BK287" i="3"/>
  <c r="BL275" i="3"/>
  <c r="BM176" i="3"/>
  <c r="BN176" i="3"/>
  <c r="BK174" i="3"/>
  <c r="BM174" i="3"/>
  <c r="BN193" i="3"/>
  <c r="BK193" i="3"/>
  <c r="BJ193" i="3"/>
  <c r="BM192" i="3"/>
  <c r="BL192" i="3"/>
  <c r="BL191" i="3"/>
  <c r="BK191" i="3"/>
  <c r="BN191" i="3"/>
  <c r="BJ190" i="3"/>
  <c r="BM190" i="3"/>
  <c r="BL190" i="3"/>
  <c r="BN189" i="3"/>
  <c r="BK189" i="3"/>
  <c r="BJ189" i="3"/>
  <c r="BM188" i="3"/>
  <c r="BL188" i="3"/>
  <c r="BN187" i="3"/>
  <c r="BK187" i="3"/>
  <c r="BJ186" i="3"/>
  <c r="BM186" i="3"/>
  <c r="BL186" i="3"/>
  <c r="BN185" i="3"/>
  <c r="BK185" i="3"/>
  <c r="BJ185" i="3"/>
  <c r="BN183" i="3"/>
  <c r="BK183" i="3"/>
  <c r="BJ182" i="3"/>
  <c r="BM182" i="3"/>
  <c r="BL182" i="3"/>
  <c r="BK181" i="3"/>
  <c r="BN181" i="3"/>
  <c r="BJ181" i="3"/>
  <c r="BM180" i="3"/>
  <c r="BL180" i="3"/>
  <c r="BJ257" i="3"/>
  <c r="BM257" i="3"/>
  <c r="BL257" i="3"/>
  <c r="BK255" i="3"/>
  <c r="BN255" i="3"/>
  <c r="BJ255" i="3"/>
  <c r="BK253" i="3"/>
  <c r="BN253" i="3"/>
  <c r="BK251" i="3"/>
  <c r="BN251" i="3"/>
  <c r="BJ251" i="3"/>
  <c r="BJ249" i="3"/>
  <c r="BM249" i="3"/>
  <c r="BL249" i="3"/>
  <c r="BK247" i="3"/>
  <c r="BN247" i="3"/>
  <c r="BJ245" i="3"/>
  <c r="BM245" i="3"/>
  <c r="BL245" i="3"/>
  <c r="BN243" i="3"/>
  <c r="BK243" i="3"/>
  <c r="BJ241" i="3"/>
  <c r="BM241" i="3"/>
  <c r="BL241" i="3"/>
  <c r="BN239" i="3"/>
  <c r="BK239" i="3"/>
  <c r="BJ237" i="3"/>
  <c r="BM237" i="3"/>
  <c r="BL237" i="3"/>
  <c r="BK235" i="3"/>
  <c r="BN235" i="3"/>
  <c r="BJ235" i="3"/>
  <c r="BM233" i="3"/>
  <c r="BL233" i="3"/>
  <c r="BN231" i="3"/>
  <c r="BK231" i="3"/>
  <c r="BJ231" i="3"/>
  <c r="BJ229" i="3"/>
  <c r="BM229" i="3"/>
  <c r="BN227" i="3"/>
  <c r="BK227" i="3"/>
  <c r="BJ227" i="3"/>
  <c r="BM225" i="3"/>
  <c r="BL225" i="3"/>
  <c r="BK223" i="3"/>
  <c r="BN223" i="3"/>
  <c r="BJ223" i="3"/>
  <c r="BJ221" i="3"/>
  <c r="BM221" i="3"/>
  <c r="BL221" i="3"/>
  <c r="BK219" i="3"/>
  <c r="BN219" i="3"/>
  <c r="BJ217" i="3"/>
  <c r="BM217" i="3"/>
  <c r="BL217" i="3"/>
  <c r="BK322" i="3"/>
  <c r="BN320" i="3"/>
  <c r="BJ320" i="3"/>
  <c r="BM320" i="3"/>
  <c r="BN254" i="3"/>
  <c r="BK254" i="3"/>
  <c r="BJ252" i="3"/>
  <c r="BM252" i="3"/>
  <c r="BL252" i="3"/>
  <c r="BN250" i="3"/>
  <c r="BK250" i="3"/>
  <c r="BJ250" i="3"/>
  <c r="BM248" i="3"/>
  <c r="BL248" i="3"/>
  <c r="BK246" i="3"/>
  <c r="BN246" i="3"/>
  <c r="BJ246" i="3"/>
  <c r="BN242" i="3"/>
  <c r="BK242" i="3"/>
  <c r="BJ242" i="3"/>
  <c r="BM240" i="3"/>
  <c r="BL240" i="3"/>
  <c r="BN238" i="3"/>
  <c r="BK238" i="3"/>
  <c r="BJ238" i="3"/>
  <c r="BM236" i="3"/>
  <c r="BL236" i="3"/>
  <c r="BJ234" i="3"/>
  <c r="BN234" i="3"/>
  <c r="BK234" i="3"/>
  <c r="BJ232" i="3"/>
  <c r="BM232" i="3"/>
  <c r="BL232" i="3"/>
  <c r="BN230" i="3"/>
  <c r="BK230" i="3"/>
  <c r="BM228" i="3"/>
  <c r="BL228" i="3"/>
  <c r="BJ228" i="3"/>
  <c r="BN228" i="3"/>
  <c r="BJ226" i="3"/>
  <c r="BK226" i="3"/>
  <c r="BN226" i="3"/>
  <c r="BJ224" i="3"/>
  <c r="BM224" i="3"/>
  <c r="BL224" i="3"/>
  <c r="BN222" i="3"/>
  <c r="BK222" i="3"/>
  <c r="BM220" i="3"/>
  <c r="BL220" i="3"/>
  <c r="BJ218" i="3"/>
  <c r="BN218" i="3"/>
  <c r="BK218" i="3"/>
  <c r="BJ216" i="3"/>
  <c r="BM216" i="3"/>
  <c r="BL216" i="3"/>
  <c r="BL177" i="3"/>
  <c r="BK177" i="3"/>
  <c r="BN177" i="3"/>
  <c r="BK258" i="3"/>
  <c r="BN258" i="3"/>
  <c r="BJ323" i="3"/>
  <c r="BM323" i="3"/>
  <c r="BL323" i="3"/>
  <c r="BN321" i="3"/>
  <c r="BK321" i="3"/>
  <c r="BJ321" i="3"/>
  <c r="BJ319" i="3"/>
  <c r="BM319" i="3"/>
  <c r="BL319" i="3"/>
  <c r="BK318" i="3"/>
  <c r="BM317" i="3"/>
  <c r="BL317" i="3"/>
  <c r="BL316" i="3"/>
  <c r="BJ315" i="3"/>
  <c r="BM315" i="3"/>
  <c r="BL315" i="3"/>
  <c r="BK314" i="3"/>
  <c r="BM313" i="3"/>
  <c r="BL313" i="3"/>
  <c r="BK312" i="3"/>
  <c r="BN312" i="3"/>
  <c r="BM311" i="3"/>
  <c r="BL311" i="3"/>
  <c r="BN311" i="3"/>
  <c r="BN310" i="3"/>
  <c r="BK310" i="3"/>
  <c r="BJ310" i="3"/>
  <c r="BJ309" i="3"/>
  <c r="BM309" i="3"/>
  <c r="BL309" i="3"/>
  <c r="BN308" i="3"/>
  <c r="BK308" i="3"/>
  <c r="BK178" i="3"/>
  <c r="BN178" i="3"/>
  <c r="BJ178" i="3"/>
  <c r="BN215" i="3"/>
  <c r="BK215" i="3"/>
  <c r="BJ215" i="3"/>
  <c r="BM214" i="3"/>
  <c r="BL214" i="3"/>
  <c r="BL213" i="3"/>
  <c r="BN213" i="3"/>
  <c r="BK213" i="3"/>
  <c r="BJ212" i="3"/>
  <c r="BM212" i="3"/>
  <c r="BL212" i="3"/>
  <c r="BN211" i="3"/>
  <c r="BK211" i="3"/>
  <c r="BJ211" i="3"/>
  <c r="BM210" i="3"/>
  <c r="BL210" i="3"/>
  <c r="BK209" i="3"/>
  <c r="BN209" i="3"/>
  <c r="BM208" i="3"/>
  <c r="BL208" i="3"/>
  <c r="BN207" i="3"/>
  <c r="BK207" i="3"/>
  <c r="BM206" i="3"/>
  <c r="BL206" i="3"/>
  <c r="BK205" i="3"/>
  <c r="BN205" i="3"/>
  <c r="BN204" i="3"/>
  <c r="BJ204" i="3"/>
  <c r="BM204" i="3"/>
  <c r="BL204" i="3"/>
  <c r="BK203" i="3"/>
  <c r="BN203" i="3"/>
  <c r="BJ203" i="3"/>
  <c r="BM202" i="3"/>
  <c r="BL202" i="3"/>
  <c r="BL201" i="3"/>
  <c r="BN201" i="3"/>
  <c r="BK201" i="3"/>
  <c r="BJ200" i="3"/>
  <c r="BM200" i="3"/>
  <c r="BL200" i="3"/>
  <c r="BK199" i="3"/>
  <c r="BN199" i="3"/>
  <c r="BK197" i="3"/>
  <c r="BN197" i="3"/>
  <c r="BJ197" i="3"/>
  <c r="BM196" i="3"/>
  <c r="BL196" i="3"/>
  <c r="BN195" i="3"/>
  <c r="BK195" i="3"/>
  <c r="BN194" i="3"/>
  <c r="BJ194" i="3"/>
  <c r="BM194" i="3"/>
  <c r="BL194" i="3"/>
  <c r="K172" i="3"/>
  <c r="BK323" i="3"/>
  <c r="BN323" i="3"/>
  <c r="BM321" i="3"/>
  <c r="BL321" i="3"/>
  <c r="BN319" i="3"/>
  <c r="BK319" i="3"/>
  <c r="BN318" i="3"/>
  <c r="BJ318" i="3"/>
  <c r="BM318" i="3"/>
  <c r="BL318" i="3"/>
  <c r="BK317" i="3"/>
  <c r="BN317" i="3"/>
  <c r="BJ317" i="3"/>
  <c r="BN316" i="3"/>
  <c r="BJ316" i="3"/>
  <c r="BM316" i="3"/>
  <c r="BN315" i="3"/>
  <c r="BK315" i="3"/>
  <c r="BN314" i="3"/>
  <c r="BJ314" i="3"/>
  <c r="BM314" i="3"/>
  <c r="BL314" i="3"/>
  <c r="BN313" i="3"/>
  <c r="BK313" i="3"/>
  <c r="BJ313" i="3"/>
  <c r="BJ312" i="3"/>
  <c r="BM312" i="3"/>
  <c r="BL312" i="3"/>
  <c r="BK311" i="3"/>
  <c r="BJ311" i="3"/>
  <c r="BM310" i="3"/>
  <c r="BL310" i="3"/>
  <c r="BN309" i="3"/>
  <c r="BK309" i="3"/>
  <c r="BJ308" i="3"/>
  <c r="BM308" i="3"/>
  <c r="BL308" i="3"/>
  <c r="BK307" i="3"/>
  <c r="BN307" i="3"/>
  <c r="BM178" i="3"/>
  <c r="BL178" i="3"/>
  <c r="BM215" i="3"/>
  <c r="BL215" i="3"/>
  <c r="BK214" i="3"/>
  <c r="BN214" i="3"/>
  <c r="BJ214" i="3"/>
  <c r="BJ213" i="3"/>
  <c r="BM213" i="3"/>
  <c r="BK212" i="3"/>
  <c r="BM211" i="3"/>
  <c r="BL211" i="3"/>
  <c r="BK210" i="3"/>
  <c r="BN210" i="3"/>
  <c r="BJ210" i="3"/>
  <c r="BJ209" i="3"/>
  <c r="BM209" i="3"/>
  <c r="BL209" i="3"/>
  <c r="BJ208" i="3"/>
  <c r="BK208" i="3"/>
  <c r="BN208" i="3"/>
  <c r="BJ207" i="3"/>
  <c r="BM207" i="3"/>
  <c r="BL207" i="3"/>
  <c r="BJ206" i="3"/>
  <c r="BN206" i="3"/>
  <c r="BK206" i="3"/>
  <c r="BJ205" i="3"/>
  <c r="BM205" i="3"/>
  <c r="BL205" i="3"/>
  <c r="BK204" i="3"/>
  <c r="BM203" i="3"/>
  <c r="BL203" i="3"/>
  <c r="BN202" i="3"/>
  <c r="BK202" i="3"/>
  <c r="BJ202" i="3"/>
  <c r="BJ201" i="3"/>
  <c r="BM201" i="3"/>
  <c r="BN200" i="3"/>
  <c r="BK200" i="3"/>
  <c r="BJ199" i="3"/>
  <c r="BM199" i="3"/>
  <c r="BL199" i="3"/>
  <c r="BK198" i="3"/>
  <c r="BN198" i="3"/>
  <c r="BM197" i="3"/>
  <c r="BL197" i="3"/>
  <c r="BK196" i="3"/>
  <c r="BN196" i="3"/>
  <c r="BJ196" i="3"/>
  <c r="BJ195" i="3"/>
  <c r="BM195" i="3"/>
  <c r="BL195" i="3"/>
  <c r="BK194" i="3"/>
  <c r="BM193" i="3"/>
  <c r="BL193" i="3"/>
  <c r="BK192" i="3"/>
  <c r="BN192" i="3"/>
  <c r="BJ192" i="3"/>
  <c r="BJ191" i="3"/>
  <c r="BM191" i="3"/>
  <c r="BN190" i="3"/>
  <c r="BK190" i="3"/>
  <c r="BM189" i="3"/>
  <c r="BL189" i="3"/>
  <c r="BN188" i="3"/>
  <c r="BK188" i="3"/>
  <c r="BJ188" i="3"/>
  <c r="BJ187" i="3"/>
  <c r="BM187" i="3"/>
  <c r="BL187" i="3"/>
  <c r="BK186" i="3"/>
  <c r="BN186" i="3"/>
  <c r="BM185" i="3"/>
  <c r="BL185" i="3"/>
  <c r="BN184" i="3"/>
  <c r="BK184" i="3"/>
  <c r="BJ183" i="3"/>
  <c r="BM183" i="3"/>
  <c r="BL183" i="3"/>
  <c r="BN182" i="3"/>
  <c r="BK182" i="3"/>
  <c r="BM181" i="3"/>
  <c r="BL181" i="3"/>
  <c r="BN180" i="3"/>
  <c r="BK180" i="3"/>
  <c r="BJ180" i="3"/>
  <c r="BK257" i="3"/>
  <c r="BN257" i="3"/>
  <c r="BM255" i="3"/>
  <c r="BL255" i="3"/>
  <c r="BM253" i="3"/>
  <c r="BL253" i="3"/>
  <c r="BJ253" i="3"/>
  <c r="BM251" i="3"/>
  <c r="BL251" i="3"/>
  <c r="BK249" i="3"/>
  <c r="BN249" i="3"/>
  <c r="BJ247" i="3"/>
  <c r="BM247" i="3"/>
  <c r="BL247" i="3"/>
  <c r="BK245" i="3"/>
  <c r="BN245" i="3"/>
  <c r="BJ243" i="3"/>
  <c r="BM243" i="3"/>
  <c r="BL243" i="3"/>
  <c r="BN241" i="3"/>
  <c r="BK241" i="3"/>
  <c r="BJ239" i="3"/>
  <c r="BM239" i="3"/>
  <c r="BL239" i="3"/>
  <c r="BN237" i="3"/>
  <c r="BK237" i="3"/>
  <c r="BM235" i="3"/>
  <c r="BL235" i="3"/>
  <c r="BN233" i="3"/>
  <c r="BK233" i="3"/>
  <c r="BJ233" i="3"/>
  <c r="BM231" i="3"/>
  <c r="BL231" i="3"/>
  <c r="BL229" i="3"/>
  <c r="BN229" i="3"/>
  <c r="BK229" i="3"/>
  <c r="BM227" i="3"/>
  <c r="BL227" i="3"/>
  <c r="BK225" i="3"/>
  <c r="BN225" i="3"/>
  <c r="BJ225" i="3"/>
  <c r="BM223" i="3"/>
  <c r="BL223" i="3"/>
  <c r="BK221" i="3"/>
  <c r="BN221" i="3"/>
  <c r="BJ219" i="3"/>
  <c r="BM219" i="3"/>
  <c r="BL219" i="3"/>
  <c r="BN217" i="3"/>
  <c r="BK217" i="3"/>
  <c r="BN322" i="3"/>
  <c r="BJ322" i="3"/>
  <c r="BM322" i="3"/>
  <c r="BL322" i="3"/>
  <c r="BL320" i="3"/>
  <c r="BK320" i="3"/>
  <c r="BK256" i="3"/>
  <c r="BN256" i="3"/>
  <c r="BJ254" i="3"/>
  <c r="BM254" i="3"/>
  <c r="BL254" i="3"/>
  <c r="BK252" i="3"/>
  <c r="BN252" i="3"/>
  <c r="BM250" i="3"/>
  <c r="BL250" i="3"/>
  <c r="BK248" i="3"/>
  <c r="BN248" i="3"/>
  <c r="BJ248" i="3"/>
  <c r="BM246" i="3"/>
  <c r="BL246" i="3"/>
  <c r="BN244" i="3"/>
  <c r="BK244" i="3"/>
  <c r="BM242" i="3"/>
  <c r="BL242" i="3"/>
  <c r="BN240" i="3"/>
  <c r="BK240" i="3"/>
  <c r="BJ240" i="3"/>
  <c r="BM238" i="3"/>
  <c r="BL238" i="3"/>
  <c r="BN236" i="3"/>
  <c r="BJ236" i="3"/>
  <c r="BM234" i="3"/>
  <c r="BL234" i="3"/>
  <c r="BN232" i="3"/>
  <c r="BK232" i="3"/>
  <c r="BJ230" i="3"/>
  <c r="BM230" i="3"/>
  <c r="BL230" i="3"/>
  <c r="BK228" i="3"/>
  <c r="BM226" i="3"/>
  <c r="BL226" i="3"/>
  <c r="BN224" i="3"/>
  <c r="BK224" i="3"/>
  <c r="BJ222" i="3"/>
  <c r="BM222" i="3"/>
  <c r="BL222" i="3"/>
  <c r="BJ220" i="3"/>
  <c r="BN220" i="3"/>
  <c r="BK220" i="3"/>
  <c r="BM218" i="3"/>
  <c r="BL218" i="3"/>
  <c r="BN216" i="3"/>
  <c r="BK216" i="3"/>
  <c r="BJ177" i="3"/>
  <c r="BM177" i="3"/>
  <c r="L172" i="3"/>
  <c r="M172" i="3" s="1"/>
  <c r="AQ172" i="3"/>
  <c r="BB172" i="3"/>
  <c r="BE172" i="3"/>
  <c r="AO172" i="3"/>
  <c r="Y172" i="3"/>
  <c r="E78" i="3"/>
  <c r="F78" i="3"/>
  <c r="G78" i="3"/>
  <c r="H78" i="3"/>
  <c r="I78" i="3"/>
  <c r="J78" i="3"/>
  <c r="E79" i="3"/>
  <c r="F79" i="3"/>
  <c r="G79" i="3"/>
  <c r="H79" i="3"/>
  <c r="I79" i="3"/>
  <c r="J79" i="3"/>
  <c r="K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L155" i="3" s="1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L159" i="3" s="1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L163" i="3" s="1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L164" i="3" l="1"/>
  <c r="L171" i="3"/>
  <c r="K171" i="3"/>
  <c r="L170" i="3"/>
  <c r="K170" i="3"/>
  <c r="L169" i="3"/>
  <c r="K169" i="3"/>
  <c r="L168" i="3"/>
  <c r="K168" i="3"/>
  <c r="L167" i="3"/>
  <c r="K167" i="3"/>
  <c r="N167" i="3" s="1"/>
  <c r="L166" i="3"/>
  <c r="K166" i="3"/>
  <c r="M166" i="3" s="1"/>
  <c r="K151" i="3"/>
  <c r="K150" i="3"/>
  <c r="K147" i="3"/>
  <c r="L165" i="3"/>
  <c r="K163" i="3"/>
  <c r="K159" i="3"/>
  <c r="K155" i="3"/>
  <c r="K78" i="3"/>
  <c r="K164" i="3"/>
  <c r="N164" i="3" s="1"/>
  <c r="K162" i="3"/>
  <c r="K161" i="3"/>
  <c r="K158" i="3"/>
  <c r="K157" i="3"/>
  <c r="K154" i="3"/>
  <c r="K153" i="3"/>
  <c r="L151" i="3"/>
  <c r="N151" i="3" s="1"/>
  <c r="K149" i="3"/>
  <c r="K148" i="3"/>
  <c r="L79" i="3"/>
  <c r="M79" i="3" s="1"/>
  <c r="N163" i="3"/>
  <c r="P163" i="3"/>
  <c r="R163" i="3"/>
  <c r="T163" i="3"/>
  <c r="V163" i="3"/>
  <c r="X163" i="3"/>
  <c r="Z163" i="3"/>
  <c r="AB163" i="3"/>
  <c r="AD163" i="3"/>
  <c r="AF163" i="3"/>
  <c r="AH163" i="3"/>
  <c r="AJ163" i="3"/>
  <c r="AL163" i="3"/>
  <c r="AN163" i="3"/>
  <c r="AP163" i="3"/>
  <c r="AR163" i="3"/>
  <c r="AT163" i="3"/>
  <c r="AV163" i="3"/>
  <c r="AX163" i="3"/>
  <c r="AZ163" i="3"/>
  <c r="BB163" i="3"/>
  <c r="BD163" i="3"/>
  <c r="BF163" i="3"/>
  <c r="BH163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K165" i="3"/>
  <c r="L160" i="3"/>
  <c r="K160" i="3"/>
  <c r="L156" i="3"/>
  <c r="K156" i="3"/>
  <c r="L152" i="3"/>
  <c r="K152" i="3"/>
  <c r="L147" i="3"/>
  <c r="O147" i="3" s="1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8" i="3"/>
  <c r="O78" i="3" s="1"/>
  <c r="BI171" i="3"/>
  <c r="BG171" i="3"/>
  <c r="BE171" i="3"/>
  <c r="BC171" i="3"/>
  <c r="BA171" i="3"/>
  <c r="AY171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BH170" i="3"/>
  <c r="BF170" i="3"/>
  <c r="BD170" i="3"/>
  <c r="BB170" i="3"/>
  <c r="AZ170" i="3"/>
  <c r="AX170" i="3"/>
  <c r="AV170" i="3"/>
  <c r="AT170" i="3"/>
  <c r="AR170" i="3"/>
  <c r="AP170" i="3"/>
  <c r="AN170" i="3"/>
  <c r="AL170" i="3"/>
  <c r="AJ170" i="3"/>
  <c r="AH170" i="3"/>
  <c r="AF170" i="3"/>
  <c r="AD170" i="3"/>
  <c r="AB170" i="3"/>
  <c r="Z170" i="3"/>
  <c r="X170" i="3"/>
  <c r="V170" i="3"/>
  <c r="T170" i="3"/>
  <c r="R170" i="3"/>
  <c r="P170" i="3"/>
  <c r="N170" i="3"/>
  <c r="BI169" i="3"/>
  <c r="BG169" i="3"/>
  <c r="BE169" i="3"/>
  <c r="BC169" i="3"/>
  <c r="BA169" i="3"/>
  <c r="AY169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BI168" i="3"/>
  <c r="BG168" i="3"/>
  <c r="BE168" i="3"/>
  <c r="BC168" i="3"/>
  <c r="BA168" i="3"/>
  <c r="AY168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BI167" i="3"/>
  <c r="BG167" i="3"/>
  <c r="BE167" i="3"/>
  <c r="BC167" i="3"/>
  <c r="BA167" i="3"/>
  <c r="AY167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BH166" i="3"/>
  <c r="BF166" i="3"/>
  <c r="BD166" i="3"/>
  <c r="BB166" i="3"/>
  <c r="AZ166" i="3"/>
  <c r="AX166" i="3"/>
  <c r="AV166" i="3"/>
  <c r="AT166" i="3"/>
  <c r="AR166" i="3"/>
  <c r="AP166" i="3"/>
  <c r="AN166" i="3"/>
  <c r="AL166" i="3"/>
  <c r="AJ166" i="3"/>
  <c r="AH166" i="3"/>
  <c r="AF166" i="3"/>
  <c r="AD166" i="3"/>
  <c r="AB166" i="3"/>
  <c r="Z166" i="3"/>
  <c r="X166" i="3"/>
  <c r="V166" i="3"/>
  <c r="T166" i="3"/>
  <c r="R166" i="3"/>
  <c r="P166" i="3"/>
  <c r="N166" i="3"/>
  <c r="BI164" i="3"/>
  <c r="BG164" i="3"/>
  <c r="BE164" i="3"/>
  <c r="BC164" i="3"/>
  <c r="BA164" i="3"/>
  <c r="AY164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BI151" i="3"/>
  <c r="BG151" i="3"/>
  <c r="BE151" i="3"/>
  <c r="BC151" i="3"/>
  <c r="BA151" i="3"/>
  <c r="AY151" i="3"/>
  <c r="AW151" i="3"/>
  <c r="AU151" i="3"/>
  <c r="AS151" i="3"/>
  <c r="AQ151" i="3"/>
  <c r="AO151" i="3"/>
  <c r="AM151" i="3"/>
  <c r="AK151" i="3"/>
  <c r="AI151" i="3"/>
  <c r="AG151" i="3"/>
  <c r="AE151" i="3"/>
  <c r="AC151" i="3"/>
  <c r="AA151" i="3"/>
  <c r="Y151" i="3"/>
  <c r="W151" i="3"/>
  <c r="U151" i="3"/>
  <c r="S151" i="3"/>
  <c r="Q151" i="3"/>
  <c r="O151" i="3"/>
  <c r="M151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AN172" i="3"/>
  <c r="V172" i="3"/>
  <c r="BH171" i="3"/>
  <c r="BF171" i="3"/>
  <c r="BD171" i="3"/>
  <c r="BB171" i="3"/>
  <c r="AZ171" i="3"/>
  <c r="AX171" i="3"/>
  <c r="AV171" i="3"/>
  <c r="AT171" i="3"/>
  <c r="AR171" i="3"/>
  <c r="AP171" i="3"/>
  <c r="AN171" i="3"/>
  <c r="AL171" i="3"/>
  <c r="AJ171" i="3"/>
  <c r="AH171" i="3"/>
  <c r="AF171" i="3"/>
  <c r="AD171" i="3"/>
  <c r="AB171" i="3"/>
  <c r="Z171" i="3"/>
  <c r="X171" i="3"/>
  <c r="V171" i="3"/>
  <c r="T171" i="3"/>
  <c r="R171" i="3"/>
  <c r="P171" i="3"/>
  <c r="BI170" i="3"/>
  <c r="BG170" i="3"/>
  <c r="BE170" i="3"/>
  <c r="BC170" i="3"/>
  <c r="BA170" i="3"/>
  <c r="AY170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BH169" i="3"/>
  <c r="BF169" i="3"/>
  <c r="BD169" i="3"/>
  <c r="BB169" i="3"/>
  <c r="AZ169" i="3"/>
  <c r="AX169" i="3"/>
  <c r="AV169" i="3"/>
  <c r="AT169" i="3"/>
  <c r="AR169" i="3"/>
  <c r="AP169" i="3"/>
  <c r="AN169" i="3"/>
  <c r="AL169" i="3"/>
  <c r="AJ169" i="3"/>
  <c r="AH169" i="3"/>
  <c r="AF169" i="3"/>
  <c r="AD169" i="3"/>
  <c r="AB169" i="3"/>
  <c r="Z169" i="3"/>
  <c r="X169" i="3"/>
  <c r="V169" i="3"/>
  <c r="T169" i="3"/>
  <c r="R169" i="3"/>
  <c r="P169" i="3"/>
  <c r="BH168" i="3"/>
  <c r="BF168" i="3"/>
  <c r="BD168" i="3"/>
  <c r="BB168" i="3"/>
  <c r="AZ168" i="3"/>
  <c r="AX168" i="3"/>
  <c r="AV168" i="3"/>
  <c r="AT168" i="3"/>
  <c r="AR168" i="3"/>
  <c r="AP168" i="3"/>
  <c r="AN168" i="3"/>
  <c r="AL168" i="3"/>
  <c r="AJ168" i="3"/>
  <c r="AH168" i="3"/>
  <c r="AF168" i="3"/>
  <c r="AD168" i="3"/>
  <c r="AB168" i="3"/>
  <c r="Z168" i="3"/>
  <c r="X168" i="3"/>
  <c r="V168" i="3"/>
  <c r="T168" i="3"/>
  <c r="R168" i="3"/>
  <c r="P168" i="3"/>
  <c r="BH167" i="3"/>
  <c r="BF167" i="3"/>
  <c r="BD167" i="3"/>
  <c r="BB167" i="3"/>
  <c r="AZ167" i="3"/>
  <c r="AX167" i="3"/>
  <c r="AV167" i="3"/>
  <c r="AT167" i="3"/>
  <c r="AR167" i="3"/>
  <c r="AP167" i="3"/>
  <c r="AN167" i="3"/>
  <c r="AL167" i="3"/>
  <c r="AJ167" i="3"/>
  <c r="AH167" i="3"/>
  <c r="AF167" i="3"/>
  <c r="AD167" i="3"/>
  <c r="AB167" i="3"/>
  <c r="Z167" i="3"/>
  <c r="X167" i="3"/>
  <c r="V167" i="3"/>
  <c r="T167" i="3"/>
  <c r="BJ167" i="3" s="1"/>
  <c r="R167" i="3"/>
  <c r="P167" i="3"/>
  <c r="BN167" i="3" s="1"/>
  <c r="BI166" i="3"/>
  <c r="BG166" i="3"/>
  <c r="BE166" i="3"/>
  <c r="BC166" i="3"/>
  <c r="BA166" i="3"/>
  <c r="AY166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U166" i="3"/>
  <c r="S166" i="3"/>
  <c r="Q166" i="3"/>
  <c r="O166" i="3"/>
  <c r="BL166" i="3" s="1"/>
  <c r="BH164" i="3"/>
  <c r="BF164" i="3"/>
  <c r="BD164" i="3"/>
  <c r="BB164" i="3"/>
  <c r="AZ164" i="3"/>
  <c r="AX164" i="3"/>
  <c r="AV164" i="3"/>
  <c r="AT164" i="3"/>
  <c r="AR164" i="3"/>
  <c r="AP164" i="3"/>
  <c r="AN164" i="3"/>
  <c r="AL164" i="3"/>
  <c r="AJ164" i="3"/>
  <c r="AH164" i="3"/>
  <c r="AF164" i="3"/>
  <c r="AD164" i="3"/>
  <c r="AB164" i="3"/>
  <c r="Z164" i="3"/>
  <c r="X164" i="3"/>
  <c r="V164" i="3"/>
  <c r="T164" i="3"/>
  <c r="R164" i="3"/>
  <c r="P164" i="3"/>
  <c r="BH151" i="3"/>
  <c r="BF151" i="3"/>
  <c r="BD151" i="3"/>
  <c r="BB151" i="3"/>
  <c r="AZ151" i="3"/>
  <c r="AX151" i="3"/>
  <c r="AV151" i="3"/>
  <c r="AT151" i="3"/>
  <c r="AR151" i="3"/>
  <c r="AP151" i="3"/>
  <c r="AN151" i="3"/>
  <c r="AL151" i="3"/>
  <c r="AJ151" i="3"/>
  <c r="AH151" i="3"/>
  <c r="AF151" i="3"/>
  <c r="AD151" i="3"/>
  <c r="AB151" i="3"/>
  <c r="Z151" i="3"/>
  <c r="X151" i="3"/>
  <c r="V151" i="3"/>
  <c r="T151" i="3"/>
  <c r="R151" i="3"/>
  <c r="P151" i="3"/>
  <c r="BI79" i="3"/>
  <c r="BG79" i="3"/>
  <c r="BE79" i="3"/>
  <c r="BC79" i="3"/>
  <c r="BA79" i="3"/>
  <c r="AY79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BM79" i="3" s="1"/>
  <c r="Q79" i="3"/>
  <c r="O79" i="3"/>
  <c r="AC172" i="3"/>
  <c r="AS172" i="3"/>
  <c r="BI172" i="3"/>
  <c r="AA172" i="3"/>
  <c r="BG172" i="3"/>
  <c r="X172" i="3"/>
  <c r="BD172" i="3"/>
  <c r="AP172" i="3"/>
  <c r="O172" i="3"/>
  <c r="AE172" i="3"/>
  <c r="AU172" i="3"/>
  <c r="Z172" i="3"/>
  <c r="Q172" i="3"/>
  <c r="AG172" i="3"/>
  <c r="AW172" i="3"/>
  <c r="AL172" i="3"/>
  <c r="S172" i="3"/>
  <c r="AI172" i="3"/>
  <c r="AY172" i="3"/>
  <c r="P172" i="3"/>
  <c r="BK172" i="3" s="1"/>
  <c r="AF172" i="3"/>
  <c r="AV172" i="3"/>
  <c r="N172" i="3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K159" i="3"/>
  <c r="BK169" i="3"/>
  <c r="BM166" i="3"/>
  <c r="BL163" i="3"/>
  <c r="BM170" i="3"/>
  <c r="BK163" i="3"/>
  <c r="BM155" i="3"/>
  <c r="BL155" i="3"/>
  <c r="BK171" i="3"/>
  <c r="BK167" i="3"/>
  <c r="BJ164" i="3"/>
  <c r="BN163" i="3"/>
  <c r="BL159" i="3"/>
  <c r="BK155" i="3"/>
  <c r="BM151" i="3"/>
  <c r="BL151" i="3"/>
  <c r="L148" i="3"/>
  <c r="M148" i="3" s="1"/>
  <c r="L161" i="3"/>
  <c r="M161" i="3" s="1"/>
  <c r="L157" i="3"/>
  <c r="M157" i="3" s="1"/>
  <c r="L153" i="3"/>
  <c r="M153" i="3" s="1"/>
  <c r="L149" i="3"/>
  <c r="P149" i="3" s="1"/>
  <c r="L162" i="3"/>
  <c r="P162" i="3" s="1"/>
  <c r="L158" i="3"/>
  <c r="P158" i="3" s="1"/>
  <c r="L154" i="3"/>
  <c r="O154" i="3" s="1"/>
  <c r="L150" i="3"/>
  <c r="N150" i="3" s="1"/>
  <c r="N168" i="3" l="1"/>
  <c r="N169" i="3"/>
  <c r="M170" i="3"/>
  <c r="N171" i="3"/>
  <c r="BK79" i="3"/>
  <c r="BN170" i="3"/>
  <c r="BN79" i="3"/>
  <c r="BN151" i="3"/>
  <c r="BJ151" i="3"/>
  <c r="BN166" i="3"/>
  <c r="BJ169" i="3"/>
  <c r="BJ172" i="3"/>
  <c r="BM172" i="3"/>
  <c r="BL172" i="3"/>
  <c r="BL79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BL169" i="3"/>
  <c r="BL170" i="3"/>
  <c r="BN171" i="3"/>
  <c r="BJ171" i="3"/>
  <c r="BL171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BK164" i="3"/>
  <c r="BK166" i="3"/>
  <c r="BM167" i="3"/>
  <c r="BK168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M124" i="3"/>
  <c r="O124" i="3"/>
  <c r="Q124" i="3"/>
  <c r="S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P150" i="3"/>
  <c r="BN155" i="3"/>
  <c r="BM163" i="3"/>
  <c r="BJ163" i="3"/>
  <c r="BN16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BI78" i="3"/>
  <c r="BE78" i="3"/>
  <c r="BA78" i="3"/>
  <c r="AW78" i="3"/>
  <c r="AS78" i="3"/>
  <c r="AO78" i="3"/>
  <c r="AK78" i="3"/>
  <c r="AG78" i="3"/>
  <c r="AC78" i="3"/>
  <c r="Y78" i="3"/>
  <c r="U78" i="3"/>
  <c r="Q78" i="3"/>
  <c r="M7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H154" i="3"/>
  <c r="BD154" i="3"/>
  <c r="AZ154" i="3"/>
  <c r="AV154" i="3"/>
  <c r="AR154" i="3"/>
  <c r="AN154" i="3"/>
  <c r="AJ154" i="3"/>
  <c r="AF154" i="3"/>
  <c r="AB154" i="3"/>
  <c r="X154" i="3"/>
  <c r="T154" i="3"/>
  <c r="P154" i="3"/>
  <c r="BI154" i="3"/>
  <c r="BE154" i="3"/>
  <c r="BA154" i="3"/>
  <c r="AW154" i="3"/>
  <c r="AS154" i="3"/>
  <c r="AO154" i="3"/>
  <c r="AK154" i="3"/>
  <c r="AG154" i="3"/>
  <c r="AC154" i="3"/>
  <c r="Y154" i="3"/>
  <c r="U154" i="3"/>
  <c r="Q154" i="3"/>
  <c r="M154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M158" i="3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M162" i="3"/>
  <c r="BF162" i="3"/>
  <c r="BB162" i="3"/>
  <c r="AX162" i="3"/>
  <c r="AT162" i="3"/>
  <c r="AP162" i="3"/>
  <c r="AL162" i="3"/>
  <c r="AH162" i="3"/>
  <c r="AD162" i="3"/>
  <c r="Z162" i="3"/>
  <c r="V162" i="3"/>
  <c r="R162" i="3"/>
  <c r="N162" i="3"/>
  <c r="BN172" i="3"/>
  <c r="BJ79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BL167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BK151" i="3"/>
  <c r="P153" i="3"/>
  <c r="BK153" i="3" s="1"/>
  <c r="T153" i="3"/>
  <c r="X153" i="3"/>
  <c r="AB153" i="3"/>
  <c r="AF153" i="3"/>
  <c r="AJ153" i="3"/>
  <c r="AN153" i="3"/>
  <c r="AR153" i="3"/>
  <c r="AV153" i="3"/>
  <c r="AZ153" i="3"/>
  <c r="BD153" i="3"/>
  <c r="BH153" i="3"/>
  <c r="P157" i="3"/>
  <c r="BK157" i="3" s="1"/>
  <c r="T157" i="3"/>
  <c r="X157" i="3"/>
  <c r="AB157" i="3"/>
  <c r="AF157" i="3"/>
  <c r="AJ157" i="3"/>
  <c r="AN157" i="3"/>
  <c r="AR157" i="3"/>
  <c r="AV157" i="3"/>
  <c r="AZ157" i="3"/>
  <c r="BD157" i="3"/>
  <c r="BH157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BN164" i="3"/>
  <c r="BL164" i="3"/>
  <c r="BL168" i="3"/>
  <c r="BJ168" i="3"/>
  <c r="BN169" i="3"/>
  <c r="BM169" i="3"/>
  <c r="BK170" i="3"/>
  <c r="BJ170" i="3"/>
  <c r="BM171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60" i="3"/>
  <c r="P160" i="3"/>
  <c r="R160" i="3"/>
  <c r="T160" i="3"/>
  <c r="V160" i="3"/>
  <c r="X160" i="3"/>
  <c r="Z160" i="3"/>
  <c r="AB160" i="3"/>
  <c r="AD160" i="3"/>
  <c r="AF160" i="3"/>
  <c r="AH160" i="3"/>
  <c r="AJ160" i="3"/>
  <c r="AL160" i="3"/>
  <c r="AN160" i="3"/>
  <c r="AP160" i="3"/>
  <c r="AR160" i="3"/>
  <c r="AT160" i="3"/>
  <c r="AV160" i="3"/>
  <c r="AX160" i="3"/>
  <c r="AZ160" i="3"/>
  <c r="BB160" i="3"/>
  <c r="BD160" i="3"/>
  <c r="BF160" i="3"/>
  <c r="BH160" i="3"/>
  <c r="M160" i="3"/>
  <c r="O160" i="3"/>
  <c r="Q160" i="3"/>
  <c r="S160" i="3"/>
  <c r="U160" i="3"/>
  <c r="W160" i="3"/>
  <c r="Y160" i="3"/>
  <c r="AA160" i="3"/>
  <c r="AC160" i="3"/>
  <c r="AE160" i="3"/>
  <c r="AG160" i="3"/>
  <c r="AI160" i="3"/>
  <c r="AK160" i="3"/>
  <c r="AM160" i="3"/>
  <c r="AO160" i="3"/>
  <c r="AQ160" i="3"/>
  <c r="AS160" i="3"/>
  <c r="AU160" i="3"/>
  <c r="AW160" i="3"/>
  <c r="AY160" i="3"/>
  <c r="BA160" i="3"/>
  <c r="BC160" i="3"/>
  <c r="BE160" i="3"/>
  <c r="BG160" i="3"/>
  <c r="BI160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0" i="3"/>
  <c r="BE150" i="3"/>
  <c r="BA150" i="3"/>
  <c r="AW150" i="3"/>
  <c r="AS150" i="3"/>
  <c r="AO150" i="3"/>
  <c r="AK150" i="3"/>
  <c r="AG150" i="3"/>
  <c r="AC150" i="3"/>
  <c r="Y150" i="3"/>
  <c r="U150" i="3"/>
  <c r="Q150" i="3"/>
  <c r="M150" i="3"/>
  <c r="BF150" i="3"/>
  <c r="BB150" i="3"/>
  <c r="AX150" i="3"/>
  <c r="AT150" i="3"/>
  <c r="AP150" i="3"/>
  <c r="AL150" i="3"/>
  <c r="AH150" i="3"/>
  <c r="AD150" i="3"/>
  <c r="Z150" i="3"/>
  <c r="V150" i="3"/>
  <c r="R150" i="3"/>
  <c r="BJ155" i="3"/>
  <c r="BM159" i="3"/>
  <c r="BJ159" i="3"/>
  <c r="BN159" i="3"/>
  <c r="BF78" i="3"/>
  <c r="BB78" i="3"/>
  <c r="AX78" i="3"/>
  <c r="AT78" i="3"/>
  <c r="AP78" i="3"/>
  <c r="AL78" i="3"/>
  <c r="AH78" i="3"/>
  <c r="AD78" i="3"/>
  <c r="Z78" i="3"/>
  <c r="V78" i="3"/>
  <c r="R78" i="3"/>
  <c r="N78" i="3"/>
  <c r="BG78" i="3"/>
  <c r="BC78" i="3"/>
  <c r="AY78" i="3"/>
  <c r="AU78" i="3"/>
  <c r="AQ78" i="3"/>
  <c r="AM78" i="3"/>
  <c r="AI78" i="3"/>
  <c r="AE78" i="3"/>
  <c r="AA78" i="3"/>
  <c r="W78" i="3"/>
  <c r="S7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F154" i="3"/>
  <c r="BB154" i="3"/>
  <c r="AX154" i="3"/>
  <c r="AT154" i="3"/>
  <c r="AP154" i="3"/>
  <c r="AL154" i="3"/>
  <c r="AH154" i="3"/>
  <c r="AD154" i="3"/>
  <c r="Z154" i="3"/>
  <c r="V154" i="3"/>
  <c r="R154" i="3"/>
  <c r="N154" i="3"/>
  <c r="BG154" i="3"/>
  <c r="BC154" i="3"/>
  <c r="AY154" i="3"/>
  <c r="AU154" i="3"/>
  <c r="AQ154" i="3"/>
  <c r="AM154" i="3"/>
  <c r="AI154" i="3"/>
  <c r="AE154" i="3"/>
  <c r="AA154" i="3"/>
  <c r="W154" i="3"/>
  <c r="S154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H158" i="3"/>
  <c r="BD158" i="3"/>
  <c r="AZ158" i="3"/>
  <c r="AV158" i="3"/>
  <c r="AR158" i="3"/>
  <c r="AN158" i="3"/>
  <c r="AJ158" i="3"/>
  <c r="AF158" i="3"/>
  <c r="AB158" i="3"/>
  <c r="X158" i="3"/>
  <c r="T158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H162" i="3"/>
  <c r="BD162" i="3"/>
  <c r="AZ162" i="3"/>
  <c r="AV162" i="3"/>
  <c r="AR162" i="3"/>
  <c r="AN162" i="3"/>
  <c r="AJ162" i="3"/>
  <c r="AF162" i="3"/>
  <c r="AB162" i="3"/>
  <c r="X162" i="3"/>
  <c r="T162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BM147" i="3" l="1"/>
  <c r="BK105" i="3"/>
  <c r="BK148" i="3"/>
  <c r="L77" i="3"/>
  <c r="L76" i="3"/>
  <c r="L69" i="3"/>
  <c r="BM152" i="3"/>
  <c r="BL152" i="3"/>
  <c r="BL148" i="3"/>
  <c r="BM130" i="3"/>
  <c r="BL130" i="3"/>
  <c r="BM122" i="3"/>
  <c r="BL122" i="3"/>
  <c r="BJ82" i="3"/>
  <c r="BM82" i="3"/>
  <c r="BL82" i="3"/>
  <c r="BJ152" i="3"/>
  <c r="BJ148" i="3"/>
  <c r="BM148" i="3"/>
  <c r="BJ130" i="3"/>
  <c r="BJ122" i="3"/>
  <c r="BJ81" i="3"/>
  <c r="BM81" i="3"/>
  <c r="BL81" i="3"/>
  <c r="BN148" i="3"/>
  <c r="BL154" i="3"/>
  <c r="BK158" i="3"/>
  <c r="BJ150" i="3"/>
  <c r="BL147" i="3"/>
  <c r="BN154" i="3"/>
  <c r="BK144" i="3"/>
  <c r="BK140" i="3"/>
  <c r="BK136" i="3"/>
  <c r="BK132" i="3"/>
  <c r="BN124" i="3"/>
  <c r="BN120" i="3"/>
  <c r="BL115" i="3"/>
  <c r="BL113" i="3"/>
  <c r="BL111" i="3"/>
  <c r="BL109" i="3"/>
  <c r="BL107" i="3"/>
  <c r="BL105" i="3"/>
  <c r="BL103" i="3"/>
  <c r="BJ102" i="3"/>
  <c r="BL101" i="3"/>
  <c r="BM91" i="3"/>
  <c r="BM89" i="3"/>
  <c r="BM87" i="3"/>
  <c r="BN161" i="3"/>
  <c r="L72" i="3"/>
  <c r="L71" i="3"/>
  <c r="L70" i="3"/>
  <c r="L67" i="3"/>
  <c r="L65" i="3"/>
  <c r="L63" i="3"/>
  <c r="L61" i="3"/>
  <c r="L59" i="3"/>
  <c r="L57" i="3"/>
  <c r="L55" i="3"/>
  <c r="L53" i="3"/>
  <c r="L51" i="3"/>
  <c r="L49" i="3"/>
  <c r="L47" i="3"/>
  <c r="L45" i="3"/>
  <c r="L42" i="3"/>
  <c r="L41" i="3"/>
  <c r="L38" i="3"/>
  <c r="L37" i="3"/>
  <c r="L34" i="3"/>
  <c r="L33" i="3"/>
  <c r="L30" i="3"/>
  <c r="BM158" i="3"/>
  <c r="BJ154" i="3"/>
  <c r="BM149" i="3"/>
  <c r="BJ165" i="3"/>
  <c r="BM165" i="3"/>
  <c r="BL165" i="3"/>
  <c r="BN160" i="3"/>
  <c r="BJ160" i="3"/>
  <c r="BM156" i="3"/>
  <c r="BL156" i="3"/>
  <c r="BK156" i="3"/>
  <c r="BK152" i="3"/>
  <c r="BN152" i="3"/>
  <c r="BM161" i="3"/>
  <c r="BJ162" i="3"/>
  <c r="BK162" i="3"/>
  <c r="BN162" i="3"/>
  <c r="BK78" i="3"/>
  <c r="BN78" i="3"/>
  <c r="BM150" i="3"/>
  <c r="BJ146" i="3"/>
  <c r="BM145" i="3"/>
  <c r="BL145" i="3"/>
  <c r="BL144" i="3"/>
  <c r="BN144" i="3"/>
  <c r="BM143" i="3"/>
  <c r="BL143" i="3"/>
  <c r="BJ142" i="3"/>
  <c r="BJ141" i="3"/>
  <c r="BM141" i="3"/>
  <c r="BL141" i="3"/>
  <c r="BN139" i="3"/>
  <c r="BJ139" i="3"/>
  <c r="BM139" i="3"/>
  <c r="BL139" i="3"/>
  <c r="BJ138" i="3"/>
  <c r="BM137" i="3"/>
  <c r="BL137" i="3"/>
  <c r="BL136" i="3"/>
  <c r="BN136" i="3"/>
  <c r="BM135" i="3"/>
  <c r="BL135" i="3"/>
  <c r="BJ134" i="3"/>
  <c r="BJ133" i="3"/>
  <c r="BM133" i="3"/>
  <c r="BL133" i="3"/>
  <c r="BN131" i="3"/>
  <c r="BJ131" i="3"/>
  <c r="BM131" i="3"/>
  <c r="BL131" i="3"/>
  <c r="BK130" i="3"/>
  <c r="BN130" i="3"/>
  <c r="BM129" i="3"/>
  <c r="BL129" i="3"/>
  <c r="BL128" i="3"/>
  <c r="BK128" i="3"/>
  <c r="BN127" i="3"/>
  <c r="BJ127" i="3"/>
  <c r="BM127" i="3"/>
  <c r="BL127" i="3"/>
  <c r="BN126" i="3"/>
  <c r="BJ126" i="3"/>
  <c r="BJ125" i="3"/>
  <c r="BM125" i="3"/>
  <c r="BL125" i="3"/>
  <c r="BK124" i="3"/>
  <c r="BK123" i="3"/>
  <c r="BN122" i="3"/>
  <c r="BK122" i="3"/>
  <c r="BK121" i="3"/>
  <c r="BL121" i="3"/>
  <c r="BJ121" i="3"/>
  <c r="BM121" i="3"/>
  <c r="BM120" i="3"/>
  <c r="BK120" i="3"/>
  <c r="BM119" i="3"/>
  <c r="BK118" i="3"/>
  <c r="BJ118" i="3"/>
  <c r="BK117" i="3"/>
  <c r="BL117" i="3"/>
  <c r="BJ117" i="3"/>
  <c r="BM117" i="3"/>
  <c r="BN116" i="3"/>
  <c r="BJ116" i="3"/>
  <c r="BK115" i="3"/>
  <c r="BJ115" i="3"/>
  <c r="BN114" i="3"/>
  <c r="BK113" i="3"/>
  <c r="BJ113" i="3"/>
  <c r="BM113" i="3"/>
  <c r="BN112" i="3"/>
  <c r="BK111" i="3"/>
  <c r="BJ111" i="3"/>
  <c r="BM111" i="3"/>
  <c r="BN110" i="3"/>
  <c r="BK109" i="3"/>
  <c r="BJ109" i="3"/>
  <c r="BM109" i="3"/>
  <c r="BN108" i="3"/>
  <c r="BK108" i="3"/>
  <c r="BM107" i="3"/>
  <c r="BK107" i="3"/>
  <c r="BJ107" i="3"/>
  <c r="BN106" i="3"/>
  <c r="BK106" i="3"/>
  <c r="BM105" i="3"/>
  <c r="BJ105" i="3"/>
  <c r="BK104" i="3"/>
  <c r="BN104" i="3"/>
  <c r="BJ104" i="3"/>
  <c r="BM103" i="3"/>
  <c r="BK103" i="3"/>
  <c r="BJ103" i="3"/>
  <c r="BM102" i="3"/>
  <c r="BK102" i="3"/>
  <c r="BN102" i="3"/>
  <c r="BM101" i="3"/>
  <c r="BJ101" i="3"/>
  <c r="BK100" i="3"/>
  <c r="BN100" i="3"/>
  <c r="BJ100" i="3"/>
  <c r="BM99" i="3"/>
  <c r="BJ99" i="3"/>
  <c r="BL99" i="3"/>
  <c r="BK98" i="3"/>
  <c r="BN98" i="3"/>
  <c r="BJ98" i="3"/>
  <c r="BJ97" i="3"/>
  <c r="BL97" i="3"/>
  <c r="BK96" i="3"/>
  <c r="BN96" i="3"/>
  <c r="BJ96" i="3"/>
  <c r="BJ95" i="3"/>
  <c r="BL95" i="3"/>
  <c r="BK94" i="3"/>
  <c r="BN94" i="3"/>
  <c r="BJ94" i="3"/>
  <c r="BM93" i="3"/>
  <c r="BJ93" i="3"/>
  <c r="BL93" i="3"/>
  <c r="BK92" i="3"/>
  <c r="BN92" i="3"/>
  <c r="BJ92" i="3"/>
  <c r="BJ91" i="3"/>
  <c r="BL91" i="3"/>
  <c r="BK90" i="3"/>
  <c r="BN90" i="3"/>
  <c r="BJ90" i="3"/>
  <c r="BJ89" i="3"/>
  <c r="BL89" i="3"/>
  <c r="BK88" i="3"/>
  <c r="BN88" i="3"/>
  <c r="BJ88" i="3"/>
  <c r="BJ87" i="3"/>
  <c r="BL87" i="3"/>
  <c r="BM86" i="3"/>
  <c r="BK86" i="3"/>
  <c r="BN86" i="3"/>
  <c r="BJ85" i="3"/>
  <c r="BM85" i="3"/>
  <c r="BL85" i="3"/>
  <c r="BK84" i="3"/>
  <c r="BN84" i="3"/>
  <c r="BJ83" i="3"/>
  <c r="BM83" i="3"/>
  <c r="BL83" i="3"/>
  <c r="BK82" i="3"/>
  <c r="BN82" i="3"/>
  <c r="BL80" i="3"/>
  <c r="BK80" i="3"/>
  <c r="BN80" i="3"/>
  <c r="BJ157" i="3"/>
  <c r="BN153" i="3"/>
  <c r="BJ153" i="3"/>
  <c r="BM157" i="3"/>
  <c r="BM153" i="3"/>
  <c r="BN157" i="3"/>
  <c r="L74" i="3"/>
  <c r="K77" i="3"/>
  <c r="L75" i="3"/>
  <c r="K75" i="3"/>
  <c r="L73" i="3"/>
  <c r="L68" i="3"/>
  <c r="K57" i="3"/>
  <c r="K53" i="3"/>
  <c r="K49" i="3"/>
  <c r="K45" i="3"/>
  <c r="K41" i="3"/>
  <c r="K37" i="3"/>
  <c r="K33" i="3"/>
  <c r="K30" i="3"/>
  <c r="BL162" i="3"/>
  <c r="BM162" i="3"/>
  <c r="BN158" i="3"/>
  <c r="BL158" i="3"/>
  <c r="BM154" i="3"/>
  <c r="BL149" i="3"/>
  <c r="BM78" i="3"/>
  <c r="BJ78" i="3"/>
  <c r="BN147" i="3"/>
  <c r="BJ147" i="3"/>
  <c r="BN165" i="3"/>
  <c r="BK165" i="3"/>
  <c r="BM160" i="3"/>
  <c r="BL160" i="3"/>
  <c r="BK160" i="3"/>
  <c r="BN156" i="3"/>
  <c r="BJ156" i="3"/>
  <c r="BJ161" i="3"/>
  <c r="BJ158" i="3"/>
  <c r="BK154" i="3"/>
  <c r="BN149" i="3"/>
  <c r="BJ149" i="3"/>
  <c r="BK149" i="3"/>
  <c r="BL78" i="3"/>
  <c r="BK150" i="3"/>
  <c r="BN150" i="3"/>
  <c r="BL150" i="3"/>
  <c r="BK147" i="3"/>
  <c r="BM146" i="3"/>
  <c r="BN146" i="3"/>
  <c r="BL146" i="3"/>
  <c r="BK146" i="3"/>
  <c r="BK145" i="3"/>
  <c r="BN145" i="3"/>
  <c r="BJ145" i="3"/>
  <c r="BJ144" i="3"/>
  <c r="BM144" i="3"/>
  <c r="BN143" i="3"/>
  <c r="BK143" i="3"/>
  <c r="BJ143" i="3"/>
  <c r="BM142" i="3"/>
  <c r="BN142" i="3"/>
  <c r="BL142" i="3"/>
  <c r="BK142" i="3"/>
  <c r="BK141" i="3"/>
  <c r="BN141" i="3"/>
  <c r="BJ140" i="3"/>
  <c r="BM140" i="3"/>
  <c r="BN140" i="3"/>
  <c r="BL140" i="3"/>
  <c r="BK139" i="3"/>
  <c r="BM138" i="3"/>
  <c r="BN138" i="3"/>
  <c r="BL138" i="3"/>
  <c r="BK138" i="3"/>
  <c r="BK137" i="3"/>
  <c r="BN137" i="3"/>
  <c r="BJ137" i="3"/>
  <c r="BJ136" i="3"/>
  <c r="BM136" i="3"/>
  <c r="BN135" i="3"/>
  <c r="BK135" i="3"/>
  <c r="BJ135" i="3"/>
  <c r="BM134" i="3"/>
  <c r="BN134" i="3"/>
  <c r="BL134" i="3"/>
  <c r="BK134" i="3"/>
  <c r="BK133" i="3"/>
  <c r="BN133" i="3"/>
  <c r="BJ132" i="3"/>
  <c r="BM132" i="3"/>
  <c r="BN132" i="3"/>
  <c r="BL132" i="3"/>
  <c r="BK131" i="3"/>
  <c r="BK129" i="3"/>
  <c r="BN129" i="3"/>
  <c r="BJ129" i="3"/>
  <c r="BJ128" i="3"/>
  <c r="BM128" i="3"/>
  <c r="BN128" i="3"/>
  <c r="BK127" i="3"/>
  <c r="BM126" i="3"/>
  <c r="BL126" i="3"/>
  <c r="BK126" i="3"/>
  <c r="BN125" i="3"/>
  <c r="BK125" i="3"/>
  <c r="BJ124" i="3"/>
  <c r="BM124" i="3"/>
  <c r="BL124" i="3"/>
  <c r="BN123" i="3"/>
  <c r="BM123" i="3"/>
  <c r="BL123" i="3"/>
  <c r="BJ123" i="3"/>
  <c r="BN121" i="3"/>
  <c r="BJ120" i="3"/>
  <c r="BL120" i="3"/>
  <c r="BN119" i="3"/>
  <c r="BK119" i="3"/>
  <c r="BL119" i="3"/>
  <c r="BJ119" i="3"/>
  <c r="BL118" i="3"/>
  <c r="BM118" i="3"/>
  <c r="BN118" i="3"/>
  <c r="BN117" i="3"/>
  <c r="BL116" i="3"/>
  <c r="BM116" i="3"/>
  <c r="BK116" i="3"/>
  <c r="BM115" i="3"/>
  <c r="BN115" i="3"/>
  <c r="BL114" i="3"/>
  <c r="BJ114" i="3"/>
  <c r="BM114" i="3"/>
  <c r="BK114" i="3"/>
  <c r="BN113" i="3"/>
  <c r="BL112" i="3"/>
  <c r="BJ112" i="3"/>
  <c r="BM112" i="3"/>
  <c r="BK112" i="3"/>
  <c r="BN111" i="3"/>
  <c r="BL110" i="3"/>
  <c r="BJ110" i="3"/>
  <c r="BM110" i="3"/>
  <c r="BK110" i="3"/>
  <c r="BN109" i="3"/>
  <c r="BL108" i="3"/>
  <c r="BJ108" i="3"/>
  <c r="BM108" i="3"/>
  <c r="BN107" i="3"/>
  <c r="BL106" i="3"/>
  <c r="BJ106" i="3"/>
  <c r="BM106" i="3"/>
  <c r="BN105" i="3"/>
  <c r="BL104" i="3"/>
  <c r="BM104" i="3"/>
  <c r="BN103" i="3"/>
  <c r="BL102" i="3"/>
  <c r="BK101" i="3"/>
  <c r="BN101" i="3"/>
  <c r="BL100" i="3"/>
  <c r="BM100" i="3"/>
  <c r="BK99" i="3"/>
  <c r="BN99" i="3"/>
  <c r="BL98" i="3"/>
  <c r="BM98" i="3"/>
  <c r="BM97" i="3"/>
  <c r="BK97" i="3"/>
  <c r="BN97" i="3"/>
  <c r="BL96" i="3"/>
  <c r="BM96" i="3"/>
  <c r="BM95" i="3"/>
  <c r="BK95" i="3"/>
  <c r="BN95" i="3"/>
  <c r="BL94" i="3"/>
  <c r="BM94" i="3"/>
  <c r="BK93" i="3"/>
  <c r="BN93" i="3"/>
  <c r="BL92" i="3"/>
  <c r="BM92" i="3"/>
  <c r="BK91" i="3"/>
  <c r="BN91" i="3"/>
  <c r="BL90" i="3"/>
  <c r="BM90" i="3"/>
  <c r="BK89" i="3"/>
  <c r="BN89" i="3"/>
  <c r="BL88" i="3"/>
  <c r="BM88" i="3"/>
  <c r="BK87" i="3"/>
  <c r="BN87" i="3"/>
  <c r="BJ86" i="3"/>
  <c r="BL86" i="3"/>
  <c r="BK85" i="3"/>
  <c r="BN85" i="3"/>
  <c r="BJ84" i="3"/>
  <c r="BM84" i="3"/>
  <c r="BL84" i="3"/>
  <c r="BK83" i="3"/>
  <c r="BN83" i="3"/>
  <c r="BK81" i="3"/>
  <c r="BN81" i="3"/>
  <c r="BJ80" i="3"/>
  <c r="BM80" i="3"/>
  <c r="BL161" i="3"/>
  <c r="BL157" i="3"/>
  <c r="BL153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M38" i="3" l="1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BM48" i="3" l="1"/>
  <c r="BL48" i="3"/>
  <c r="BJ35" i="3"/>
  <c r="BM35" i="3"/>
  <c r="BL35" i="3"/>
  <c r="BJ48" i="3"/>
  <c r="BJ36" i="3"/>
  <c r="BN77" i="3"/>
  <c r="BJ77" i="3"/>
  <c r="BK77" i="3"/>
  <c r="BM75" i="3"/>
  <c r="BL75" i="3"/>
  <c r="BK53" i="3"/>
  <c r="BN53" i="3"/>
  <c r="BN45" i="3"/>
  <c r="BJ45" i="3"/>
  <c r="BM45" i="3"/>
  <c r="BL45" i="3"/>
  <c r="BK37" i="3"/>
  <c r="BM30" i="3"/>
  <c r="BL30" i="3"/>
  <c r="BK73" i="3"/>
  <c r="BM73" i="3"/>
  <c r="BN73" i="3"/>
  <c r="BJ63" i="3"/>
  <c r="BK63" i="3"/>
  <c r="BN63" i="3"/>
  <c r="BM55" i="3"/>
  <c r="BL55" i="3"/>
  <c r="BK47" i="3"/>
  <c r="BN47" i="3"/>
  <c r="BM39" i="3"/>
  <c r="BL39" i="3"/>
  <c r="BJ39" i="3"/>
  <c r="BK31" i="3"/>
  <c r="BN31" i="3"/>
  <c r="BL68" i="3"/>
  <c r="BM60" i="3"/>
  <c r="BJ60" i="3"/>
  <c r="BN60" i="3"/>
  <c r="BK60" i="3"/>
  <c r="BL52" i="3"/>
  <c r="BJ44" i="3"/>
  <c r="BN44" i="3"/>
  <c r="BK44" i="3"/>
  <c r="BL36" i="3"/>
  <c r="BM36" i="3"/>
  <c r="BK69" i="3"/>
  <c r="BM69" i="3"/>
  <c r="BN69" i="3"/>
  <c r="BJ65" i="3"/>
  <c r="BM65" i="3"/>
  <c r="BL65" i="3"/>
  <c r="BJ71" i="3"/>
  <c r="BK71" i="3"/>
  <c r="BN71" i="3"/>
  <c r="BL58" i="3"/>
  <c r="BM58" i="3"/>
  <c r="BJ58" i="3"/>
  <c r="BK58" i="3"/>
  <c r="BN58" i="3"/>
  <c r="BL42" i="3"/>
  <c r="BM42" i="3"/>
  <c r="BJ42" i="3"/>
  <c r="BK42" i="3"/>
  <c r="BN42" i="3"/>
  <c r="BM34" i="3"/>
  <c r="BJ67" i="3"/>
  <c r="BK67" i="3"/>
  <c r="BN67" i="3"/>
  <c r="BM51" i="3"/>
  <c r="BL51" i="3"/>
  <c r="BK35" i="3"/>
  <c r="BN35" i="3"/>
  <c r="BL56" i="3"/>
  <c r="BJ40" i="3"/>
  <c r="BN40" i="3"/>
  <c r="BK40" i="3"/>
  <c r="BL32" i="3"/>
  <c r="BK61" i="3"/>
  <c r="BM61" i="3"/>
  <c r="BN61" i="3"/>
  <c r="BK46" i="3"/>
  <c r="BN46" i="3"/>
  <c r="BJ57" i="3"/>
  <c r="BL57" i="3"/>
  <c r="BK49" i="3"/>
  <c r="BN49" i="3"/>
  <c r="BN41" i="3"/>
  <c r="BJ41" i="3"/>
  <c r="BM41" i="3"/>
  <c r="BL41" i="3"/>
  <c r="BK33" i="3"/>
  <c r="BN33" i="3"/>
  <c r="BM59" i="3"/>
  <c r="BL59" i="3"/>
  <c r="BK43" i="3"/>
  <c r="BN43" i="3"/>
  <c r="BM76" i="3"/>
  <c r="BL76" i="3"/>
  <c r="BM64" i="3"/>
  <c r="BJ64" i="3"/>
  <c r="BN64" i="3"/>
  <c r="BK64" i="3"/>
  <c r="BM70" i="3"/>
  <c r="BJ70" i="3"/>
  <c r="BK70" i="3"/>
  <c r="BN70" i="3"/>
  <c r="BL72" i="3"/>
  <c r="BL54" i="3"/>
  <c r="BM54" i="3"/>
  <c r="BJ54" i="3"/>
  <c r="BK54" i="3"/>
  <c r="BN54" i="3"/>
  <c r="BM77" i="3"/>
  <c r="BL77" i="3"/>
  <c r="BJ75" i="3"/>
  <c r="BK75" i="3"/>
  <c r="BN75" i="3"/>
  <c r="BJ53" i="3"/>
  <c r="BM53" i="3"/>
  <c r="BL53" i="3"/>
  <c r="BK45" i="3"/>
  <c r="BN37" i="3"/>
  <c r="BJ37" i="3"/>
  <c r="BM37" i="3"/>
  <c r="BL37" i="3"/>
  <c r="BK30" i="3"/>
  <c r="BN30" i="3"/>
  <c r="BJ30" i="3"/>
  <c r="BJ73" i="3"/>
  <c r="BL73" i="3"/>
  <c r="BM74" i="3"/>
  <c r="BJ74" i="3"/>
  <c r="BK74" i="3"/>
  <c r="BN74" i="3"/>
  <c r="BL74" i="3"/>
  <c r="BM63" i="3"/>
  <c r="BL63" i="3"/>
  <c r="BJ55" i="3"/>
  <c r="BK55" i="3"/>
  <c r="BN55" i="3"/>
  <c r="BM47" i="3"/>
  <c r="BL47" i="3"/>
  <c r="BJ47" i="3"/>
  <c r="BK39" i="3"/>
  <c r="BN39" i="3"/>
  <c r="BJ31" i="3"/>
  <c r="BL31" i="3"/>
  <c r="BM31" i="3"/>
  <c r="BM68" i="3"/>
  <c r="BJ68" i="3"/>
  <c r="BN68" i="3"/>
  <c r="BK68" i="3"/>
  <c r="BL60" i="3"/>
  <c r="BM52" i="3"/>
  <c r="BJ52" i="3"/>
  <c r="BN52" i="3"/>
  <c r="BK52" i="3"/>
  <c r="BL44" i="3"/>
  <c r="BM44" i="3"/>
  <c r="BN36" i="3"/>
  <c r="BK36" i="3"/>
  <c r="BJ69" i="3"/>
  <c r="BL69" i="3"/>
  <c r="BK65" i="3"/>
  <c r="BN65" i="3"/>
  <c r="BM71" i="3"/>
  <c r="BL71" i="3"/>
  <c r="BL66" i="3"/>
  <c r="BM66" i="3"/>
  <c r="BJ66" i="3"/>
  <c r="BK66" i="3"/>
  <c r="BN66" i="3"/>
  <c r="BM50" i="3"/>
  <c r="BJ50" i="3"/>
  <c r="BK50" i="3"/>
  <c r="BN50" i="3"/>
  <c r="BL50" i="3"/>
  <c r="BL34" i="3"/>
  <c r="BJ34" i="3"/>
  <c r="BK34" i="3"/>
  <c r="BN34" i="3"/>
  <c r="BM67" i="3"/>
  <c r="BL67" i="3"/>
  <c r="BJ51" i="3"/>
  <c r="BK51" i="3"/>
  <c r="BN51" i="3"/>
  <c r="BM56" i="3"/>
  <c r="BJ56" i="3"/>
  <c r="BN56" i="3"/>
  <c r="BK56" i="3"/>
  <c r="BL40" i="3"/>
  <c r="BM40" i="3"/>
  <c r="BM32" i="3"/>
  <c r="BJ32" i="3"/>
  <c r="BN32" i="3"/>
  <c r="BK32" i="3"/>
  <c r="BJ61" i="3"/>
  <c r="BL61" i="3"/>
  <c r="BL62" i="3"/>
  <c r="BM62" i="3"/>
  <c r="BJ62" i="3"/>
  <c r="BK62" i="3"/>
  <c r="BN62" i="3"/>
  <c r="BJ46" i="3"/>
  <c r="BM46" i="3"/>
  <c r="BL46" i="3"/>
  <c r="BN57" i="3"/>
  <c r="BK57" i="3"/>
  <c r="BM57" i="3"/>
  <c r="BJ49" i="3"/>
  <c r="BM49" i="3"/>
  <c r="BL49" i="3"/>
  <c r="BK41" i="3"/>
  <c r="BJ33" i="3"/>
  <c r="BM33" i="3"/>
  <c r="BL33" i="3"/>
  <c r="BJ59" i="3"/>
  <c r="BK59" i="3"/>
  <c r="BN59" i="3"/>
  <c r="BM43" i="3"/>
  <c r="BL43" i="3"/>
  <c r="BJ43" i="3"/>
  <c r="BN76" i="3"/>
  <c r="BK76" i="3"/>
  <c r="BJ76" i="3"/>
  <c r="BL64" i="3"/>
  <c r="BN48" i="3"/>
  <c r="BK48" i="3"/>
  <c r="BL70" i="3"/>
  <c r="BM72" i="3"/>
  <c r="BJ72" i="3"/>
  <c r="BN72" i="3"/>
  <c r="BK72" i="3"/>
  <c r="BL38" i="3"/>
  <c r="BM38" i="3"/>
  <c r="BJ38" i="3"/>
  <c r="BK38" i="3"/>
  <c r="BN38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<sst xmlns="http://schemas.openxmlformats.org/spreadsheetml/2006/main" count="3744" uniqueCount="484">
  <si>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</si>
  <si>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</si>
  <si>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</si>
  <si>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</si>
  <si>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</si>
  <si>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</si>
  <si>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</si>
  <si>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</si>
  <si>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</si>
  <si>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</si>
  <si>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</si>
  <si>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</si>
  <si>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</si>
  <si>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</si>
  <si>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</si>
  <si>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</si>
  <si>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</si>
  <si>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</si>
  <si>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</si>
  <si>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</si>
  <si>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</si>
  <si>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</si>
  <si>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</si>
  <si>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</si>
  <si>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</si>
  <si>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</si>
  <si>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</si>
  <si>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</si>
  <si>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</si>
  <si>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</si>
  <si>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</si>
  <si>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</si>
  <si>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</si>
  <si>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</si>
  <si>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</si>
  <si>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</si>
  <si>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</si>
  <si>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</si>
  <si>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</si>
  <si>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</si>
  <si>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</si>
  <si>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</si>
  <si>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</si>
  <si>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</si>
  <si>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</si>
  <si>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</si>
  <si>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</si>
  <si>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</si>
  <si>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</si>
  <si>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</si>
  <si>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</si>
  <si>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</si>
  <si>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</si>
  <si>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</si>
  <si>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</si>
  <si>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</si>
  <si>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</si>
  <si>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</si>
  <si>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</si>
  <si>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</si>
  <si>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</si>
  <si>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</si>
  <si>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</si>
  <si>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</si>
  <si>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</si>
  <si>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</si>
  <si>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</si>
  <si>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</si>
  <si>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</si>
  <si>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</si>
  <si>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</si>
  <si>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</si>
  <si>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</si>
  <si>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</si>
  <si>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</si>
  <si>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</si>
  <si>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</si>
  <si>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</si>
  <si>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</si>
  <si>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</si>
  <si>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</si>
  <si>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</si>
  <si>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</si>
  <si>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</si>
  <si>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</si>
  <si>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</si>
  <si>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</si>
  <si>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</si>
  <si>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</si>
  <si>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</si>
  <si>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</si>
  <si>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</si>
  <si>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</si>
  <si>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</si>
  <si>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</si>
  <si>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</si>
  <si>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</si>
  <si>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</si>
  <si>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</si>
  <si>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</si>
  <si>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</si>
  <si>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</si>
  <si>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</si>
  <si>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</si>
  <si>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</si>
  <si>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</si>
  <si>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</si>
  <si>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</si>
  <si>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</si>
  <si>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</si>
  <si>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</si>
  <si>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</si>
  <si>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</si>
  <si>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</si>
  <si>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</si>
  <si>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</si>
  <si>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</si>
  <si>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</si>
  <si>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</si>
  <si>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</si>
  <si>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</si>
  <si>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</si>
  <si>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</si>
  <si>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</si>
  <si>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</si>
  <si>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</si>
  <si>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</si>
  <si>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</si>
  <si>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</si>
  <si>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</si>
  <si>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</si>
  <si>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</si>
  <si>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</si>
  <si>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</si>
  <si>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</si>
  <si>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</si>
  <si>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</si>
  <si>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</si>
  <si>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</si>
  <si>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</si>
  <si>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</si>
  <si>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</si>
  <si>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</si>
  <si>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</si>
  <si>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</si>
  <si>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</si>
  <si>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</si>
  <si>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</si>
  <si>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</si>
  <si>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</si>
  <si>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</si>
  <si>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</si>
  <si>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</si>
  <si>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</si>
  <si>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</si>
  <si>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</si>
  <si>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</si>
  <si>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</si>
  <si>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</si>
  <si>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</si>
  <si>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</si>
  <si>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</si>
  <si>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</si>
  <si>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</si>
  <si>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</si>
  <si>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</si>
  <si>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</si>
  <si>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</si>
  <si>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</si>
  <si>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</si>
  <si>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</si>
  <si>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</si>
  <si>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</si>
  <si>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</si>
  <si>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</si>
  <si>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</si>
  <si>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</si>
  <si>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</si>
  <si>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</si>
  <si>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</si>
  <si>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</si>
  <si>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</si>
  <si>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</si>
  <si>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</si>
  <si>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</si>
  <si>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</si>
  <si>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</si>
  <si>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</si>
  <si>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</si>
  <si>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</si>
  <si>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</si>
  <si>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</si>
  <si>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</si>
  <si>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</si>
  <si>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</si>
  <si>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</si>
  <si>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</si>
  <si>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</si>
  <si>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</si>
  <si>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</si>
  <si>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</si>
  <si>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</si>
  <si>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</si>
  <si>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</si>
  <si>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</si>
  <si>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</si>
  <si>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</si>
  <si>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</si>
  <si>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</si>
  <si>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</si>
  <si>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</si>
  <si>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</si>
  <si>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</si>
  <si>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</si>
  <si>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</si>
  <si>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</si>
  <si>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</si>
  <si>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</si>
  <si>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</si>
  <si>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</si>
  <si>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</si>
  <si>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</si>
  <si>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</si>
  <si>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</si>
  <si>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</si>
  <si>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</si>
  <si>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</si>
  <si>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</si>
  <si>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</si>
  <si>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</si>
  <si>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</si>
  <si>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</si>
  <si>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</si>
  <si>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</si>
  <si>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</si>
  <si>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</si>
  <si>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</si>
  <si>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</si>
  <si>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</si>
  <si>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</si>
  <si>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</si>
  <si>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</si>
  <si>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</si>
  <si>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</si>
  <si>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</si>
  <si>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</si>
  <si>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</si>
  <si>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</si>
  <si>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</si>
  <si>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</si>
  <si>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</si>
  <si>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</si>
  <si>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</si>
  <si>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</si>
  <si>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</si>
  <si>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</si>
  <si>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</si>
  <si>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</si>
  <si>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</si>
  <si>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</si>
  <si>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</si>
  <si>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</si>
  <si>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</si>
  <si>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</si>
  <si>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</si>
  <si>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</si>
  <si>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</si>
  <si>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</si>
  <si>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</si>
  <si>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</si>
  <si>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</si>
  <si>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</si>
  <si>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</si>
  <si>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</si>
  <si>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</si>
  <si>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</si>
  <si>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</si>
  <si>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</si>
  <si>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</si>
  <si>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</si>
  <si>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</si>
  <si>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</si>
  <si>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</si>
  <si>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</si>
  <si>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</si>
  <si>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</si>
  <si>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</si>
  <si>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</si>
  <si>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</si>
  <si>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</si>
  <si>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</si>
  <si>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</si>
  <si>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</si>
  <si>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</si>
  <si>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</si>
  <si>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</si>
  <si>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</si>
  <si>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</si>
  <si>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</si>
  <si>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</si>
  <si>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</si>
  <si>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</si>
  <si>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</si>
  <si>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</si>
  <si>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</si>
  <si>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</si>
  <si>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</si>
  <si>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</si>
  <si>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</si>
  <si>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</si>
  <si>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</si>
  <si>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</si>
  <si>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</si>
  <si>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</si>
  <si>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</si>
  <si>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</si>
  <si>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</si>
  <si>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</si>
  <si>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</si>
  <si>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</si>
  <si>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</si>
  <si>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</si>
  <si>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</si>
  <si>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</si>
  <si>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</si>
  <si>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</si>
  <si>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</si>
  <si>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</si>
  <si>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</si>
  <si>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</si>
  <si>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</si>
  <si>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</si>
  <si>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</si>
  <si>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</si>
  <si>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</si>
  <si>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</si>
  <si>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</si>
  <si>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</si>
  <si>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</si>
  <si>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</si>
  <si>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</si>
  <si>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</si>
  <si>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</si>
  <si>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</si>
  <si>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</si>
  <si>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</si>
  <si>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</si>
  <si>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</si>
  <si>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</si>
  <si>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</si>
  <si>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</si>
  <si>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</si>
  <si>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</si>
  <si>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</si>
  <si>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</si>
  <si>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</si>
  <si>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</si>
  <si>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</si>
  <si>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</si>
  <si>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</si>
  <si>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</si>
  <si>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</si>
  <si>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</si>
  <si>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</si>
  <si>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</si>
  <si>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</si>
  <si>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</si>
  <si>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</si>
  <si>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</si>
  <si>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</si>
  <si>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</si>
  <si>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</si>
  <si>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</si>
  <si>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</si>
  <si>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</si>
  <si>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</si>
  <si>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</si>
  <si>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</si>
  <si>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</si>
  <si>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</si>
  <si>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</si>
  <si>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</si>
  <si>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</si>
  <si>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</si>
  <si>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</si>
  <si>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</si>
  <si>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</si>
  <si>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</si>
  <si>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</si>
  <si>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</si>
  <si>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</si>
  <si>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</si>
  <si>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</si>
  <si>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</si>
  <si>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</si>
  <si>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</si>
  <si>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</si>
  <si>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</si>
  <si>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</si>
  <si>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</si>
  <si>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</si>
  <si>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</si>
  <si>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</si>
  <si>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</si>
  <si>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</si>
  <si>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</si>
  <si>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</si>
  <si>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</si>
  <si>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</si>
  <si>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</si>
  <si>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</si>
  <si>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</si>
  <si>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</si>
  <si>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</si>
  <si>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</si>
  <si>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</si>
  <si>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</si>
  <si>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</si>
  <si>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</si>
  <si>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</si>
  <si>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</si>
  <si>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</si>
  <si>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</si>
  <si>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</si>
  <si>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</si>
  <si>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</si>
  <si>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</si>
  <si>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</si>
  <si>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</si>
  <si>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</si>
  <si>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</si>
  <si>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</si>
  <si>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</si>
  <si>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</si>
  <si>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</si>
  <si>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</si>
  <si>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</si>
  <si>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</si>
  <si>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</si>
  <si>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</si>
  <si>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</si>
  <si>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</si>
  <si>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</si>
  <si>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</si>
  <si>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</si>
  <si>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</si>
  <si>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</si>
  <si>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</si>
  <si>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</si>
  <si>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</si>
  <si>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</si>
  <si>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</si>
  <si>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</si>
  <si>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</si>
  <si>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</si>
  <si>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</si>
  <si>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</si>
  <si>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</si>
  <si>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</si>
  <si>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</si>
  <si>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</si>
  <si>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</si>
  <si>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</si>
  <si>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</si>
  <si>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</si>
  <si>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</si>
  <si>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</si>
  <si>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</si>
  <si>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</si>
  <si>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</si>
  <si>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</si>
  <si>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</si>
  <si>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</si>
  <si>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</si>
  <si>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</si>
  <si>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</si>
  <si>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</si>
  <si>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</si>
  <si>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</si>
  <si>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</si>
  <si>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Bromley</t>
  </si>
  <si>
    <t>Eastleigh</t>
  </si>
  <si>
    <t>Dover Athletic</t>
  </si>
  <si>
    <t>Yeovil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</si>
</sst>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topLeftCell="A329" zoomScale="80" zoomScaleNormal="80" workbookViewId="0">
      <selection activeCell="J359" sqref="J35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297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222</v>
      </c>
      <c r="C2">
        <v>1.34883720930233</v>
      </c>
      <c r="D2">
        <v>0.99</v>
      </c>
      <c r="E2">
        <v>1.26</v>
      </c>
    </row>
    <row r="3" spans="1:5" x14ac:dyDescent="0.25">
      <c r="A3" t="s">
        <v>10</v>
      </c>
      <c r="B3" t="s">
        <v>226</v>
      </c>
      <c r="C3">
        <v>1.34883720930233</v>
      </c>
      <c r="D3">
        <v>0.74</v>
      </c>
      <c r="E3">
        <v>1.26</v>
      </c>
    </row>
    <row r="4" spans="1:5" x14ac:dyDescent="0.25">
      <c r="A4" t="s">
        <v>10</v>
      </c>
      <c r="B4" t="s">
        <v>38</v>
      </c>
      <c r="C4">
        <v>1.34883720930233</v>
      </c>
      <c r="D4">
        <v>1.1100000000000001</v>
      </c>
      <c r="E4">
        <v>0.63</v>
      </c>
    </row>
    <row r="5" spans="1:5" x14ac:dyDescent="0.25">
      <c r="A5" t="s">
        <v>10</v>
      </c>
      <c r="B5" t="s">
        <v>37</v>
      </c>
      <c r="C5">
        <v>1.34883720930233</v>
      </c>
      <c r="D5">
        <v>0.37</v>
      </c>
      <c r="E5">
        <v>0.95</v>
      </c>
    </row>
    <row r="6" spans="1:5" x14ac:dyDescent="0.25">
      <c r="A6" t="s">
        <v>10</v>
      </c>
      <c r="B6" t="s">
        <v>42</v>
      </c>
      <c r="C6">
        <v>1.34883720930233</v>
      </c>
      <c r="D6">
        <v>1.73</v>
      </c>
      <c r="E6">
        <v>1.26</v>
      </c>
    </row>
    <row r="7" spans="1:5" x14ac:dyDescent="0.25">
      <c r="A7" t="s">
        <v>10</v>
      </c>
      <c r="B7" t="s">
        <v>224</v>
      </c>
      <c r="C7">
        <v>1.34883720930233</v>
      </c>
      <c r="D7">
        <v>1.48</v>
      </c>
      <c r="E7">
        <v>1.05</v>
      </c>
    </row>
    <row r="8" spans="1:5" x14ac:dyDescent="0.25">
      <c r="A8" t="s">
        <v>10</v>
      </c>
      <c r="B8" t="s">
        <v>12</v>
      </c>
      <c r="C8">
        <v>1.34883720930233</v>
      </c>
      <c r="D8">
        <v>1.48</v>
      </c>
      <c r="E8">
        <v>0.95</v>
      </c>
    </row>
    <row r="9" spans="1:5" x14ac:dyDescent="0.25">
      <c r="A9" t="s">
        <v>10</v>
      </c>
      <c r="B9" t="s">
        <v>225</v>
      </c>
      <c r="C9">
        <v>1.34883720930233</v>
      </c>
      <c r="D9">
        <v>0.74</v>
      </c>
      <c r="E9">
        <v>1.26</v>
      </c>
    </row>
    <row r="10" spans="1:5" x14ac:dyDescent="0.25">
      <c r="A10" t="s">
        <v>10</v>
      </c>
      <c r="B10" t="s">
        <v>223</v>
      </c>
      <c r="C10">
        <v>1.34883720930233</v>
      </c>
      <c r="D10">
        <v>0</v>
      </c>
      <c r="E10">
        <v>1.05</v>
      </c>
    </row>
    <row r="11" spans="1:5" x14ac:dyDescent="0.25">
      <c r="A11" t="s">
        <v>10</v>
      </c>
      <c r="B11" t="s">
        <v>39</v>
      </c>
      <c r="C11">
        <v>1.34883720930233</v>
      </c>
      <c r="D11">
        <v>2.59</v>
      </c>
      <c r="E11">
        <v>1.26</v>
      </c>
    </row>
    <row r="12" spans="1:5" x14ac:dyDescent="0.25">
      <c r="A12" t="s">
        <v>10</v>
      </c>
      <c r="B12" t="s">
        <v>41</v>
      </c>
      <c r="C12">
        <v>1.34883720930233</v>
      </c>
      <c r="D12">
        <v>0.37</v>
      </c>
      <c r="E12">
        <v>0.32</v>
      </c>
    </row>
    <row r="13" spans="1:5" x14ac:dyDescent="0.25">
      <c r="A13" t="s">
        <v>10</v>
      </c>
      <c r="B13" t="s">
        <v>221</v>
      </c>
      <c r="C13">
        <v>1.34883720930233</v>
      </c>
      <c r="D13">
        <v>0.74</v>
      </c>
      <c r="E13">
        <v>0.95</v>
      </c>
    </row>
    <row r="14" spans="1:5" x14ac:dyDescent="0.25">
      <c r="A14" t="s">
        <v>10</v>
      </c>
      <c r="B14" t="s">
        <v>447</v>
      </c>
      <c r="C14">
        <v>1.34883720930233</v>
      </c>
      <c r="D14">
        <v>1.24</v>
      </c>
      <c r="E14">
        <v>0.84</v>
      </c>
    </row>
    <row r="15" spans="1:5" x14ac:dyDescent="0.25">
      <c r="A15" t="s">
        <v>10</v>
      </c>
      <c r="B15" t="s">
        <v>11</v>
      </c>
      <c r="C15">
        <v>1.34883720930233</v>
      </c>
      <c r="D15">
        <v>1.1100000000000001</v>
      </c>
      <c r="E15">
        <v>0.63</v>
      </c>
    </row>
    <row r="16" spans="1:5" x14ac:dyDescent="0.25">
      <c r="A16" t="s">
        <v>10</v>
      </c>
      <c r="B16" t="s">
        <v>453</v>
      </c>
      <c r="C16">
        <v>1.34883720930233</v>
      </c>
      <c r="D16">
        <v>0.74</v>
      </c>
      <c r="E16">
        <v>0.32</v>
      </c>
    </row>
    <row r="17" spans="1:5" x14ac:dyDescent="0.25">
      <c r="A17" t="s">
        <v>10</v>
      </c>
      <c r="B17" t="s">
        <v>40</v>
      </c>
      <c r="C17">
        <v>1.34883720930233</v>
      </c>
      <c r="D17">
        <v>0.74</v>
      </c>
      <c r="E17">
        <v>1.69</v>
      </c>
    </row>
    <row r="18" spans="1:5" x14ac:dyDescent="0.25">
      <c r="A18" t="s">
        <v>10</v>
      </c>
      <c r="B18" t="s">
        <v>219</v>
      </c>
      <c r="C18">
        <v>1.34883720930233</v>
      </c>
      <c r="D18">
        <v>1.48</v>
      </c>
      <c r="E18">
        <v>0.63</v>
      </c>
    </row>
    <row r="19" spans="1:5" x14ac:dyDescent="0.25">
      <c r="A19" t="s">
        <v>10</v>
      </c>
      <c r="B19" t="s">
        <v>220</v>
      </c>
      <c r="C19">
        <v>1.34883720930233</v>
      </c>
      <c r="D19">
        <v>0</v>
      </c>
      <c r="E19">
        <v>0.63</v>
      </c>
    </row>
    <row r="20" spans="1:5" x14ac:dyDescent="0.25">
      <c r="A20" t="s">
        <v>13</v>
      </c>
      <c r="B20" t="s">
        <v>54</v>
      </c>
      <c r="C20">
        <v>2</v>
      </c>
      <c r="D20">
        <v>0.5</v>
      </c>
      <c r="E20">
        <v>1</v>
      </c>
    </row>
    <row r="21" spans="1:5" x14ac:dyDescent="0.25">
      <c r="A21" t="s">
        <v>13</v>
      </c>
      <c r="B21" t="s">
        <v>50</v>
      </c>
      <c r="C21">
        <v>2</v>
      </c>
      <c r="D21">
        <v>0</v>
      </c>
      <c r="E21">
        <v>4</v>
      </c>
    </row>
    <row r="22" spans="1:5" x14ac:dyDescent="0.25">
      <c r="A22" t="s">
        <v>13</v>
      </c>
      <c r="B22" t="s">
        <v>48</v>
      </c>
      <c r="C22">
        <v>2</v>
      </c>
      <c r="D22">
        <v>0</v>
      </c>
      <c r="E22">
        <v>0</v>
      </c>
    </row>
    <row r="23" spans="1:5" x14ac:dyDescent="0.25">
      <c r="A23" t="s">
        <v>13</v>
      </c>
      <c r="B23" t="s">
        <v>53</v>
      </c>
      <c r="C23">
        <v>2</v>
      </c>
      <c r="D23">
        <v>2.5</v>
      </c>
      <c r="E23">
        <v>1</v>
      </c>
    </row>
    <row r="24" spans="1:5" x14ac:dyDescent="0.25">
      <c r="A24" t="s">
        <v>13</v>
      </c>
      <c r="B24" t="s">
        <v>14</v>
      </c>
      <c r="C24">
        <v>2</v>
      </c>
      <c r="D24">
        <v>0.5</v>
      </c>
      <c r="E24">
        <v>1</v>
      </c>
    </row>
    <row r="25" spans="1:5" x14ac:dyDescent="0.25">
      <c r="A25" t="s">
        <v>13</v>
      </c>
      <c r="B25" t="s">
        <v>51</v>
      </c>
      <c r="C25">
        <v>2</v>
      </c>
      <c r="D25">
        <v>0.5</v>
      </c>
      <c r="E25">
        <v>0</v>
      </c>
    </row>
    <row r="26" spans="1:5" x14ac:dyDescent="0.25">
      <c r="A26" t="s">
        <v>13</v>
      </c>
      <c r="B26" t="s">
        <v>43</v>
      </c>
      <c r="C26">
        <v>2</v>
      </c>
      <c r="D26">
        <v>2.5</v>
      </c>
      <c r="E26">
        <v>2</v>
      </c>
    </row>
    <row r="27" spans="1:5" x14ac:dyDescent="0.25">
      <c r="A27" t="s">
        <v>13</v>
      </c>
      <c r="B27" t="s">
        <v>44</v>
      </c>
      <c r="C27">
        <v>2</v>
      </c>
      <c r="D27">
        <v>0.5</v>
      </c>
      <c r="E27">
        <v>0</v>
      </c>
    </row>
    <row r="28" spans="1:5" x14ac:dyDescent="0.25">
      <c r="A28" t="s">
        <v>13</v>
      </c>
      <c r="B28" t="s">
        <v>45</v>
      </c>
      <c r="C28">
        <v>2</v>
      </c>
      <c r="D28">
        <v>1.5</v>
      </c>
      <c r="E28">
        <v>1</v>
      </c>
    </row>
    <row r="29" spans="1:5" x14ac:dyDescent="0.25">
      <c r="A29" t="s">
        <v>13</v>
      </c>
      <c r="B29" t="s">
        <v>52</v>
      </c>
      <c r="C29">
        <v>2</v>
      </c>
      <c r="D29">
        <v>2</v>
      </c>
      <c r="E29">
        <v>0</v>
      </c>
    </row>
    <row r="30" spans="1:5" x14ac:dyDescent="0.25">
      <c r="A30" t="s">
        <v>13</v>
      </c>
      <c r="B30" t="s">
        <v>55</v>
      </c>
      <c r="C30">
        <v>2</v>
      </c>
      <c r="D30">
        <v>1</v>
      </c>
      <c r="E30">
        <v>0</v>
      </c>
    </row>
    <row r="31" spans="1:5" x14ac:dyDescent="0.25">
      <c r="A31" t="s">
        <v>13</v>
      </c>
      <c r="B31" t="s">
        <v>229</v>
      </c>
      <c r="C31">
        <v>2</v>
      </c>
      <c r="D31">
        <v>0</v>
      </c>
      <c r="E31">
        <v>0</v>
      </c>
    </row>
    <row r="32" spans="1:5" x14ac:dyDescent="0.25">
      <c r="A32" t="s">
        <v>13</v>
      </c>
      <c r="B32" t="s">
        <v>228</v>
      </c>
      <c r="C32">
        <v>2</v>
      </c>
      <c r="D32">
        <v>1</v>
      </c>
      <c r="E32">
        <v>1</v>
      </c>
    </row>
    <row r="33" spans="1:5" x14ac:dyDescent="0.25">
      <c r="A33" t="s">
        <v>13</v>
      </c>
      <c r="B33" t="s">
        <v>17</v>
      </c>
      <c r="C33">
        <v>2</v>
      </c>
      <c r="D33">
        <v>0.5</v>
      </c>
      <c r="E33">
        <v>1</v>
      </c>
    </row>
    <row r="34" spans="1:5" x14ac:dyDescent="0.25">
      <c r="A34" t="s">
        <v>13</v>
      </c>
      <c r="B34" t="s">
        <v>46</v>
      </c>
      <c r="C34">
        <v>2</v>
      </c>
      <c r="D34">
        <v>0.5</v>
      </c>
      <c r="E34">
        <v>2</v>
      </c>
    </row>
    <row r="35" spans="1:5" x14ac:dyDescent="0.25">
      <c r="A35" t="s">
        <v>13</v>
      </c>
      <c r="B35" t="s">
        <v>15</v>
      </c>
      <c r="C35">
        <v>2</v>
      </c>
      <c r="D35">
        <v>2</v>
      </c>
      <c r="E35">
        <v>0</v>
      </c>
    </row>
    <row r="36" spans="1:5" x14ac:dyDescent="0.25">
      <c r="A36" t="s">
        <v>13</v>
      </c>
      <c r="B36" t="s">
        <v>47</v>
      </c>
      <c r="C36">
        <v>2</v>
      </c>
      <c r="D36">
        <v>1</v>
      </c>
      <c r="E36">
        <v>2</v>
      </c>
    </row>
    <row r="37" spans="1:5" x14ac:dyDescent="0.25">
      <c r="A37" t="s">
        <v>13</v>
      </c>
      <c r="B37" t="s">
        <v>227</v>
      </c>
      <c r="C37">
        <v>2</v>
      </c>
      <c r="D37">
        <v>1.5</v>
      </c>
      <c r="E37">
        <v>2</v>
      </c>
    </row>
    <row r="38" spans="1:5" x14ac:dyDescent="0.25">
      <c r="A38" t="s">
        <v>16</v>
      </c>
      <c r="B38" t="s">
        <v>230</v>
      </c>
      <c r="C38">
        <v>1.4166666666666701</v>
      </c>
      <c r="D38">
        <v>0.71</v>
      </c>
      <c r="E38">
        <v>1.47</v>
      </c>
    </row>
    <row r="39" spans="1:5" x14ac:dyDescent="0.25">
      <c r="A39" t="s">
        <v>16</v>
      </c>
      <c r="B39" t="s">
        <v>232</v>
      </c>
      <c r="C39">
        <v>1.4166666666666701</v>
      </c>
      <c r="D39">
        <v>2.12</v>
      </c>
      <c r="E39">
        <v>1.1000000000000001</v>
      </c>
    </row>
    <row r="40" spans="1:5" x14ac:dyDescent="0.25">
      <c r="A40" t="s">
        <v>16</v>
      </c>
      <c r="B40" t="s">
        <v>448</v>
      </c>
      <c r="C40">
        <v>1.4166666666666701</v>
      </c>
      <c r="D40">
        <v>1.76</v>
      </c>
      <c r="E40">
        <v>0</v>
      </c>
    </row>
    <row r="41" spans="1:5" x14ac:dyDescent="0.25">
      <c r="A41" t="s">
        <v>16</v>
      </c>
      <c r="B41" t="s">
        <v>450</v>
      </c>
      <c r="C41">
        <v>1.4166666666666701</v>
      </c>
      <c r="D41">
        <v>0.71</v>
      </c>
      <c r="E41">
        <v>2.2000000000000002</v>
      </c>
    </row>
    <row r="42" spans="1:5" x14ac:dyDescent="0.25">
      <c r="A42" t="s">
        <v>16</v>
      </c>
      <c r="B42" t="s">
        <v>231</v>
      </c>
      <c r="C42">
        <v>1.4166666666666701</v>
      </c>
      <c r="D42">
        <v>0.35</v>
      </c>
      <c r="E42">
        <v>0.37</v>
      </c>
    </row>
    <row r="43" spans="1:5" x14ac:dyDescent="0.25">
      <c r="A43" t="s">
        <v>16</v>
      </c>
      <c r="B43" t="s">
        <v>49</v>
      </c>
      <c r="C43">
        <v>1.4166666666666701</v>
      </c>
      <c r="D43">
        <v>0.71</v>
      </c>
      <c r="E43">
        <v>1.84</v>
      </c>
    </row>
    <row r="44" spans="1:5" x14ac:dyDescent="0.25">
      <c r="A44" t="s">
        <v>16</v>
      </c>
      <c r="B44" t="s">
        <v>56</v>
      </c>
      <c r="C44">
        <v>1.4166666666666701</v>
      </c>
      <c r="D44">
        <v>0.71</v>
      </c>
      <c r="E44">
        <v>0</v>
      </c>
    </row>
    <row r="45" spans="1:5" x14ac:dyDescent="0.25">
      <c r="A45" t="s">
        <v>16</v>
      </c>
      <c r="B45" t="s">
        <v>236</v>
      </c>
      <c r="C45">
        <v>1.4166666666666701</v>
      </c>
      <c r="D45">
        <v>0</v>
      </c>
      <c r="E45">
        <v>0.73</v>
      </c>
    </row>
    <row r="46" spans="1:5" x14ac:dyDescent="0.25">
      <c r="A46" t="s">
        <v>16</v>
      </c>
      <c r="B46" t="s">
        <v>60</v>
      </c>
      <c r="C46">
        <v>1.4166666666666701</v>
      </c>
      <c r="D46">
        <v>2.12</v>
      </c>
      <c r="E46">
        <v>0.73</v>
      </c>
    </row>
    <row r="47" spans="1:5" x14ac:dyDescent="0.25">
      <c r="A47" t="s">
        <v>16</v>
      </c>
      <c r="B47" t="s">
        <v>234</v>
      </c>
      <c r="C47">
        <v>1.4166666666666701</v>
      </c>
      <c r="D47">
        <v>2.12</v>
      </c>
      <c r="E47">
        <v>0</v>
      </c>
    </row>
    <row r="48" spans="1:5" x14ac:dyDescent="0.25">
      <c r="A48" t="s">
        <v>16</v>
      </c>
      <c r="B48" t="s">
        <v>18</v>
      </c>
      <c r="C48">
        <v>1.4166666666666701</v>
      </c>
      <c r="D48">
        <v>1.76</v>
      </c>
      <c r="E48">
        <v>1.1000000000000001</v>
      </c>
    </row>
    <row r="49" spans="1:5" x14ac:dyDescent="0.25">
      <c r="A49" t="s">
        <v>16</v>
      </c>
      <c r="B49" t="s">
        <v>59</v>
      </c>
      <c r="C49">
        <v>1.4166666666666701</v>
      </c>
      <c r="D49">
        <v>0.35</v>
      </c>
      <c r="E49">
        <v>1.1000000000000001</v>
      </c>
    </row>
    <row r="50" spans="1:5" x14ac:dyDescent="0.25">
      <c r="A50" t="s">
        <v>16</v>
      </c>
      <c r="B50" t="s">
        <v>449</v>
      </c>
      <c r="C50">
        <v>1.4166666666666701</v>
      </c>
      <c r="D50">
        <v>0.35</v>
      </c>
      <c r="E50">
        <v>0.73</v>
      </c>
    </row>
    <row r="51" spans="1:5" x14ac:dyDescent="0.25">
      <c r="A51" t="s">
        <v>16</v>
      </c>
      <c r="B51" t="s">
        <v>235</v>
      </c>
      <c r="C51">
        <v>1.4166666666666701</v>
      </c>
      <c r="D51">
        <v>2.4700000000000002</v>
      </c>
      <c r="E51">
        <v>0.37</v>
      </c>
    </row>
    <row r="52" spans="1:5" x14ac:dyDescent="0.25">
      <c r="A52" t="s">
        <v>16</v>
      </c>
      <c r="B52" t="s">
        <v>58</v>
      </c>
      <c r="C52">
        <v>1.4166666666666701</v>
      </c>
      <c r="D52">
        <v>1.41</v>
      </c>
      <c r="E52">
        <v>1.84</v>
      </c>
    </row>
    <row r="53" spans="1:5" x14ac:dyDescent="0.25">
      <c r="A53" t="s">
        <v>16</v>
      </c>
      <c r="B53" t="s">
        <v>57</v>
      </c>
      <c r="C53">
        <v>1.4166666666666701</v>
      </c>
      <c r="D53">
        <v>0.35</v>
      </c>
      <c r="E53">
        <v>1.1000000000000001</v>
      </c>
    </row>
    <row r="54" spans="1:5" x14ac:dyDescent="0.25">
      <c r="A54" t="s">
        <v>16</v>
      </c>
      <c r="B54" t="s">
        <v>287</v>
      </c>
      <c r="C54">
        <v>1.4166666666666701</v>
      </c>
      <c r="D54">
        <v>1.06</v>
      </c>
      <c r="E54">
        <v>1.1000000000000001</v>
      </c>
    </row>
    <row r="55" spans="1:5" x14ac:dyDescent="0.25">
      <c r="A55" t="s">
        <v>16</v>
      </c>
      <c r="B55" t="s">
        <v>233</v>
      </c>
      <c r="C55">
        <v>1.4166666666666701</v>
      </c>
      <c r="D55">
        <v>0</v>
      </c>
      <c r="E55">
        <v>2.2000000000000002</v>
      </c>
    </row>
    <row r="56" spans="1:5" x14ac:dyDescent="0.25">
      <c r="A56" t="s">
        <v>16</v>
      </c>
      <c r="B56" t="s">
        <v>467</v>
      </c>
      <c r="C56">
        <v>1.4166666666666701</v>
      </c>
      <c r="D56">
        <v>0</v>
      </c>
      <c r="E56">
        <v>0</v>
      </c>
    </row>
    <row r="57" spans="1:5" x14ac:dyDescent="0.25">
      <c r="A57" t="s">
        <v>61</v>
      </c>
      <c r="B57" t="s">
        <v>318</v>
      </c>
      <c r="C57">
        <v>1.95</v>
      </c>
      <c r="D57">
        <v>1.03</v>
      </c>
      <c r="E57">
        <v>0</v>
      </c>
    </row>
    <row r="58" spans="1:5" x14ac:dyDescent="0.25">
      <c r="A58" t="s">
        <v>61</v>
      </c>
      <c r="B58" t="s">
        <v>240</v>
      </c>
      <c r="C58">
        <v>1.95</v>
      </c>
      <c r="D58">
        <v>2.56</v>
      </c>
      <c r="E58">
        <v>1</v>
      </c>
    </row>
    <row r="59" spans="1:5" x14ac:dyDescent="0.25">
      <c r="A59" t="s">
        <v>61</v>
      </c>
      <c r="B59" t="s">
        <v>67</v>
      </c>
      <c r="C59">
        <v>1.95</v>
      </c>
      <c r="D59">
        <v>0.51</v>
      </c>
      <c r="E59">
        <v>2</v>
      </c>
    </row>
    <row r="60" spans="1:5" x14ac:dyDescent="0.25">
      <c r="A60" t="s">
        <v>61</v>
      </c>
      <c r="B60" t="s">
        <v>69</v>
      </c>
      <c r="C60">
        <v>1.95</v>
      </c>
      <c r="D60">
        <v>1.54</v>
      </c>
      <c r="E60">
        <v>0</v>
      </c>
    </row>
    <row r="61" spans="1:5" x14ac:dyDescent="0.25">
      <c r="A61" t="s">
        <v>61</v>
      </c>
      <c r="B61" t="s">
        <v>337</v>
      </c>
      <c r="C61">
        <v>1.95</v>
      </c>
      <c r="D61">
        <v>1.54</v>
      </c>
      <c r="E61">
        <v>1</v>
      </c>
    </row>
    <row r="62" spans="1:5" x14ac:dyDescent="0.25">
      <c r="A62" t="s">
        <v>61</v>
      </c>
      <c r="B62" t="s">
        <v>70</v>
      </c>
      <c r="C62">
        <v>1.95</v>
      </c>
      <c r="D62">
        <v>0.51</v>
      </c>
      <c r="E62">
        <v>0</v>
      </c>
    </row>
    <row r="63" spans="1:5" x14ac:dyDescent="0.25">
      <c r="A63" t="s">
        <v>61</v>
      </c>
      <c r="B63" t="s">
        <v>87</v>
      </c>
      <c r="C63">
        <v>1.95</v>
      </c>
      <c r="D63">
        <v>1.54</v>
      </c>
      <c r="E63">
        <v>2</v>
      </c>
    </row>
    <row r="64" spans="1:5" x14ac:dyDescent="0.25">
      <c r="A64" t="s">
        <v>61</v>
      </c>
      <c r="B64" t="s">
        <v>82</v>
      </c>
      <c r="C64">
        <v>1.95</v>
      </c>
      <c r="D64">
        <v>0</v>
      </c>
      <c r="E64">
        <v>3</v>
      </c>
    </row>
    <row r="65" spans="1:5" x14ac:dyDescent="0.25">
      <c r="A65" t="s">
        <v>61</v>
      </c>
      <c r="B65" t="s">
        <v>289</v>
      </c>
      <c r="C65">
        <v>1.95</v>
      </c>
      <c r="D65">
        <v>1.03</v>
      </c>
      <c r="E65">
        <v>4</v>
      </c>
    </row>
    <row r="66" spans="1:5" x14ac:dyDescent="0.25">
      <c r="A66" t="s">
        <v>61</v>
      </c>
      <c r="B66" t="s">
        <v>238</v>
      </c>
      <c r="C66">
        <v>1.95</v>
      </c>
      <c r="D66">
        <v>0.51</v>
      </c>
      <c r="E66">
        <v>0</v>
      </c>
    </row>
    <row r="67" spans="1:5" x14ac:dyDescent="0.25">
      <c r="A67" t="s">
        <v>61</v>
      </c>
      <c r="B67" t="s">
        <v>239</v>
      </c>
      <c r="C67">
        <v>1.95</v>
      </c>
      <c r="D67">
        <v>1.03</v>
      </c>
      <c r="E67">
        <v>0</v>
      </c>
    </row>
    <row r="68" spans="1:5" x14ac:dyDescent="0.25">
      <c r="A68" t="s">
        <v>61</v>
      </c>
      <c r="B68" t="s">
        <v>311</v>
      </c>
      <c r="C68">
        <v>1.95</v>
      </c>
      <c r="D68">
        <v>1.03</v>
      </c>
      <c r="E68">
        <v>0</v>
      </c>
    </row>
    <row r="69" spans="1:5" x14ac:dyDescent="0.25">
      <c r="A69" t="s">
        <v>61</v>
      </c>
      <c r="B69" t="s">
        <v>242</v>
      </c>
      <c r="C69">
        <v>1.95</v>
      </c>
      <c r="D69">
        <v>0</v>
      </c>
      <c r="E69">
        <v>0</v>
      </c>
    </row>
    <row r="70" spans="1:5" x14ac:dyDescent="0.25">
      <c r="A70" t="s">
        <v>61</v>
      </c>
      <c r="B70" t="s">
        <v>64</v>
      </c>
      <c r="C70">
        <v>1.95</v>
      </c>
      <c r="D70">
        <v>1.03</v>
      </c>
      <c r="E70">
        <v>2</v>
      </c>
    </row>
    <row r="71" spans="1:5" x14ac:dyDescent="0.25">
      <c r="A71" t="s">
        <v>61</v>
      </c>
      <c r="B71" t="s">
        <v>241</v>
      </c>
      <c r="C71">
        <v>1.95</v>
      </c>
      <c r="D71">
        <v>2.56</v>
      </c>
      <c r="E71">
        <v>0</v>
      </c>
    </row>
    <row r="72" spans="1:5" x14ac:dyDescent="0.25">
      <c r="A72" t="s">
        <v>61</v>
      </c>
      <c r="B72" t="s">
        <v>65</v>
      </c>
      <c r="C72">
        <v>1.95</v>
      </c>
      <c r="D72">
        <v>1.03</v>
      </c>
      <c r="E72">
        <v>0</v>
      </c>
    </row>
    <row r="73" spans="1:5" x14ac:dyDescent="0.25">
      <c r="A73" t="s">
        <v>61</v>
      </c>
      <c r="B73" t="s">
        <v>71</v>
      </c>
      <c r="C73">
        <v>1.95</v>
      </c>
      <c r="D73">
        <v>0.51</v>
      </c>
      <c r="E73">
        <v>1</v>
      </c>
    </row>
    <row r="74" spans="1:5" x14ac:dyDescent="0.25">
      <c r="A74" t="s">
        <v>61</v>
      </c>
      <c r="B74" t="s">
        <v>62</v>
      </c>
      <c r="C74">
        <v>1.95</v>
      </c>
      <c r="D74">
        <v>0</v>
      </c>
      <c r="E74">
        <v>1</v>
      </c>
    </row>
    <row r="75" spans="1:5" x14ac:dyDescent="0.25">
      <c r="A75" t="s">
        <v>61</v>
      </c>
      <c r="B75" t="s">
        <v>288</v>
      </c>
      <c r="C75">
        <v>1.95</v>
      </c>
      <c r="D75">
        <v>0</v>
      </c>
      <c r="E75">
        <v>2</v>
      </c>
    </row>
    <row r="76" spans="1:5" x14ac:dyDescent="0.25">
      <c r="A76" t="s">
        <v>61</v>
      </c>
      <c r="B76" t="s">
        <v>66</v>
      </c>
      <c r="C76">
        <v>1.95</v>
      </c>
      <c r="D76">
        <v>2.0499999999999998</v>
      </c>
      <c r="E76">
        <v>1</v>
      </c>
    </row>
    <row r="77" spans="1:5" x14ac:dyDescent="0.25">
      <c r="A77" t="s">
        <v>72</v>
      </c>
      <c r="B77" t="s">
        <v>77</v>
      </c>
      <c r="C77">
        <v>1.25</v>
      </c>
      <c r="D77">
        <v>1.6</v>
      </c>
      <c r="E77">
        <v>1.37</v>
      </c>
    </row>
    <row r="78" spans="1:5" x14ac:dyDescent="0.25">
      <c r="A78" t="s">
        <v>72</v>
      </c>
      <c r="B78" t="s">
        <v>75</v>
      </c>
      <c r="C78">
        <v>1.25</v>
      </c>
      <c r="D78">
        <v>1.2</v>
      </c>
      <c r="E78">
        <v>1.03</v>
      </c>
    </row>
    <row r="79" spans="1:5" x14ac:dyDescent="0.25">
      <c r="A79" t="s">
        <v>72</v>
      </c>
      <c r="B79" t="s">
        <v>79</v>
      </c>
      <c r="C79">
        <v>1.25</v>
      </c>
      <c r="D79">
        <v>0.4</v>
      </c>
      <c r="E79">
        <v>0.69</v>
      </c>
    </row>
    <row r="80" spans="1:5" x14ac:dyDescent="0.25">
      <c r="A80" t="s">
        <v>72</v>
      </c>
      <c r="B80" t="s">
        <v>81</v>
      </c>
      <c r="C80">
        <v>1.25</v>
      </c>
      <c r="D80">
        <v>1.6</v>
      </c>
      <c r="E80">
        <v>0.69</v>
      </c>
    </row>
    <row r="81" spans="1:5" x14ac:dyDescent="0.25">
      <c r="A81" t="s">
        <v>72</v>
      </c>
      <c r="B81" t="s">
        <v>83</v>
      </c>
      <c r="C81">
        <v>1.25</v>
      </c>
      <c r="D81">
        <v>0.4</v>
      </c>
      <c r="E81">
        <v>0.34</v>
      </c>
    </row>
    <row r="82" spans="1:5" x14ac:dyDescent="0.25">
      <c r="A82" t="s">
        <v>72</v>
      </c>
      <c r="B82" t="s">
        <v>78</v>
      </c>
      <c r="C82">
        <v>1.25</v>
      </c>
      <c r="D82">
        <v>1.2</v>
      </c>
      <c r="E82">
        <v>1.71</v>
      </c>
    </row>
    <row r="83" spans="1:5" x14ac:dyDescent="0.25">
      <c r="A83" t="s">
        <v>72</v>
      </c>
      <c r="B83" t="s">
        <v>80</v>
      </c>
      <c r="C83">
        <v>1.25</v>
      </c>
      <c r="D83">
        <v>0.8</v>
      </c>
      <c r="E83">
        <v>1.37</v>
      </c>
    </row>
    <row r="84" spans="1:5" x14ac:dyDescent="0.25">
      <c r="A84" t="s">
        <v>72</v>
      </c>
      <c r="B84" t="s">
        <v>365</v>
      </c>
      <c r="C84">
        <v>1.25</v>
      </c>
      <c r="D84">
        <v>1.2</v>
      </c>
      <c r="E84">
        <v>1.03</v>
      </c>
    </row>
    <row r="85" spans="1:5" x14ac:dyDescent="0.25">
      <c r="A85" t="s">
        <v>72</v>
      </c>
      <c r="B85" t="s">
        <v>76</v>
      </c>
      <c r="C85">
        <v>1.25</v>
      </c>
      <c r="D85">
        <v>1.6</v>
      </c>
      <c r="E85">
        <v>0.69</v>
      </c>
    </row>
    <row r="86" spans="1:5" x14ac:dyDescent="0.25">
      <c r="A86" t="s">
        <v>72</v>
      </c>
      <c r="B86" t="s">
        <v>237</v>
      </c>
      <c r="C86">
        <v>1.25</v>
      </c>
      <c r="D86">
        <v>0.4</v>
      </c>
      <c r="E86">
        <v>1.03</v>
      </c>
    </row>
    <row r="87" spans="1:5" x14ac:dyDescent="0.25">
      <c r="A87" t="s">
        <v>72</v>
      </c>
      <c r="B87" t="s">
        <v>68</v>
      </c>
      <c r="C87">
        <v>1.25</v>
      </c>
      <c r="D87">
        <v>1.2</v>
      </c>
      <c r="E87">
        <v>0.34</v>
      </c>
    </row>
    <row r="88" spans="1:5" x14ac:dyDescent="0.25">
      <c r="A88" t="s">
        <v>72</v>
      </c>
      <c r="B88" t="s">
        <v>326</v>
      </c>
      <c r="C88">
        <v>1.25</v>
      </c>
      <c r="D88">
        <v>1.6</v>
      </c>
      <c r="E88">
        <v>0.69</v>
      </c>
    </row>
    <row r="89" spans="1:5" x14ac:dyDescent="0.25">
      <c r="A89" t="s">
        <v>72</v>
      </c>
      <c r="B89" t="s">
        <v>106</v>
      </c>
      <c r="C89">
        <v>1.25</v>
      </c>
      <c r="D89">
        <v>1.6</v>
      </c>
      <c r="E89">
        <v>1.03</v>
      </c>
    </row>
    <row r="90" spans="1:5" x14ac:dyDescent="0.25">
      <c r="A90" t="s">
        <v>72</v>
      </c>
      <c r="B90" t="s">
        <v>89</v>
      </c>
      <c r="C90">
        <v>1.25</v>
      </c>
      <c r="D90">
        <v>0.4</v>
      </c>
      <c r="E90">
        <v>0.34</v>
      </c>
    </row>
    <row r="91" spans="1:5" x14ac:dyDescent="0.25">
      <c r="A91" t="s">
        <v>72</v>
      </c>
      <c r="B91" t="s">
        <v>74</v>
      </c>
      <c r="C91">
        <v>1.25</v>
      </c>
      <c r="D91">
        <v>0</v>
      </c>
      <c r="E91">
        <v>0.69</v>
      </c>
    </row>
    <row r="92" spans="1:5" x14ac:dyDescent="0.25">
      <c r="A92" t="s">
        <v>72</v>
      </c>
      <c r="B92" t="s">
        <v>103</v>
      </c>
      <c r="C92">
        <v>1.25</v>
      </c>
      <c r="D92">
        <v>0</v>
      </c>
      <c r="E92">
        <v>1.03</v>
      </c>
    </row>
    <row r="93" spans="1:5" x14ac:dyDescent="0.25">
      <c r="A93" t="s">
        <v>72</v>
      </c>
      <c r="B93" t="s">
        <v>88</v>
      </c>
      <c r="C93">
        <v>1.25</v>
      </c>
      <c r="D93">
        <v>0.8</v>
      </c>
      <c r="E93">
        <v>1.71</v>
      </c>
    </row>
    <row r="94" spans="1:5" x14ac:dyDescent="0.25">
      <c r="A94" t="s">
        <v>72</v>
      </c>
      <c r="B94" t="s">
        <v>102</v>
      </c>
      <c r="C94">
        <v>1.25</v>
      </c>
      <c r="D94">
        <v>0</v>
      </c>
      <c r="E94">
        <v>1.37</v>
      </c>
    </row>
    <row r="95" spans="1:5" x14ac:dyDescent="0.25">
      <c r="A95" t="s">
        <v>72</v>
      </c>
      <c r="B95" t="s">
        <v>73</v>
      </c>
      <c r="C95">
        <v>1.25</v>
      </c>
      <c r="D95">
        <v>1.6</v>
      </c>
      <c r="E95">
        <v>1.37</v>
      </c>
    </row>
    <row r="96" spans="1:5" x14ac:dyDescent="0.25">
      <c r="A96" t="s">
        <v>72</v>
      </c>
      <c r="B96" t="s">
        <v>86</v>
      </c>
      <c r="C96">
        <v>1.25</v>
      </c>
      <c r="D96">
        <v>0.8</v>
      </c>
      <c r="E96">
        <v>1.03</v>
      </c>
    </row>
    <row r="97" spans="1:5" x14ac:dyDescent="0.25">
      <c r="A97" t="s">
        <v>72</v>
      </c>
      <c r="B97" t="s">
        <v>85</v>
      </c>
      <c r="C97">
        <v>1.25</v>
      </c>
      <c r="D97">
        <v>0.8</v>
      </c>
      <c r="E97">
        <v>1.37</v>
      </c>
    </row>
    <row r="98" spans="1:5" x14ac:dyDescent="0.25">
      <c r="A98" t="s">
        <v>72</v>
      </c>
      <c r="B98" t="s">
        <v>367</v>
      </c>
      <c r="C98">
        <v>1.25</v>
      </c>
      <c r="D98">
        <v>1.6</v>
      </c>
      <c r="E98">
        <v>1.37</v>
      </c>
    </row>
    <row r="99" spans="1:5" x14ac:dyDescent="0.25">
      <c r="A99" t="s">
        <v>72</v>
      </c>
      <c r="B99" t="s">
        <v>63</v>
      </c>
      <c r="C99">
        <v>1.25</v>
      </c>
      <c r="D99">
        <v>2.8</v>
      </c>
      <c r="E99">
        <v>0.69</v>
      </c>
    </row>
    <row r="100" spans="1:5" x14ac:dyDescent="0.25">
      <c r="A100" t="s">
        <v>72</v>
      </c>
      <c r="B100" t="s">
        <v>90</v>
      </c>
      <c r="C100">
        <v>1.25</v>
      </c>
      <c r="D100">
        <v>0.4</v>
      </c>
      <c r="E100">
        <v>1.03</v>
      </c>
    </row>
    <row r="101" spans="1:5" x14ac:dyDescent="0.25">
      <c r="A101" t="s">
        <v>91</v>
      </c>
      <c r="B101" t="s">
        <v>117</v>
      </c>
      <c r="C101">
        <v>1.2916666666666701</v>
      </c>
      <c r="D101">
        <v>1.94</v>
      </c>
      <c r="E101">
        <v>2.04</v>
      </c>
    </row>
    <row r="102" spans="1:5" x14ac:dyDescent="0.25">
      <c r="A102" t="s">
        <v>91</v>
      </c>
      <c r="B102" t="s">
        <v>122</v>
      </c>
      <c r="C102">
        <v>1.2916666666666701</v>
      </c>
      <c r="D102">
        <v>1.55</v>
      </c>
      <c r="E102">
        <v>0.51</v>
      </c>
    </row>
    <row r="103" spans="1:5" x14ac:dyDescent="0.25">
      <c r="A103" t="s">
        <v>91</v>
      </c>
      <c r="B103" t="s">
        <v>109</v>
      </c>
      <c r="C103">
        <v>1.2916666666666701</v>
      </c>
      <c r="D103">
        <v>0.39</v>
      </c>
      <c r="E103">
        <v>1.02</v>
      </c>
    </row>
    <row r="104" spans="1:5" x14ac:dyDescent="0.25">
      <c r="A104" t="s">
        <v>91</v>
      </c>
      <c r="B104" t="s">
        <v>113</v>
      </c>
      <c r="C104">
        <v>1.2916666666666701</v>
      </c>
      <c r="D104">
        <v>0.39</v>
      </c>
      <c r="E104">
        <v>1.02</v>
      </c>
    </row>
    <row r="105" spans="1:5" x14ac:dyDescent="0.25">
      <c r="A105" t="s">
        <v>91</v>
      </c>
      <c r="B105" t="s">
        <v>100</v>
      </c>
      <c r="C105">
        <v>1.2916666666666701</v>
      </c>
      <c r="D105">
        <v>1.1599999999999999</v>
      </c>
      <c r="E105">
        <v>1.53</v>
      </c>
    </row>
    <row r="106" spans="1:5" x14ac:dyDescent="0.25">
      <c r="A106" t="s">
        <v>91</v>
      </c>
      <c r="B106" t="s">
        <v>95</v>
      </c>
      <c r="C106">
        <v>1.2916666666666701</v>
      </c>
      <c r="D106">
        <v>1.1599999999999999</v>
      </c>
      <c r="E106">
        <v>1.02</v>
      </c>
    </row>
    <row r="107" spans="1:5" x14ac:dyDescent="0.25">
      <c r="A107" t="s">
        <v>91</v>
      </c>
      <c r="B107" t="s">
        <v>99</v>
      </c>
      <c r="C107">
        <v>1.2916666666666701</v>
      </c>
      <c r="D107">
        <v>1.55</v>
      </c>
      <c r="E107">
        <v>2.04</v>
      </c>
    </row>
    <row r="108" spans="1:5" x14ac:dyDescent="0.25">
      <c r="A108" t="s">
        <v>91</v>
      </c>
      <c r="B108" t="s">
        <v>84</v>
      </c>
      <c r="C108">
        <v>1.2916666666666701</v>
      </c>
      <c r="D108">
        <v>0.77</v>
      </c>
      <c r="E108">
        <v>1.02</v>
      </c>
    </row>
    <row r="109" spans="1:5" x14ac:dyDescent="0.25">
      <c r="A109" t="s">
        <v>91</v>
      </c>
      <c r="B109" t="s">
        <v>371</v>
      </c>
      <c r="C109">
        <v>1.2916666666666701</v>
      </c>
      <c r="D109">
        <v>0</v>
      </c>
      <c r="E109">
        <v>2.04</v>
      </c>
    </row>
    <row r="110" spans="1:5" x14ac:dyDescent="0.25">
      <c r="A110" t="s">
        <v>91</v>
      </c>
      <c r="B110" t="s">
        <v>93</v>
      </c>
      <c r="C110">
        <v>1.2916666666666701</v>
      </c>
      <c r="D110">
        <v>1.1599999999999999</v>
      </c>
      <c r="E110">
        <v>0.51</v>
      </c>
    </row>
    <row r="111" spans="1:5" x14ac:dyDescent="0.25">
      <c r="A111" t="s">
        <v>91</v>
      </c>
      <c r="B111" t="s">
        <v>389</v>
      </c>
      <c r="C111">
        <v>1.2916666666666701</v>
      </c>
      <c r="D111">
        <v>1.1599999999999999</v>
      </c>
      <c r="E111">
        <v>0.51</v>
      </c>
    </row>
    <row r="112" spans="1:5" x14ac:dyDescent="0.25">
      <c r="A112" t="s">
        <v>91</v>
      </c>
      <c r="B112" t="s">
        <v>97</v>
      </c>
      <c r="C112">
        <v>1.2916666666666701</v>
      </c>
      <c r="D112">
        <v>0</v>
      </c>
      <c r="E112">
        <v>1.02</v>
      </c>
    </row>
    <row r="113" spans="1:5" x14ac:dyDescent="0.25">
      <c r="A113" t="s">
        <v>91</v>
      </c>
      <c r="B113" t="s">
        <v>94</v>
      </c>
      <c r="C113">
        <v>1.2916666666666701</v>
      </c>
      <c r="D113">
        <v>1.1599999999999999</v>
      </c>
      <c r="E113">
        <v>0.51</v>
      </c>
    </row>
    <row r="114" spans="1:5" x14ac:dyDescent="0.25">
      <c r="A114" t="s">
        <v>91</v>
      </c>
      <c r="B114" t="s">
        <v>92</v>
      </c>
      <c r="C114">
        <v>1.2916666666666701</v>
      </c>
      <c r="D114">
        <v>1.55</v>
      </c>
      <c r="E114">
        <v>2.04</v>
      </c>
    </row>
    <row r="115" spans="1:5" x14ac:dyDescent="0.25">
      <c r="A115" t="s">
        <v>91</v>
      </c>
      <c r="B115" t="s">
        <v>98</v>
      </c>
      <c r="C115">
        <v>1.2916666666666701</v>
      </c>
      <c r="D115">
        <v>1.1599999999999999</v>
      </c>
      <c r="E115">
        <v>0.51</v>
      </c>
    </row>
    <row r="116" spans="1:5" x14ac:dyDescent="0.25">
      <c r="A116" t="s">
        <v>91</v>
      </c>
      <c r="B116" t="s">
        <v>118</v>
      </c>
      <c r="C116">
        <v>1.2916666666666701</v>
      </c>
      <c r="D116">
        <v>1.1599999999999999</v>
      </c>
      <c r="E116">
        <v>2.04</v>
      </c>
    </row>
    <row r="117" spans="1:5" x14ac:dyDescent="0.25">
      <c r="A117" t="s">
        <v>91</v>
      </c>
      <c r="B117" t="s">
        <v>351</v>
      </c>
      <c r="C117">
        <v>1.2916666666666701</v>
      </c>
      <c r="D117">
        <v>0.77</v>
      </c>
      <c r="E117">
        <v>1.02</v>
      </c>
    </row>
    <row r="118" spans="1:5" x14ac:dyDescent="0.25">
      <c r="A118" t="s">
        <v>91</v>
      </c>
      <c r="B118" t="s">
        <v>107</v>
      </c>
      <c r="C118">
        <v>1.2916666666666701</v>
      </c>
      <c r="D118">
        <v>1.1599999999999999</v>
      </c>
      <c r="E118">
        <v>1.53</v>
      </c>
    </row>
    <row r="119" spans="1:5" x14ac:dyDescent="0.25">
      <c r="A119" t="s">
        <v>91</v>
      </c>
      <c r="B119" t="s">
        <v>129</v>
      </c>
      <c r="C119">
        <v>1.2916666666666701</v>
      </c>
      <c r="D119">
        <v>0.77</v>
      </c>
      <c r="E119">
        <v>0.51</v>
      </c>
    </row>
    <row r="120" spans="1:5" x14ac:dyDescent="0.25">
      <c r="A120" t="s">
        <v>91</v>
      </c>
      <c r="B120" t="s">
        <v>105</v>
      </c>
      <c r="C120">
        <v>1.2916666666666701</v>
      </c>
      <c r="D120">
        <v>1.1599999999999999</v>
      </c>
      <c r="E120">
        <v>0.51</v>
      </c>
    </row>
    <row r="121" spans="1:5" x14ac:dyDescent="0.25">
      <c r="A121" t="s">
        <v>91</v>
      </c>
      <c r="B121" t="s">
        <v>108</v>
      </c>
      <c r="C121">
        <v>1.2916666666666701</v>
      </c>
      <c r="D121">
        <v>0.77</v>
      </c>
      <c r="E121">
        <v>0.51</v>
      </c>
    </row>
    <row r="122" spans="1:5" x14ac:dyDescent="0.25">
      <c r="A122" t="s">
        <v>91</v>
      </c>
      <c r="B122" t="s">
        <v>101</v>
      </c>
      <c r="C122">
        <v>1.2916666666666701</v>
      </c>
      <c r="D122">
        <v>1.1599999999999999</v>
      </c>
      <c r="E122">
        <v>0</v>
      </c>
    </row>
    <row r="123" spans="1:5" x14ac:dyDescent="0.25">
      <c r="A123" t="s">
        <v>91</v>
      </c>
      <c r="B123" t="s">
        <v>370</v>
      </c>
      <c r="C123">
        <v>1.2916666666666701</v>
      </c>
      <c r="D123">
        <v>1.1599999999999999</v>
      </c>
      <c r="E123">
        <v>0</v>
      </c>
    </row>
    <row r="124" spans="1:5" x14ac:dyDescent="0.25">
      <c r="A124" t="s">
        <v>91</v>
      </c>
      <c r="B124" t="s">
        <v>111</v>
      </c>
      <c r="C124">
        <v>1.2916666666666701</v>
      </c>
      <c r="D124">
        <v>0.77</v>
      </c>
      <c r="E124">
        <v>0.51</v>
      </c>
    </row>
    <row r="125" spans="1:5" x14ac:dyDescent="0.25">
      <c r="A125" t="s">
        <v>114</v>
      </c>
      <c r="B125" t="s">
        <v>320</v>
      </c>
      <c r="C125">
        <v>1.27272727272727</v>
      </c>
      <c r="D125">
        <v>0.39</v>
      </c>
      <c r="E125">
        <v>0.49</v>
      </c>
    </row>
    <row r="126" spans="1:5" x14ac:dyDescent="0.25">
      <c r="A126" t="s">
        <v>114</v>
      </c>
      <c r="B126" t="s">
        <v>127</v>
      </c>
      <c r="C126">
        <v>1.27272727272727</v>
      </c>
      <c r="D126">
        <v>1.57</v>
      </c>
      <c r="E126">
        <v>0.49</v>
      </c>
    </row>
    <row r="127" spans="1:5" x14ac:dyDescent="0.25">
      <c r="A127" t="s">
        <v>114</v>
      </c>
      <c r="B127" t="s">
        <v>123</v>
      </c>
      <c r="C127">
        <v>1.27272727272727</v>
      </c>
      <c r="D127">
        <v>3.14</v>
      </c>
      <c r="E127">
        <v>1.96</v>
      </c>
    </row>
    <row r="128" spans="1:5" x14ac:dyDescent="0.25">
      <c r="A128" t="s">
        <v>114</v>
      </c>
      <c r="B128" t="s">
        <v>126</v>
      </c>
      <c r="C128">
        <v>1.27272727272727</v>
      </c>
      <c r="D128">
        <v>1.96</v>
      </c>
      <c r="E128">
        <v>1.47</v>
      </c>
    </row>
    <row r="129" spans="1:5" x14ac:dyDescent="0.25">
      <c r="A129" t="s">
        <v>114</v>
      </c>
      <c r="B129" t="s">
        <v>345</v>
      </c>
      <c r="C129">
        <v>1.27272727272727</v>
      </c>
      <c r="D129">
        <v>1.18</v>
      </c>
      <c r="E129">
        <v>0</v>
      </c>
    </row>
    <row r="130" spans="1:5" x14ac:dyDescent="0.25">
      <c r="A130" t="s">
        <v>114</v>
      </c>
      <c r="B130" t="s">
        <v>356</v>
      </c>
      <c r="C130">
        <v>1.27272727272727</v>
      </c>
      <c r="D130">
        <v>1.57</v>
      </c>
      <c r="E130">
        <v>1.63</v>
      </c>
    </row>
    <row r="131" spans="1:5" x14ac:dyDescent="0.25">
      <c r="A131" t="s">
        <v>114</v>
      </c>
      <c r="B131" t="s">
        <v>104</v>
      </c>
      <c r="C131">
        <v>1.27272727272727</v>
      </c>
      <c r="D131">
        <v>0.79</v>
      </c>
      <c r="E131">
        <v>1.47</v>
      </c>
    </row>
    <row r="132" spans="1:5" x14ac:dyDescent="0.25">
      <c r="A132" t="s">
        <v>114</v>
      </c>
      <c r="B132" t="s">
        <v>135</v>
      </c>
      <c r="C132">
        <v>1.27272727272727</v>
      </c>
      <c r="D132">
        <v>0.39</v>
      </c>
      <c r="E132">
        <v>1.47</v>
      </c>
    </row>
    <row r="133" spans="1:5" x14ac:dyDescent="0.25">
      <c r="A133" t="s">
        <v>114</v>
      </c>
      <c r="B133" t="s">
        <v>131</v>
      </c>
      <c r="C133">
        <v>1.27272727272727</v>
      </c>
      <c r="D133">
        <v>0.26</v>
      </c>
      <c r="E133">
        <v>0.65</v>
      </c>
    </row>
    <row r="134" spans="1:5" x14ac:dyDescent="0.25">
      <c r="A134" t="s">
        <v>114</v>
      </c>
      <c r="B134" t="s">
        <v>116</v>
      </c>
      <c r="C134">
        <v>1.27272727272727</v>
      </c>
      <c r="D134">
        <v>0.79</v>
      </c>
      <c r="E134">
        <v>1.96</v>
      </c>
    </row>
    <row r="135" spans="1:5" x14ac:dyDescent="0.25">
      <c r="A135" t="s">
        <v>114</v>
      </c>
      <c r="B135" t="s">
        <v>132</v>
      </c>
      <c r="C135">
        <v>1.27272727272727</v>
      </c>
      <c r="D135">
        <v>0.79</v>
      </c>
      <c r="E135">
        <v>0.49</v>
      </c>
    </row>
    <row r="136" spans="1:5" x14ac:dyDescent="0.25">
      <c r="A136" t="s">
        <v>114</v>
      </c>
      <c r="B136" t="s">
        <v>133</v>
      </c>
      <c r="C136">
        <v>1.27272727272727</v>
      </c>
      <c r="D136">
        <v>0.39</v>
      </c>
      <c r="E136">
        <v>0.49</v>
      </c>
    </row>
    <row r="137" spans="1:5" x14ac:dyDescent="0.25">
      <c r="A137" t="s">
        <v>114</v>
      </c>
      <c r="B137" t="s">
        <v>115</v>
      </c>
      <c r="C137">
        <v>1.27272727272727</v>
      </c>
      <c r="D137">
        <v>1.18</v>
      </c>
      <c r="E137">
        <v>0.98</v>
      </c>
    </row>
    <row r="138" spans="1:5" x14ac:dyDescent="0.25">
      <c r="A138" t="s">
        <v>114</v>
      </c>
      <c r="B138" t="s">
        <v>119</v>
      </c>
      <c r="C138">
        <v>1.27272727272727</v>
      </c>
      <c r="D138">
        <v>2.36</v>
      </c>
      <c r="E138">
        <v>0.98</v>
      </c>
    </row>
    <row r="139" spans="1:5" x14ac:dyDescent="0.25">
      <c r="A139" t="s">
        <v>114</v>
      </c>
      <c r="B139" t="s">
        <v>96</v>
      </c>
      <c r="C139">
        <v>1.27272727272727</v>
      </c>
      <c r="D139">
        <v>0.39</v>
      </c>
      <c r="E139">
        <v>0.98</v>
      </c>
    </row>
    <row r="140" spans="1:5" x14ac:dyDescent="0.25">
      <c r="A140" t="s">
        <v>114</v>
      </c>
      <c r="B140" t="s">
        <v>121</v>
      </c>
      <c r="C140">
        <v>1.27272727272727</v>
      </c>
      <c r="D140">
        <v>0.39</v>
      </c>
      <c r="E140">
        <v>0.98</v>
      </c>
    </row>
    <row r="141" spans="1:5" x14ac:dyDescent="0.25">
      <c r="A141" t="s">
        <v>114</v>
      </c>
      <c r="B141" t="s">
        <v>128</v>
      </c>
      <c r="C141">
        <v>1.27272727272727</v>
      </c>
      <c r="D141">
        <v>2.36</v>
      </c>
      <c r="E141">
        <v>0</v>
      </c>
    </row>
    <row r="142" spans="1:5" x14ac:dyDescent="0.25">
      <c r="A142" t="s">
        <v>114</v>
      </c>
      <c r="B142" t="s">
        <v>124</v>
      </c>
      <c r="C142">
        <v>1.27272727272727</v>
      </c>
      <c r="D142">
        <v>0</v>
      </c>
      <c r="E142">
        <v>0</v>
      </c>
    </row>
    <row r="143" spans="1:5" x14ac:dyDescent="0.25">
      <c r="A143" t="s">
        <v>114</v>
      </c>
      <c r="B143" t="s">
        <v>110</v>
      </c>
      <c r="C143">
        <v>1.27272727272727</v>
      </c>
      <c r="D143">
        <v>0.39</v>
      </c>
      <c r="E143">
        <v>0.98</v>
      </c>
    </row>
    <row r="144" spans="1:5" x14ac:dyDescent="0.25">
      <c r="A144" t="s">
        <v>114</v>
      </c>
      <c r="B144" t="s">
        <v>112</v>
      </c>
      <c r="C144">
        <v>1.27272727272727</v>
      </c>
      <c r="D144">
        <v>0.39</v>
      </c>
      <c r="E144">
        <v>0.98</v>
      </c>
    </row>
    <row r="145" spans="1:5" x14ac:dyDescent="0.25">
      <c r="A145" t="s">
        <v>114</v>
      </c>
      <c r="B145" t="s">
        <v>134</v>
      </c>
      <c r="C145">
        <v>1.27272727272727</v>
      </c>
      <c r="D145">
        <v>0.79</v>
      </c>
      <c r="E145">
        <v>1.96</v>
      </c>
    </row>
    <row r="146" spans="1:5" x14ac:dyDescent="0.25">
      <c r="A146" t="s">
        <v>114</v>
      </c>
      <c r="B146" t="s">
        <v>120</v>
      </c>
      <c r="C146">
        <v>1.27272727272727</v>
      </c>
      <c r="D146">
        <v>1.57</v>
      </c>
      <c r="E146">
        <v>0.98</v>
      </c>
    </row>
    <row r="147" spans="1:5" x14ac:dyDescent="0.25">
      <c r="A147" t="s">
        <v>136</v>
      </c>
      <c r="B147" t="s">
        <v>307</v>
      </c>
      <c r="C147">
        <v>0.66666666666666696</v>
      </c>
      <c r="D147">
        <v>0</v>
      </c>
      <c r="E147">
        <v>0.82</v>
      </c>
    </row>
    <row r="148" spans="1:5" x14ac:dyDescent="0.25">
      <c r="A148" t="s">
        <v>136</v>
      </c>
      <c r="B148" t="s">
        <v>315</v>
      </c>
      <c r="C148">
        <v>0.66666666666666696</v>
      </c>
      <c r="D148">
        <v>0</v>
      </c>
      <c r="E148">
        <v>2.0499999999999998</v>
      </c>
    </row>
    <row r="149" spans="1:5" x14ac:dyDescent="0.25">
      <c r="A149" t="s">
        <v>136</v>
      </c>
      <c r="B149" t="s">
        <v>344</v>
      </c>
      <c r="C149">
        <v>0.66666666666666696</v>
      </c>
      <c r="D149">
        <v>1.5</v>
      </c>
      <c r="E149">
        <v>0.82</v>
      </c>
    </row>
    <row r="150" spans="1:5" x14ac:dyDescent="0.25">
      <c r="A150" t="s">
        <v>136</v>
      </c>
      <c r="B150" t="s">
        <v>347</v>
      </c>
      <c r="C150">
        <v>0.66666666666666696</v>
      </c>
      <c r="D150">
        <v>0</v>
      </c>
      <c r="E150">
        <v>0.41</v>
      </c>
    </row>
    <row r="151" spans="1:5" x14ac:dyDescent="0.25">
      <c r="A151" t="s">
        <v>136</v>
      </c>
      <c r="B151" t="s">
        <v>373</v>
      </c>
      <c r="C151">
        <v>0.66666666666666696</v>
      </c>
      <c r="D151">
        <v>3</v>
      </c>
      <c r="E151">
        <v>0.82</v>
      </c>
    </row>
    <row r="152" spans="1:5" x14ac:dyDescent="0.25">
      <c r="A152" t="s">
        <v>136</v>
      </c>
      <c r="B152" t="s">
        <v>377</v>
      </c>
      <c r="C152">
        <v>0.66666666666666696</v>
      </c>
      <c r="D152">
        <v>1.5</v>
      </c>
      <c r="E152">
        <v>1.23</v>
      </c>
    </row>
    <row r="153" spans="1:5" x14ac:dyDescent="0.25">
      <c r="A153" t="s">
        <v>136</v>
      </c>
      <c r="B153" t="s">
        <v>381</v>
      </c>
      <c r="C153">
        <v>0.66666666666666696</v>
      </c>
      <c r="D153">
        <v>1.5</v>
      </c>
      <c r="E153">
        <v>1.23</v>
      </c>
    </row>
    <row r="154" spans="1:5" x14ac:dyDescent="0.25">
      <c r="A154" t="s">
        <v>136</v>
      </c>
      <c r="B154" t="s">
        <v>386</v>
      </c>
      <c r="C154">
        <v>0.66666666666666696</v>
      </c>
      <c r="D154">
        <v>1.5</v>
      </c>
      <c r="E154">
        <v>0.82</v>
      </c>
    </row>
    <row r="155" spans="1:5" x14ac:dyDescent="0.25">
      <c r="A155" t="s">
        <v>136</v>
      </c>
      <c r="B155" t="s">
        <v>387</v>
      </c>
      <c r="C155">
        <v>0.66666666666666696</v>
      </c>
      <c r="D155">
        <v>0</v>
      </c>
      <c r="E155">
        <v>0.82</v>
      </c>
    </row>
    <row r="156" spans="1:5" x14ac:dyDescent="0.25">
      <c r="A156" t="s">
        <v>19</v>
      </c>
      <c r="B156" t="s">
        <v>21</v>
      </c>
      <c r="C156">
        <v>1.4827586206896599</v>
      </c>
      <c r="D156">
        <v>0.34</v>
      </c>
      <c r="E156">
        <v>0.99</v>
      </c>
    </row>
    <row r="157" spans="1:5" x14ac:dyDescent="0.25">
      <c r="A157" t="s">
        <v>19</v>
      </c>
      <c r="B157" t="s">
        <v>253</v>
      </c>
      <c r="C157">
        <v>1.4827586206896599</v>
      </c>
      <c r="D157">
        <v>1.35</v>
      </c>
      <c r="E157">
        <v>1.32</v>
      </c>
    </row>
    <row r="158" spans="1:5" x14ac:dyDescent="0.25">
      <c r="A158" t="s">
        <v>19</v>
      </c>
      <c r="B158" t="s">
        <v>146</v>
      </c>
      <c r="C158">
        <v>1.4827586206896599</v>
      </c>
      <c r="D158">
        <v>0.67</v>
      </c>
      <c r="E158">
        <v>1.32</v>
      </c>
    </row>
    <row r="159" spans="1:5" x14ac:dyDescent="0.25">
      <c r="A159" t="s">
        <v>19</v>
      </c>
      <c r="B159" t="s">
        <v>244</v>
      </c>
      <c r="C159">
        <v>1.4827586206896599</v>
      </c>
      <c r="D159">
        <v>0.67</v>
      </c>
      <c r="E159">
        <v>0.33</v>
      </c>
    </row>
    <row r="160" spans="1:5" x14ac:dyDescent="0.25">
      <c r="A160" t="s">
        <v>19</v>
      </c>
      <c r="B160" t="s">
        <v>248</v>
      </c>
      <c r="C160">
        <v>1.4827586206896599</v>
      </c>
      <c r="D160">
        <v>0.34</v>
      </c>
      <c r="E160">
        <v>0.99</v>
      </c>
    </row>
    <row r="161" spans="1:5" x14ac:dyDescent="0.25">
      <c r="A161" t="s">
        <v>19</v>
      </c>
      <c r="B161" t="s">
        <v>247</v>
      </c>
      <c r="C161">
        <v>1.4827586206896599</v>
      </c>
      <c r="D161">
        <v>0</v>
      </c>
      <c r="E161">
        <v>0</v>
      </c>
    </row>
    <row r="162" spans="1:5" x14ac:dyDescent="0.25">
      <c r="A162" t="s">
        <v>19</v>
      </c>
      <c r="B162" t="s">
        <v>250</v>
      </c>
      <c r="C162">
        <v>1.4827586206896599</v>
      </c>
      <c r="D162">
        <v>0.67</v>
      </c>
      <c r="E162">
        <v>0.66</v>
      </c>
    </row>
    <row r="163" spans="1:5" x14ac:dyDescent="0.25">
      <c r="A163" t="s">
        <v>19</v>
      </c>
      <c r="B163" t="s">
        <v>249</v>
      </c>
      <c r="C163">
        <v>1.4827586206896599</v>
      </c>
      <c r="D163">
        <v>0.34</v>
      </c>
      <c r="E163">
        <v>0.99</v>
      </c>
    </row>
    <row r="164" spans="1:5" x14ac:dyDescent="0.25">
      <c r="A164" t="s">
        <v>19</v>
      </c>
      <c r="B164" t="s">
        <v>254</v>
      </c>
      <c r="C164">
        <v>1.4827586206896599</v>
      </c>
      <c r="D164">
        <v>1.35</v>
      </c>
      <c r="E164">
        <v>1.32</v>
      </c>
    </row>
    <row r="165" spans="1:5" x14ac:dyDescent="0.25">
      <c r="A165" t="s">
        <v>19</v>
      </c>
      <c r="B165" t="s">
        <v>20</v>
      </c>
      <c r="C165">
        <v>1.4827586206896599</v>
      </c>
      <c r="D165">
        <v>1.69</v>
      </c>
      <c r="E165">
        <v>1.32</v>
      </c>
    </row>
    <row r="166" spans="1:5" x14ac:dyDescent="0.25">
      <c r="A166" t="s">
        <v>19</v>
      </c>
      <c r="B166" t="s">
        <v>352</v>
      </c>
      <c r="C166">
        <v>1.4827586206896599</v>
      </c>
      <c r="D166">
        <v>0.67</v>
      </c>
      <c r="E166">
        <v>0</v>
      </c>
    </row>
    <row r="167" spans="1:5" x14ac:dyDescent="0.25">
      <c r="A167" t="s">
        <v>19</v>
      </c>
      <c r="B167" t="s">
        <v>251</v>
      </c>
      <c r="C167">
        <v>1.4827586206896599</v>
      </c>
      <c r="D167">
        <v>0</v>
      </c>
      <c r="E167">
        <v>2.64</v>
      </c>
    </row>
    <row r="168" spans="1:5" x14ac:dyDescent="0.25">
      <c r="A168" t="s">
        <v>19</v>
      </c>
      <c r="B168" t="s">
        <v>142</v>
      </c>
      <c r="C168">
        <v>1.4827586206896599</v>
      </c>
      <c r="D168">
        <v>2.7</v>
      </c>
      <c r="E168">
        <v>1.32</v>
      </c>
    </row>
    <row r="169" spans="1:5" x14ac:dyDescent="0.25">
      <c r="A169" t="s">
        <v>19</v>
      </c>
      <c r="B169" t="s">
        <v>141</v>
      </c>
      <c r="C169">
        <v>1.4827586206896599</v>
      </c>
      <c r="D169">
        <v>2.02</v>
      </c>
      <c r="E169">
        <v>0</v>
      </c>
    </row>
    <row r="170" spans="1:5" x14ac:dyDescent="0.25">
      <c r="A170" t="s">
        <v>19</v>
      </c>
      <c r="B170" t="s">
        <v>243</v>
      </c>
      <c r="C170">
        <v>1.4827586206896599</v>
      </c>
      <c r="D170">
        <v>1.01</v>
      </c>
      <c r="E170">
        <v>1.65</v>
      </c>
    </row>
    <row r="171" spans="1:5" x14ac:dyDescent="0.25">
      <c r="A171" t="s">
        <v>19</v>
      </c>
      <c r="B171" t="s">
        <v>154</v>
      </c>
      <c r="C171">
        <v>1.4827586206896599</v>
      </c>
      <c r="D171">
        <v>1.35</v>
      </c>
      <c r="E171">
        <v>0</v>
      </c>
    </row>
    <row r="172" spans="1:5" x14ac:dyDescent="0.25">
      <c r="A172" t="s">
        <v>19</v>
      </c>
      <c r="B172" t="s">
        <v>245</v>
      </c>
      <c r="C172">
        <v>1.4827586206896599</v>
      </c>
      <c r="D172">
        <v>1.35</v>
      </c>
      <c r="E172">
        <v>0</v>
      </c>
    </row>
    <row r="173" spans="1:5" x14ac:dyDescent="0.25">
      <c r="A173" t="s">
        <v>19</v>
      </c>
      <c r="B173" t="s">
        <v>252</v>
      </c>
      <c r="C173">
        <v>1.4827586206896599</v>
      </c>
      <c r="D173">
        <v>2.02</v>
      </c>
      <c r="E173">
        <v>1.98</v>
      </c>
    </row>
    <row r="174" spans="1:5" x14ac:dyDescent="0.25">
      <c r="A174" t="s">
        <v>19</v>
      </c>
      <c r="B174" t="s">
        <v>246</v>
      </c>
      <c r="C174">
        <v>1.4827586206896599</v>
      </c>
      <c r="D174">
        <v>1.35</v>
      </c>
      <c r="E174">
        <v>1.32</v>
      </c>
    </row>
    <row r="175" spans="1:5" x14ac:dyDescent="0.25">
      <c r="A175" t="s">
        <v>19</v>
      </c>
      <c r="B175" t="s">
        <v>139</v>
      </c>
      <c r="C175">
        <v>1.4827586206896599</v>
      </c>
      <c r="D175">
        <v>1.35</v>
      </c>
      <c r="E175">
        <v>1.32</v>
      </c>
    </row>
    <row r="176" spans="1:5" x14ac:dyDescent="0.25">
      <c r="A176" t="s">
        <v>143</v>
      </c>
      <c r="B176" t="s">
        <v>451</v>
      </c>
      <c r="C176">
        <v>1</v>
      </c>
      <c r="D176">
        <v>1</v>
      </c>
      <c r="E176">
        <v>0.8</v>
      </c>
    </row>
    <row r="177" spans="1:5" x14ac:dyDescent="0.25">
      <c r="A177" t="s">
        <v>143</v>
      </c>
      <c r="B177" t="s">
        <v>150</v>
      </c>
      <c r="C177">
        <v>1</v>
      </c>
      <c r="D177">
        <v>0.67</v>
      </c>
      <c r="E177">
        <v>1.33</v>
      </c>
    </row>
    <row r="178" spans="1:5" x14ac:dyDescent="0.25">
      <c r="A178" t="s">
        <v>143</v>
      </c>
      <c r="B178" t="s">
        <v>149</v>
      </c>
      <c r="C178">
        <v>1</v>
      </c>
      <c r="D178">
        <v>2</v>
      </c>
      <c r="E178">
        <v>0.53</v>
      </c>
    </row>
    <row r="179" spans="1:5" x14ac:dyDescent="0.25">
      <c r="A179" t="s">
        <v>143</v>
      </c>
      <c r="B179" t="s">
        <v>155</v>
      </c>
      <c r="C179">
        <v>1</v>
      </c>
      <c r="D179">
        <v>0.67</v>
      </c>
      <c r="E179">
        <v>1.33</v>
      </c>
    </row>
    <row r="180" spans="1:5" x14ac:dyDescent="0.25">
      <c r="A180" t="s">
        <v>143</v>
      </c>
      <c r="B180" t="s">
        <v>145</v>
      </c>
      <c r="C180">
        <v>1</v>
      </c>
      <c r="D180">
        <v>0.67</v>
      </c>
      <c r="E180">
        <v>1.07</v>
      </c>
    </row>
    <row r="181" spans="1:5" x14ac:dyDescent="0.25">
      <c r="A181" t="s">
        <v>143</v>
      </c>
      <c r="B181" t="s">
        <v>151</v>
      </c>
      <c r="C181">
        <v>1</v>
      </c>
      <c r="D181">
        <v>1</v>
      </c>
      <c r="E181">
        <v>0.8</v>
      </c>
    </row>
    <row r="182" spans="1:5" x14ac:dyDescent="0.25">
      <c r="A182" t="s">
        <v>143</v>
      </c>
      <c r="B182" t="s">
        <v>159</v>
      </c>
      <c r="C182">
        <v>1</v>
      </c>
      <c r="D182">
        <v>1.33</v>
      </c>
      <c r="E182">
        <v>0.53</v>
      </c>
    </row>
    <row r="183" spans="1:5" x14ac:dyDescent="0.25">
      <c r="A183" t="s">
        <v>143</v>
      </c>
      <c r="B183" t="s">
        <v>144</v>
      </c>
      <c r="C183">
        <v>1</v>
      </c>
      <c r="D183">
        <v>1.5</v>
      </c>
      <c r="E183">
        <v>0.8</v>
      </c>
    </row>
    <row r="184" spans="1:5" x14ac:dyDescent="0.25">
      <c r="A184" t="s">
        <v>143</v>
      </c>
      <c r="B184" t="s">
        <v>160</v>
      </c>
      <c r="C184">
        <v>1</v>
      </c>
      <c r="D184">
        <v>0.33</v>
      </c>
      <c r="E184">
        <v>1.87</v>
      </c>
    </row>
    <row r="185" spans="1:5" x14ac:dyDescent="0.25">
      <c r="A185" t="s">
        <v>143</v>
      </c>
      <c r="B185" t="s">
        <v>329</v>
      </c>
      <c r="C185">
        <v>1</v>
      </c>
      <c r="D185">
        <v>1.33</v>
      </c>
      <c r="E185">
        <v>2.13</v>
      </c>
    </row>
    <row r="186" spans="1:5" x14ac:dyDescent="0.25">
      <c r="A186" t="s">
        <v>143</v>
      </c>
      <c r="B186" t="s">
        <v>140</v>
      </c>
      <c r="C186">
        <v>1</v>
      </c>
      <c r="D186">
        <v>1</v>
      </c>
      <c r="E186">
        <v>0.4</v>
      </c>
    </row>
    <row r="187" spans="1:5" x14ac:dyDescent="0.25">
      <c r="A187" t="s">
        <v>143</v>
      </c>
      <c r="B187" t="s">
        <v>148</v>
      </c>
      <c r="C187">
        <v>1</v>
      </c>
      <c r="D187">
        <v>3</v>
      </c>
      <c r="E187">
        <v>0.8</v>
      </c>
    </row>
    <row r="188" spans="1:5" x14ac:dyDescent="0.25">
      <c r="A188" t="s">
        <v>143</v>
      </c>
      <c r="B188" t="s">
        <v>156</v>
      </c>
      <c r="C188">
        <v>1</v>
      </c>
      <c r="D188">
        <v>0.5</v>
      </c>
      <c r="E188">
        <v>1.2</v>
      </c>
    </row>
    <row r="189" spans="1:5" x14ac:dyDescent="0.25">
      <c r="A189" t="s">
        <v>143</v>
      </c>
      <c r="B189" t="s">
        <v>157</v>
      </c>
      <c r="C189">
        <v>1</v>
      </c>
      <c r="D189">
        <v>0</v>
      </c>
      <c r="E189">
        <v>2</v>
      </c>
    </row>
    <row r="190" spans="1:5" x14ac:dyDescent="0.25">
      <c r="A190" t="s">
        <v>143</v>
      </c>
      <c r="B190" t="s">
        <v>153</v>
      </c>
      <c r="C190">
        <v>1</v>
      </c>
      <c r="D190">
        <v>0.5</v>
      </c>
      <c r="E190">
        <v>0.4</v>
      </c>
    </row>
    <row r="191" spans="1:5" x14ac:dyDescent="0.25">
      <c r="A191" t="s">
        <v>143</v>
      </c>
      <c r="B191" t="s">
        <v>161</v>
      </c>
      <c r="C191">
        <v>1</v>
      </c>
      <c r="D191">
        <v>1.5</v>
      </c>
      <c r="E191">
        <v>0.8</v>
      </c>
    </row>
    <row r="192" spans="1:5" x14ac:dyDescent="0.25">
      <c r="A192" t="s">
        <v>143</v>
      </c>
      <c r="B192" t="s">
        <v>158</v>
      </c>
      <c r="C192">
        <v>1</v>
      </c>
      <c r="D192">
        <v>0.5</v>
      </c>
      <c r="E192">
        <v>0</v>
      </c>
    </row>
    <row r="193" spans="1:5" x14ac:dyDescent="0.25">
      <c r="A193" t="s">
        <v>143</v>
      </c>
      <c r="B193" t="s">
        <v>147</v>
      </c>
      <c r="C193">
        <v>1</v>
      </c>
      <c r="D193">
        <v>0.5</v>
      </c>
      <c r="E193">
        <v>0.8</v>
      </c>
    </row>
    <row r="194" spans="1:5" x14ac:dyDescent="0.25">
      <c r="A194" t="s">
        <v>143</v>
      </c>
      <c r="B194" t="s">
        <v>152</v>
      </c>
      <c r="C194">
        <v>1</v>
      </c>
      <c r="D194">
        <v>1.33</v>
      </c>
      <c r="E194">
        <v>0.53</v>
      </c>
    </row>
    <row r="195" spans="1:5" x14ac:dyDescent="0.25">
      <c r="A195" t="s">
        <v>143</v>
      </c>
      <c r="B195" t="s">
        <v>452</v>
      </c>
      <c r="C195">
        <v>1</v>
      </c>
      <c r="D195">
        <v>1.5</v>
      </c>
      <c r="E195">
        <v>1.2</v>
      </c>
    </row>
    <row r="196" spans="1:5" x14ac:dyDescent="0.25">
      <c r="A196" t="s">
        <v>22</v>
      </c>
      <c r="B196" t="s">
        <v>263</v>
      </c>
      <c r="C196">
        <v>2</v>
      </c>
      <c r="D196">
        <v>2</v>
      </c>
      <c r="E196">
        <v>0</v>
      </c>
    </row>
    <row r="197" spans="1:5" x14ac:dyDescent="0.25">
      <c r="A197" t="s">
        <v>22</v>
      </c>
      <c r="B197" t="s">
        <v>163</v>
      </c>
      <c r="C197">
        <v>2</v>
      </c>
      <c r="D197">
        <v>1</v>
      </c>
      <c r="E197">
        <v>1.87</v>
      </c>
    </row>
    <row r="198" spans="1:5" x14ac:dyDescent="0.25">
      <c r="A198" t="s">
        <v>22</v>
      </c>
      <c r="B198" t="s">
        <v>266</v>
      </c>
      <c r="C198">
        <v>2</v>
      </c>
      <c r="D198">
        <v>0.5</v>
      </c>
      <c r="E198">
        <v>1.87</v>
      </c>
    </row>
    <row r="199" spans="1:5" x14ac:dyDescent="0.25">
      <c r="A199" t="s">
        <v>22</v>
      </c>
      <c r="B199" t="s">
        <v>164</v>
      </c>
      <c r="C199">
        <v>2</v>
      </c>
      <c r="D199">
        <v>0.5</v>
      </c>
      <c r="E199">
        <v>1.25</v>
      </c>
    </row>
    <row r="200" spans="1:5" x14ac:dyDescent="0.25">
      <c r="A200" t="s">
        <v>22</v>
      </c>
      <c r="B200" t="s">
        <v>162</v>
      </c>
      <c r="C200">
        <v>2</v>
      </c>
      <c r="D200">
        <v>1.5</v>
      </c>
      <c r="E200">
        <v>1.25</v>
      </c>
    </row>
    <row r="201" spans="1:5" x14ac:dyDescent="0.25">
      <c r="A201" t="s">
        <v>22</v>
      </c>
      <c r="B201" t="s">
        <v>167</v>
      </c>
      <c r="C201">
        <v>2</v>
      </c>
      <c r="D201">
        <v>1</v>
      </c>
      <c r="E201">
        <v>1.25</v>
      </c>
    </row>
    <row r="202" spans="1:5" x14ac:dyDescent="0.25">
      <c r="A202" t="s">
        <v>22</v>
      </c>
      <c r="B202" t="s">
        <v>255</v>
      </c>
      <c r="C202">
        <v>2</v>
      </c>
      <c r="D202">
        <v>1</v>
      </c>
      <c r="E202">
        <v>0</v>
      </c>
    </row>
    <row r="203" spans="1:5" x14ac:dyDescent="0.25">
      <c r="A203" t="s">
        <v>22</v>
      </c>
      <c r="B203" t="s">
        <v>24</v>
      </c>
      <c r="C203">
        <v>2</v>
      </c>
      <c r="D203">
        <v>1.5</v>
      </c>
      <c r="E203">
        <v>0.62</v>
      </c>
    </row>
    <row r="204" spans="1:5" x14ac:dyDescent="0.25">
      <c r="A204" t="s">
        <v>22</v>
      </c>
      <c r="B204" t="s">
        <v>290</v>
      </c>
      <c r="C204">
        <v>2</v>
      </c>
      <c r="D204">
        <v>1</v>
      </c>
      <c r="E204">
        <v>1.25</v>
      </c>
    </row>
    <row r="205" spans="1:5" x14ac:dyDescent="0.25">
      <c r="A205" t="s">
        <v>22</v>
      </c>
      <c r="B205" t="s">
        <v>166</v>
      </c>
      <c r="C205">
        <v>2</v>
      </c>
      <c r="D205">
        <v>0</v>
      </c>
      <c r="E205">
        <v>0.62</v>
      </c>
    </row>
    <row r="206" spans="1:5" x14ac:dyDescent="0.25">
      <c r="A206" t="s">
        <v>25</v>
      </c>
      <c r="B206" t="s">
        <v>27</v>
      </c>
      <c r="C206">
        <v>1.4</v>
      </c>
      <c r="D206">
        <v>1.43</v>
      </c>
      <c r="E206">
        <v>2</v>
      </c>
    </row>
    <row r="207" spans="1:5" x14ac:dyDescent="0.25">
      <c r="A207" t="s">
        <v>25</v>
      </c>
      <c r="B207" t="s">
        <v>174</v>
      </c>
      <c r="C207">
        <v>1.4</v>
      </c>
      <c r="D207">
        <v>0</v>
      </c>
      <c r="E207">
        <v>1</v>
      </c>
    </row>
    <row r="208" spans="1:5" x14ac:dyDescent="0.25">
      <c r="A208" t="s">
        <v>25</v>
      </c>
      <c r="B208" t="s">
        <v>168</v>
      </c>
      <c r="C208">
        <v>1.4</v>
      </c>
      <c r="D208">
        <v>0.71</v>
      </c>
      <c r="E208">
        <v>0</v>
      </c>
    </row>
    <row r="209" spans="1:5" x14ac:dyDescent="0.25">
      <c r="A209" t="s">
        <v>25</v>
      </c>
      <c r="B209" t="s">
        <v>176</v>
      </c>
      <c r="C209">
        <v>1.4</v>
      </c>
      <c r="D209">
        <v>0</v>
      </c>
      <c r="E209">
        <v>0</v>
      </c>
    </row>
    <row r="210" spans="1:5" x14ac:dyDescent="0.25">
      <c r="A210" t="s">
        <v>25</v>
      </c>
      <c r="B210" t="s">
        <v>477</v>
      </c>
      <c r="C210">
        <v>1.4</v>
      </c>
      <c r="D210">
        <v>0</v>
      </c>
      <c r="E210">
        <v>2</v>
      </c>
    </row>
    <row r="211" spans="1:5" x14ac:dyDescent="0.25">
      <c r="A211" t="s">
        <v>25</v>
      </c>
      <c r="B211" t="s">
        <v>169</v>
      </c>
      <c r="C211">
        <v>1.4</v>
      </c>
      <c r="D211">
        <v>0.71</v>
      </c>
      <c r="E211">
        <v>0</v>
      </c>
    </row>
    <row r="212" spans="1:5" x14ac:dyDescent="0.25">
      <c r="A212" t="s">
        <v>25</v>
      </c>
      <c r="B212" t="s">
        <v>258</v>
      </c>
      <c r="C212">
        <v>1.4</v>
      </c>
      <c r="D212">
        <v>2.86</v>
      </c>
      <c r="E212">
        <v>3</v>
      </c>
    </row>
    <row r="213" spans="1:5" x14ac:dyDescent="0.25">
      <c r="A213" t="s">
        <v>25</v>
      </c>
      <c r="B213" t="s">
        <v>265</v>
      </c>
      <c r="C213">
        <v>1.4</v>
      </c>
      <c r="D213">
        <v>2.14</v>
      </c>
      <c r="E213">
        <v>0</v>
      </c>
    </row>
    <row r="214" spans="1:5" x14ac:dyDescent="0.25">
      <c r="A214" t="s">
        <v>25</v>
      </c>
      <c r="B214" t="s">
        <v>257</v>
      </c>
      <c r="C214">
        <v>1.4</v>
      </c>
      <c r="D214">
        <v>1.43</v>
      </c>
      <c r="E214">
        <v>2</v>
      </c>
    </row>
    <row r="215" spans="1:5" x14ac:dyDescent="0.25">
      <c r="A215" t="s">
        <v>25</v>
      </c>
      <c r="B215" t="s">
        <v>172</v>
      </c>
      <c r="C215">
        <v>1.4</v>
      </c>
      <c r="D215">
        <v>0.71</v>
      </c>
      <c r="E215">
        <v>0</v>
      </c>
    </row>
    <row r="216" spans="1:5" x14ac:dyDescent="0.25">
      <c r="A216" t="s">
        <v>178</v>
      </c>
      <c r="B216" t="s">
        <v>465</v>
      </c>
      <c r="C216">
        <v>1.52941176470588</v>
      </c>
      <c r="D216">
        <v>0</v>
      </c>
      <c r="E216">
        <v>0.89</v>
      </c>
    </row>
    <row r="217" spans="1:5" x14ac:dyDescent="0.25">
      <c r="A217" t="s">
        <v>178</v>
      </c>
      <c r="B217" t="s">
        <v>268</v>
      </c>
      <c r="C217">
        <v>1.52941176470588</v>
      </c>
      <c r="D217">
        <v>0.65</v>
      </c>
      <c r="E217">
        <v>0</v>
      </c>
    </row>
    <row r="218" spans="1:5" x14ac:dyDescent="0.25">
      <c r="A218" t="s">
        <v>178</v>
      </c>
      <c r="B218" t="s">
        <v>183</v>
      </c>
      <c r="C218">
        <v>1.52941176470588</v>
      </c>
      <c r="D218">
        <v>0</v>
      </c>
      <c r="E218">
        <v>1.79</v>
      </c>
    </row>
    <row r="219" spans="1:5" x14ac:dyDescent="0.25">
      <c r="A219" t="s">
        <v>178</v>
      </c>
      <c r="B219" t="s">
        <v>185</v>
      </c>
      <c r="C219">
        <v>1.52941176470588</v>
      </c>
      <c r="D219">
        <v>1.31</v>
      </c>
      <c r="E219">
        <v>0.89</v>
      </c>
    </row>
    <row r="220" spans="1:5" x14ac:dyDescent="0.25">
      <c r="A220" t="s">
        <v>178</v>
      </c>
      <c r="B220" t="s">
        <v>273</v>
      </c>
      <c r="C220">
        <v>1.52941176470588</v>
      </c>
      <c r="D220">
        <v>3.27</v>
      </c>
      <c r="E220">
        <v>0</v>
      </c>
    </row>
    <row r="221" spans="1:5" x14ac:dyDescent="0.25">
      <c r="A221" t="s">
        <v>178</v>
      </c>
      <c r="B221" t="s">
        <v>472</v>
      </c>
      <c r="C221">
        <v>1.52941176470588</v>
      </c>
      <c r="D221">
        <v>0.65</v>
      </c>
      <c r="E221">
        <v>1.79</v>
      </c>
    </row>
    <row r="222" spans="1:5" x14ac:dyDescent="0.25">
      <c r="A222" t="s">
        <v>178</v>
      </c>
      <c r="B222" t="s">
        <v>182</v>
      </c>
      <c r="C222">
        <v>1.52941176470588</v>
      </c>
      <c r="D222">
        <v>2.62</v>
      </c>
      <c r="E222">
        <v>0</v>
      </c>
    </row>
    <row r="223" spans="1:5" x14ac:dyDescent="0.25">
      <c r="A223" t="s">
        <v>178</v>
      </c>
      <c r="B223" t="s">
        <v>184</v>
      </c>
      <c r="C223">
        <v>1.52941176470588</v>
      </c>
      <c r="D223">
        <v>0</v>
      </c>
      <c r="E223">
        <v>0.89</v>
      </c>
    </row>
    <row r="224" spans="1:5" x14ac:dyDescent="0.25">
      <c r="A224" t="s">
        <v>178</v>
      </c>
      <c r="B224" t="s">
        <v>269</v>
      </c>
      <c r="C224">
        <v>1.52941176470588</v>
      </c>
      <c r="D224">
        <v>0</v>
      </c>
      <c r="E224">
        <v>3.58</v>
      </c>
    </row>
    <row r="225" spans="1:5" x14ac:dyDescent="0.25">
      <c r="A225" t="s">
        <v>178</v>
      </c>
      <c r="B225" t="s">
        <v>468</v>
      </c>
      <c r="C225">
        <v>1.52941176470588</v>
      </c>
      <c r="D225">
        <v>1.31</v>
      </c>
      <c r="E225">
        <v>0</v>
      </c>
    </row>
    <row r="226" spans="1:5" x14ac:dyDescent="0.25">
      <c r="A226" t="s">
        <v>178</v>
      </c>
      <c r="B226" t="s">
        <v>272</v>
      </c>
      <c r="C226">
        <v>1.52941176470588</v>
      </c>
      <c r="D226">
        <v>1.96</v>
      </c>
      <c r="E226">
        <v>1.79</v>
      </c>
    </row>
    <row r="227" spans="1:5" x14ac:dyDescent="0.25">
      <c r="A227" t="s">
        <v>178</v>
      </c>
      <c r="B227" t="s">
        <v>181</v>
      </c>
      <c r="C227">
        <v>1.52941176470588</v>
      </c>
      <c r="D227">
        <v>2.62</v>
      </c>
      <c r="E227">
        <v>0.89</v>
      </c>
    </row>
    <row r="228" spans="1:5" x14ac:dyDescent="0.25">
      <c r="A228" t="s">
        <v>178</v>
      </c>
      <c r="B228" t="s">
        <v>180</v>
      </c>
      <c r="C228">
        <v>1.52941176470588</v>
      </c>
      <c r="D228">
        <v>0.65</v>
      </c>
      <c r="E228">
        <v>0.89</v>
      </c>
    </row>
    <row r="229" spans="1:5" x14ac:dyDescent="0.25">
      <c r="A229" t="s">
        <v>178</v>
      </c>
      <c r="B229" t="s">
        <v>270</v>
      </c>
      <c r="C229">
        <v>1.52941176470588</v>
      </c>
      <c r="D229">
        <v>0</v>
      </c>
      <c r="E229">
        <v>0</v>
      </c>
    </row>
    <row r="230" spans="1:5" x14ac:dyDescent="0.25">
      <c r="A230" t="s">
        <v>178</v>
      </c>
      <c r="B230" t="s">
        <v>271</v>
      </c>
      <c r="C230">
        <v>1.52941176470588</v>
      </c>
      <c r="D230">
        <v>0.65</v>
      </c>
      <c r="E230">
        <v>0.89</v>
      </c>
    </row>
    <row r="231" spans="1:5" x14ac:dyDescent="0.25">
      <c r="A231" t="s">
        <v>178</v>
      </c>
      <c r="B231" t="s">
        <v>274</v>
      </c>
      <c r="C231">
        <v>1.52941176470588</v>
      </c>
      <c r="D231">
        <v>1.31</v>
      </c>
      <c r="E231">
        <v>0</v>
      </c>
    </row>
    <row r="232" spans="1:5" x14ac:dyDescent="0.25">
      <c r="A232" t="s">
        <v>178</v>
      </c>
      <c r="B232" t="s">
        <v>179</v>
      </c>
      <c r="C232">
        <v>1.52941176470588</v>
      </c>
      <c r="D232">
        <v>0</v>
      </c>
      <c r="E232">
        <v>2.68</v>
      </c>
    </row>
    <row r="233" spans="1:5" x14ac:dyDescent="0.25">
      <c r="A233" t="s">
        <v>28</v>
      </c>
      <c r="B233" t="s">
        <v>29</v>
      </c>
      <c r="C233">
        <v>1.4814814814814801</v>
      </c>
      <c r="D233">
        <v>1.69</v>
      </c>
      <c r="E233">
        <v>0</v>
      </c>
    </row>
    <row r="234" spans="1:5" x14ac:dyDescent="0.25">
      <c r="A234" t="s">
        <v>28</v>
      </c>
      <c r="B234" t="s">
        <v>463</v>
      </c>
      <c r="C234">
        <v>1.4814814814814801</v>
      </c>
      <c r="D234">
        <v>0.68</v>
      </c>
      <c r="E234">
        <v>1.35</v>
      </c>
    </row>
    <row r="235" spans="1:5" x14ac:dyDescent="0.25">
      <c r="A235" t="s">
        <v>28</v>
      </c>
      <c r="B235" t="s">
        <v>275</v>
      </c>
      <c r="C235">
        <v>1.4814814814814801</v>
      </c>
      <c r="D235">
        <v>1.01</v>
      </c>
      <c r="E235">
        <v>2.25</v>
      </c>
    </row>
    <row r="236" spans="1:5" x14ac:dyDescent="0.25">
      <c r="A236" t="s">
        <v>28</v>
      </c>
      <c r="B236" t="s">
        <v>279</v>
      </c>
      <c r="C236">
        <v>1.4814814814814801</v>
      </c>
      <c r="D236">
        <v>0.34</v>
      </c>
      <c r="E236">
        <v>1.35</v>
      </c>
    </row>
    <row r="237" spans="1:5" x14ac:dyDescent="0.25">
      <c r="A237" t="s">
        <v>28</v>
      </c>
      <c r="B237" t="s">
        <v>189</v>
      </c>
      <c r="C237">
        <v>1.4814814814814801</v>
      </c>
      <c r="D237">
        <v>1.35</v>
      </c>
      <c r="E237">
        <v>0.45</v>
      </c>
    </row>
    <row r="238" spans="1:5" x14ac:dyDescent="0.25">
      <c r="A238" t="s">
        <v>28</v>
      </c>
      <c r="B238" t="s">
        <v>190</v>
      </c>
      <c r="C238">
        <v>1.4814814814814801</v>
      </c>
      <c r="D238">
        <v>1.01</v>
      </c>
      <c r="E238">
        <v>1.35</v>
      </c>
    </row>
    <row r="239" spans="1:5" x14ac:dyDescent="0.25">
      <c r="A239" t="s">
        <v>28</v>
      </c>
      <c r="B239" t="s">
        <v>30</v>
      </c>
      <c r="C239">
        <v>1.4814814814814801</v>
      </c>
      <c r="D239">
        <v>1.35</v>
      </c>
      <c r="E239">
        <v>0</v>
      </c>
    </row>
    <row r="240" spans="1:5" x14ac:dyDescent="0.25">
      <c r="A240" t="s">
        <v>28</v>
      </c>
      <c r="B240" t="s">
        <v>187</v>
      </c>
      <c r="C240">
        <v>1.4814814814814801</v>
      </c>
      <c r="D240">
        <v>1.01</v>
      </c>
      <c r="E240">
        <v>1.35</v>
      </c>
    </row>
    <row r="241" spans="1:5" x14ac:dyDescent="0.25">
      <c r="A241" t="s">
        <v>28</v>
      </c>
      <c r="B241" t="s">
        <v>278</v>
      </c>
      <c r="C241">
        <v>1.4814814814814801</v>
      </c>
      <c r="D241">
        <v>1.01</v>
      </c>
      <c r="E241">
        <v>0.9</v>
      </c>
    </row>
    <row r="242" spans="1:5" x14ac:dyDescent="0.25">
      <c r="A242" t="s">
        <v>28</v>
      </c>
      <c r="B242" t="s">
        <v>464</v>
      </c>
      <c r="C242">
        <v>1.4814814814814801</v>
      </c>
      <c r="D242">
        <v>0</v>
      </c>
      <c r="E242">
        <v>0</v>
      </c>
    </row>
    <row r="243" spans="1:5" x14ac:dyDescent="0.25">
      <c r="A243" t="s">
        <v>28</v>
      </c>
      <c r="B243" t="s">
        <v>462</v>
      </c>
      <c r="C243">
        <v>1.4814814814814801</v>
      </c>
      <c r="D243">
        <v>1.35</v>
      </c>
      <c r="E243">
        <v>0.9</v>
      </c>
    </row>
    <row r="244" spans="1:5" x14ac:dyDescent="0.25">
      <c r="A244" t="s">
        <v>28</v>
      </c>
      <c r="B244" t="s">
        <v>31</v>
      </c>
      <c r="C244">
        <v>1.4814814814814801</v>
      </c>
      <c r="D244">
        <v>1.35</v>
      </c>
      <c r="E244">
        <v>0</v>
      </c>
    </row>
    <row r="245" spans="1:5" x14ac:dyDescent="0.25">
      <c r="A245" t="s">
        <v>28</v>
      </c>
      <c r="B245" t="s">
        <v>188</v>
      </c>
      <c r="C245">
        <v>1.4814814814814801</v>
      </c>
      <c r="D245">
        <v>0.68</v>
      </c>
      <c r="E245">
        <v>1.8</v>
      </c>
    </row>
    <row r="246" spans="1:5" x14ac:dyDescent="0.25">
      <c r="A246" t="s">
        <v>28</v>
      </c>
      <c r="B246" t="s">
        <v>293</v>
      </c>
      <c r="C246">
        <v>1.4814814814814801</v>
      </c>
      <c r="D246">
        <v>0</v>
      </c>
      <c r="E246">
        <v>0.9</v>
      </c>
    </row>
    <row r="247" spans="1:5" x14ac:dyDescent="0.25">
      <c r="A247" t="s">
        <v>28</v>
      </c>
      <c r="B247" t="s">
        <v>277</v>
      </c>
      <c r="C247">
        <v>1.4814814814814801</v>
      </c>
      <c r="D247">
        <v>0.68</v>
      </c>
      <c r="E247">
        <v>1.8</v>
      </c>
    </row>
    <row r="248" spans="1:5" x14ac:dyDescent="0.25">
      <c r="A248" t="s">
        <v>28</v>
      </c>
      <c r="B248" t="s">
        <v>276</v>
      </c>
      <c r="C248">
        <v>1.4814814814814801</v>
      </c>
      <c r="D248">
        <v>1.35</v>
      </c>
      <c r="E248">
        <v>1.8</v>
      </c>
    </row>
    <row r="249" spans="1:5" x14ac:dyDescent="0.25">
      <c r="A249" t="s">
        <v>28</v>
      </c>
      <c r="B249" t="s">
        <v>191</v>
      </c>
      <c r="C249">
        <v>1.4814814814814801</v>
      </c>
      <c r="D249">
        <v>1.69</v>
      </c>
      <c r="E249">
        <v>0</v>
      </c>
    </row>
    <row r="250" spans="1:5" x14ac:dyDescent="0.25">
      <c r="A250" t="s">
        <v>28</v>
      </c>
      <c r="B250" t="s">
        <v>294</v>
      </c>
      <c r="C250">
        <v>1.4814814814814801</v>
      </c>
      <c r="D250">
        <v>0.68</v>
      </c>
      <c r="E250">
        <v>1.8</v>
      </c>
    </row>
    <row r="251" spans="1:5" x14ac:dyDescent="0.25">
      <c r="A251" t="s">
        <v>192</v>
      </c>
      <c r="B251" t="s">
        <v>281</v>
      </c>
      <c r="C251">
        <v>2</v>
      </c>
      <c r="D251">
        <v>1.5</v>
      </c>
      <c r="E251">
        <v>0</v>
      </c>
    </row>
    <row r="252" spans="1:5" x14ac:dyDescent="0.25">
      <c r="A252" t="s">
        <v>192</v>
      </c>
      <c r="B252" t="s">
        <v>205</v>
      </c>
      <c r="C252">
        <v>2</v>
      </c>
      <c r="D252">
        <v>1</v>
      </c>
      <c r="E252">
        <v>1.71</v>
      </c>
    </row>
    <row r="253" spans="1:5" x14ac:dyDescent="0.25">
      <c r="A253" t="s">
        <v>192</v>
      </c>
      <c r="B253" t="s">
        <v>199</v>
      </c>
      <c r="C253">
        <v>2</v>
      </c>
      <c r="D253">
        <v>0.5</v>
      </c>
      <c r="E253">
        <v>1.71</v>
      </c>
    </row>
    <row r="254" spans="1:5" x14ac:dyDescent="0.25">
      <c r="A254" t="s">
        <v>192</v>
      </c>
      <c r="B254" t="s">
        <v>204</v>
      </c>
      <c r="C254">
        <v>2</v>
      </c>
      <c r="D254">
        <v>0.75</v>
      </c>
      <c r="E254">
        <v>0.86</v>
      </c>
    </row>
    <row r="255" spans="1:5" x14ac:dyDescent="0.25">
      <c r="A255" t="s">
        <v>192</v>
      </c>
      <c r="B255" t="s">
        <v>200</v>
      </c>
      <c r="C255">
        <v>2</v>
      </c>
      <c r="D255">
        <v>1</v>
      </c>
      <c r="E255">
        <v>0</v>
      </c>
    </row>
    <row r="256" spans="1:5" x14ac:dyDescent="0.25">
      <c r="A256" t="s">
        <v>192</v>
      </c>
      <c r="B256" t="s">
        <v>280</v>
      </c>
      <c r="C256">
        <v>2</v>
      </c>
      <c r="D256">
        <v>1</v>
      </c>
      <c r="E256">
        <v>2.57</v>
      </c>
    </row>
    <row r="257" spans="1:5" x14ac:dyDescent="0.25">
      <c r="A257" t="s">
        <v>192</v>
      </c>
      <c r="B257" t="s">
        <v>196</v>
      </c>
      <c r="C257">
        <v>2</v>
      </c>
      <c r="D257">
        <v>0.5</v>
      </c>
      <c r="E257">
        <v>0</v>
      </c>
    </row>
    <row r="258" spans="1:5" x14ac:dyDescent="0.25">
      <c r="A258" t="s">
        <v>192</v>
      </c>
      <c r="B258" t="s">
        <v>202</v>
      </c>
      <c r="C258">
        <v>2</v>
      </c>
      <c r="D258">
        <v>0.5</v>
      </c>
      <c r="E258">
        <v>1.71</v>
      </c>
    </row>
    <row r="259" spans="1:5" x14ac:dyDescent="0.25">
      <c r="A259" t="s">
        <v>192</v>
      </c>
      <c r="B259" t="s">
        <v>193</v>
      </c>
      <c r="C259">
        <v>2</v>
      </c>
      <c r="D259">
        <v>3</v>
      </c>
      <c r="E259">
        <v>0</v>
      </c>
    </row>
    <row r="260" spans="1:5" x14ac:dyDescent="0.25">
      <c r="A260" t="s">
        <v>192</v>
      </c>
      <c r="B260" t="s">
        <v>197</v>
      </c>
      <c r="C260">
        <v>2</v>
      </c>
      <c r="D260">
        <v>1.5</v>
      </c>
      <c r="E260">
        <v>0</v>
      </c>
    </row>
    <row r="261" spans="1:5" x14ac:dyDescent="0.25">
      <c r="A261" t="s">
        <v>192</v>
      </c>
      <c r="B261" t="s">
        <v>194</v>
      </c>
      <c r="C261">
        <v>2</v>
      </c>
      <c r="D261">
        <v>0.5</v>
      </c>
      <c r="E261">
        <v>1.71</v>
      </c>
    </row>
    <row r="262" spans="1:5" x14ac:dyDescent="0.25">
      <c r="A262" t="s">
        <v>192</v>
      </c>
      <c r="B262" t="s">
        <v>201</v>
      </c>
      <c r="C262">
        <v>2</v>
      </c>
      <c r="D262">
        <v>0.25</v>
      </c>
      <c r="E262">
        <v>0.86</v>
      </c>
    </row>
    <row r="263" spans="1:5" x14ac:dyDescent="0.25">
      <c r="A263" t="s">
        <v>32</v>
      </c>
      <c r="B263" t="s">
        <v>208</v>
      </c>
      <c r="C263">
        <v>1.4285714285714299</v>
      </c>
      <c r="D263">
        <v>1.05</v>
      </c>
      <c r="E263">
        <v>0.64</v>
      </c>
    </row>
    <row r="264" spans="1:5" x14ac:dyDescent="0.25">
      <c r="A264" t="s">
        <v>32</v>
      </c>
      <c r="B264" t="s">
        <v>33</v>
      </c>
      <c r="C264">
        <v>1.4285714285714299</v>
      </c>
      <c r="D264">
        <v>1.4</v>
      </c>
      <c r="E264">
        <v>1.59</v>
      </c>
    </row>
    <row r="265" spans="1:5" x14ac:dyDescent="0.25">
      <c r="A265" t="s">
        <v>32</v>
      </c>
      <c r="B265" t="s">
        <v>362</v>
      </c>
      <c r="C265">
        <v>1.4285714285714299</v>
      </c>
      <c r="D265">
        <v>2.1</v>
      </c>
      <c r="E265">
        <v>1.27</v>
      </c>
    </row>
    <row r="266" spans="1:5" x14ac:dyDescent="0.25">
      <c r="A266" t="s">
        <v>32</v>
      </c>
      <c r="B266" t="s">
        <v>209</v>
      </c>
      <c r="C266">
        <v>1.4285714285714299</v>
      </c>
      <c r="D266">
        <v>2.8</v>
      </c>
      <c r="E266">
        <v>2.5499999999999998</v>
      </c>
    </row>
    <row r="267" spans="1:5" x14ac:dyDescent="0.25">
      <c r="A267" t="s">
        <v>32</v>
      </c>
      <c r="B267" t="s">
        <v>198</v>
      </c>
      <c r="C267">
        <v>1.4285714285714299</v>
      </c>
      <c r="D267">
        <v>1.4</v>
      </c>
      <c r="E267">
        <v>0</v>
      </c>
    </row>
    <row r="268" spans="1:5" x14ac:dyDescent="0.25">
      <c r="A268" t="s">
        <v>32</v>
      </c>
      <c r="B268" t="s">
        <v>206</v>
      </c>
      <c r="C268">
        <v>1.4285714285714299</v>
      </c>
      <c r="D268">
        <v>1.4</v>
      </c>
      <c r="E268">
        <v>1.27</v>
      </c>
    </row>
    <row r="269" spans="1:5" x14ac:dyDescent="0.25">
      <c r="A269" t="s">
        <v>32</v>
      </c>
      <c r="B269" t="s">
        <v>34</v>
      </c>
      <c r="C269">
        <v>1.4285714285714299</v>
      </c>
      <c r="D269">
        <v>0</v>
      </c>
      <c r="E269">
        <v>1.91</v>
      </c>
    </row>
    <row r="270" spans="1:5" x14ac:dyDescent="0.25">
      <c r="A270" t="s">
        <v>32</v>
      </c>
      <c r="B270" t="s">
        <v>195</v>
      </c>
      <c r="C270">
        <v>1.4285714285714299</v>
      </c>
      <c r="D270">
        <v>0</v>
      </c>
      <c r="E270">
        <v>0.95</v>
      </c>
    </row>
    <row r="271" spans="1:5" x14ac:dyDescent="0.25">
      <c r="A271" t="s">
        <v>32</v>
      </c>
      <c r="B271" t="s">
        <v>210</v>
      </c>
      <c r="C271">
        <v>1.4285714285714299</v>
      </c>
      <c r="D271">
        <v>0.7</v>
      </c>
      <c r="E271">
        <v>0</v>
      </c>
    </row>
    <row r="272" spans="1:5" x14ac:dyDescent="0.25">
      <c r="A272" t="s">
        <v>32</v>
      </c>
      <c r="B272" t="s">
        <v>207</v>
      </c>
      <c r="C272">
        <v>1.4285714285714299</v>
      </c>
      <c r="D272">
        <v>0</v>
      </c>
      <c r="E272">
        <v>0.64</v>
      </c>
    </row>
    <row r="273" spans="1:5" x14ac:dyDescent="0.25">
      <c r="A273" t="s">
        <v>298</v>
      </c>
      <c r="B273" t="s">
        <v>299</v>
      </c>
      <c r="C273">
        <v>1.7</v>
      </c>
      <c r="D273">
        <v>0.28999999999999998</v>
      </c>
      <c r="E273">
        <v>1.79</v>
      </c>
    </row>
    <row r="274" spans="1:5" x14ac:dyDescent="0.25">
      <c r="A274" t="s">
        <v>298</v>
      </c>
      <c r="B274" t="s">
        <v>324</v>
      </c>
      <c r="C274">
        <v>1.7</v>
      </c>
      <c r="D274">
        <v>0.59</v>
      </c>
      <c r="E274">
        <v>1.43</v>
      </c>
    </row>
    <row r="275" spans="1:5" x14ac:dyDescent="0.25">
      <c r="A275" t="s">
        <v>298</v>
      </c>
      <c r="B275" t="s">
        <v>325</v>
      </c>
      <c r="C275">
        <v>1.7</v>
      </c>
      <c r="D275">
        <v>1.76</v>
      </c>
      <c r="E275">
        <v>1.07</v>
      </c>
    </row>
    <row r="276" spans="1:5" x14ac:dyDescent="0.25">
      <c r="A276" t="s">
        <v>298</v>
      </c>
      <c r="B276" t="s">
        <v>331</v>
      </c>
      <c r="C276">
        <v>1.7</v>
      </c>
      <c r="D276">
        <v>0.28999999999999998</v>
      </c>
      <c r="E276">
        <v>1.07</v>
      </c>
    </row>
    <row r="277" spans="1:5" x14ac:dyDescent="0.25">
      <c r="A277" t="s">
        <v>298</v>
      </c>
      <c r="B277" t="s">
        <v>363</v>
      </c>
      <c r="C277">
        <v>1.7</v>
      </c>
      <c r="D277">
        <v>1.18</v>
      </c>
      <c r="E277">
        <v>1.07</v>
      </c>
    </row>
    <row r="278" spans="1:5" x14ac:dyDescent="0.25">
      <c r="A278" t="s">
        <v>298</v>
      </c>
      <c r="B278" t="s">
        <v>203</v>
      </c>
      <c r="C278">
        <v>1.7</v>
      </c>
      <c r="D278">
        <v>1.18</v>
      </c>
      <c r="E278">
        <v>0.71</v>
      </c>
    </row>
    <row r="279" spans="1:5" x14ac:dyDescent="0.25">
      <c r="A279" t="s">
        <v>298</v>
      </c>
      <c r="B279" t="s">
        <v>330</v>
      </c>
      <c r="C279">
        <v>1.7</v>
      </c>
      <c r="D279">
        <v>0.88</v>
      </c>
      <c r="E279">
        <v>1.79</v>
      </c>
    </row>
    <row r="280" spans="1:5" x14ac:dyDescent="0.25">
      <c r="A280" t="s">
        <v>298</v>
      </c>
      <c r="B280" t="s">
        <v>338</v>
      </c>
      <c r="C280">
        <v>1.7</v>
      </c>
      <c r="D280">
        <v>1.47</v>
      </c>
      <c r="E280">
        <v>0.36</v>
      </c>
    </row>
    <row r="281" spans="1:5" x14ac:dyDescent="0.25">
      <c r="A281" t="s">
        <v>298</v>
      </c>
      <c r="B281" t="s">
        <v>358</v>
      </c>
      <c r="C281">
        <v>1.7</v>
      </c>
      <c r="D281">
        <v>0.88</v>
      </c>
      <c r="E281">
        <v>0.71</v>
      </c>
    </row>
    <row r="282" spans="1:5" x14ac:dyDescent="0.25">
      <c r="A282" t="s">
        <v>298</v>
      </c>
      <c r="B282" t="s">
        <v>366</v>
      </c>
      <c r="C282">
        <v>1.7</v>
      </c>
      <c r="D282">
        <v>1.47</v>
      </c>
      <c r="E282">
        <v>0</v>
      </c>
    </row>
    <row r="283" spans="1:5" x14ac:dyDescent="0.25">
      <c r="A283" t="s">
        <v>304</v>
      </c>
      <c r="B283" t="s">
        <v>305</v>
      </c>
      <c r="C283">
        <v>1.31578947368421</v>
      </c>
      <c r="D283">
        <v>1.01</v>
      </c>
      <c r="E283">
        <v>0.86</v>
      </c>
    </row>
    <row r="284" spans="1:5" x14ac:dyDescent="0.25">
      <c r="A284" t="s">
        <v>304</v>
      </c>
      <c r="B284" t="s">
        <v>310</v>
      </c>
      <c r="C284">
        <v>1.31578947368421</v>
      </c>
      <c r="D284">
        <v>1.1399999999999999</v>
      </c>
      <c r="E284">
        <v>1.3</v>
      </c>
    </row>
    <row r="285" spans="1:5" x14ac:dyDescent="0.25">
      <c r="A285" t="s">
        <v>304</v>
      </c>
      <c r="B285" t="s">
        <v>335</v>
      </c>
      <c r="C285">
        <v>1.31578947368421</v>
      </c>
      <c r="D285">
        <v>1.27</v>
      </c>
      <c r="E285">
        <v>0.57999999999999996</v>
      </c>
    </row>
    <row r="286" spans="1:5" x14ac:dyDescent="0.25">
      <c r="A286" t="s">
        <v>304</v>
      </c>
      <c r="B286" t="s">
        <v>459</v>
      </c>
      <c r="C286">
        <v>1.31578947368421</v>
      </c>
      <c r="D286">
        <v>1.1399999999999999</v>
      </c>
      <c r="E286">
        <v>0</v>
      </c>
    </row>
    <row r="287" spans="1:5" x14ac:dyDescent="0.25">
      <c r="A287" t="s">
        <v>304</v>
      </c>
      <c r="B287" t="s">
        <v>375</v>
      </c>
      <c r="C287">
        <v>1.31578947368421</v>
      </c>
      <c r="D287">
        <v>0.38</v>
      </c>
      <c r="E287">
        <v>0.86</v>
      </c>
    </row>
    <row r="288" spans="1:5" x14ac:dyDescent="0.25">
      <c r="A288" t="s">
        <v>304</v>
      </c>
      <c r="B288" t="s">
        <v>327</v>
      </c>
      <c r="C288">
        <v>1.31578947368421</v>
      </c>
      <c r="D288">
        <v>2.2799999999999998</v>
      </c>
      <c r="E288">
        <v>0.86</v>
      </c>
    </row>
    <row r="289" spans="1:5" x14ac:dyDescent="0.25">
      <c r="A289" t="s">
        <v>304</v>
      </c>
      <c r="B289" t="s">
        <v>339</v>
      </c>
      <c r="C289">
        <v>1.31578947368421</v>
      </c>
      <c r="D289">
        <v>1.52</v>
      </c>
      <c r="E289">
        <v>0.86</v>
      </c>
    </row>
    <row r="290" spans="1:5" x14ac:dyDescent="0.25">
      <c r="A290" t="s">
        <v>304</v>
      </c>
      <c r="B290" t="s">
        <v>376</v>
      </c>
      <c r="C290">
        <v>1.31578947368421</v>
      </c>
      <c r="D290">
        <v>0.76</v>
      </c>
      <c r="E290">
        <v>2.59</v>
      </c>
    </row>
    <row r="291" spans="1:5" x14ac:dyDescent="0.25">
      <c r="A291" t="s">
        <v>304</v>
      </c>
      <c r="B291" t="s">
        <v>378</v>
      </c>
      <c r="C291">
        <v>1.31578947368421</v>
      </c>
      <c r="D291">
        <v>0</v>
      </c>
      <c r="E291">
        <v>2.59</v>
      </c>
    </row>
    <row r="292" spans="1:5" x14ac:dyDescent="0.25">
      <c r="A292" t="s">
        <v>304</v>
      </c>
      <c r="B292" t="s">
        <v>332</v>
      </c>
      <c r="C292">
        <v>1.31578947368421</v>
      </c>
      <c r="D292">
        <v>0.76</v>
      </c>
      <c r="E292">
        <v>0</v>
      </c>
    </row>
    <row r="293" spans="1:5" x14ac:dyDescent="0.25">
      <c r="A293" t="s">
        <v>301</v>
      </c>
      <c r="B293" t="s">
        <v>382</v>
      </c>
      <c r="C293">
        <v>1</v>
      </c>
      <c r="D293">
        <v>1</v>
      </c>
      <c r="E293">
        <v>0</v>
      </c>
    </row>
    <row r="294" spans="1:5" x14ac:dyDescent="0.25">
      <c r="A294" t="s">
        <v>301</v>
      </c>
      <c r="B294" t="s">
        <v>319</v>
      </c>
      <c r="C294">
        <v>1</v>
      </c>
      <c r="D294">
        <v>1</v>
      </c>
      <c r="E294">
        <v>1.1100000000000001</v>
      </c>
    </row>
    <row r="295" spans="1:5" x14ac:dyDescent="0.25">
      <c r="A295" t="s">
        <v>301</v>
      </c>
      <c r="B295" t="s">
        <v>355</v>
      </c>
      <c r="C295">
        <v>1</v>
      </c>
      <c r="D295">
        <v>1</v>
      </c>
      <c r="E295">
        <v>1.1100000000000001</v>
      </c>
    </row>
    <row r="296" spans="1:5" x14ac:dyDescent="0.25">
      <c r="A296" t="s">
        <v>301</v>
      </c>
      <c r="B296" t="s">
        <v>302</v>
      </c>
      <c r="C296">
        <v>1</v>
      </c>
      <c r="D296">
        <v>0.5</v>
      </c>
      <c r="E296">
        <v>2.78</v>
      </c>
    </row>
    <row r="297" spans="1:5" x14ac:dyDescent="0.25">
      <c r="A297" t="s">
        <v>301</v>
      </c>
      <c r="B297" t="s">
        <v>360</v>
      </c>
      <c r="C297">
        <v>1</v>
      </c>
      <c r="D297">
        <v>0</v>
      </c>
      <c r="E297">
        <v>0</v>
      </c>
    </row>
    <row r="298" spans="1:5" x14ac:dyDescent="0.25">
      <c r="A298" t="s">
        <v>301</v>
      </c>
      <c r="B298" t="s">
        <v>322</v>
      </c>
      <c r="C298">
        <v>1</v>
      </c>
      <c r="D298">
        <v>1</v>
      </c>
      <c r="E298">
        <v>2.2200000000000002</v>
      </c>
    </row>
    <row r="299" spans="1:5" x14ac:dyDescent="0.25">
      <c r="A299" t="s">
        <v>301</v>
      </c>
      <c r="B299" t="s">
        <v>314</v>
      </c>
      <c r="C299">
        <v>1</v>
      </c>
      <c r="D299">
        <v>4</v>
      </c>
      <c r="E299">
        <v>2.2200000000000002</v>
      </c>
    </row>
    <row r="300" spans="1:5" x14ac:dyDescent="0.25">
      <c r="A300" t="s">
        <v>301</v>
      </c>
      <c r="B300" t="s">
        <v>369</v>
      </c>
      <c r="C300">
        <v>1</v>
      </c>
      <c r="D300">
        <v>3</v>
      </c>
      <c r="E300">
        <v>0</v>
      </c>
    </row>
    <row r="301" spans="1:5" x14ac:dyDescent="0.25">
      <c r="A301" t="s">
        <v>301</v>
      </c>
      <c r="B301" t="s">
        <v>385</v>
      </c>
      <c r="C301">
        <v>1</v>
      </c>
      <c r="D301">
        <v>0</v>
      </c>
      <c r="E301">
        <v>0</v>
      </c>
    </row>
    <row r="302" spans="1:5" x14ac:dyDescent="0.25">
      <c r="A302" t="s">
        <v>301</v>
      </c>
      <c r="B302" t="s">
        <v>334</v>
      </c>
      <c r="C302">
        <v>1</v>
      </c>
      <c r="D302">
        <v>0</v>
      </c>
      <c r="E302">
        <v>0</v>
      </c>
    </row>
    <row r="303" spans="1:5" x14ac:dyDescent="0.25">
      <c r="A303" t="s">
        <v>301</v>
      </c>
      <c r="B303" t="s">
        <v>316</v>
      </c>
      <c r="C303">
        <v>1</v>
      </c>
      <c r="D303">
        <v>1</v>
      </c>
      <c r="E303">
        <v>1.1100000000000001</v>
      </c>
    </row>
    <row r="304" spans="1:5" x14ac:dyDescent="0.25">
      <c r="A304" t="s">
        <v>301</v>
      </c>
      <c r="B304" t="s">
        <v>336</v>
      </c>
      <c r="C304">
        <v>1</v>
      </c>
      <c r="D304">
        <v>0</v>
      </c>
      <c r="E304">
        <v>0</v>
      </c>
    </row>
    <row r="305" spans="1:5" x14ac:dyDescent="0.25">
      <c r="A305" t="s">
        <v>301</v>
      </c>
      <c r="B305" t="s">
        <v>343</v>
      </c>
      <c r="C305">
        <v>1</v>
      </c>
      <c r="D305">
        <v>1</v>
      </c>
      <c r="E305">
        <v>1.1100000000000001</v>
      </c>
    </row>
    <row r="306" spans="1:5" x14ac:dyDescent="0.25">
      <c r="A306" t="s">
        <v>301</v>
      </c>
      <c r="B306" t="s">
        <v>312</v>
      </c>
      <c r="C306">
        <v>1</v>
      </c>
      <c r="D306">
        <v>1</v>
      </c>
      <c r="E306">
        <v>1.1100000000000001</v>
      </c>
    </row>
    <row r="307" spans="1:5" x14ac:dyDescent="0.25">
      <c r="A307" t="s">
        <v>301</v>
      </c>
      <c r="B307" t="s">
        <v>372</v>
      </c>
      <c r="C307">
        <v>1</v>
      </c>
      <c r="D307">
        <v>1</v>
      </c>
      <c r="E307">
        <v>0</v>
      </c>
    </row>
    <row r="308" spans="1:5" x14ac:dyDescent="0.25">
      <c r="A308" t="s">
        <v>301</v>
      </c>
      <c r="B308" t="s">
        <v>313</v>
      </c>
      <c r="C308">
        <v>1</v>
      </c>
      <c r="D308">
        <v>1</v>
      </c>
      <c r="E308">
        <v>0</v>
      </c>
    </row>
    <row r="309" spans="1:5" x14ac:dyDescent="0.25">
      <c r="A309" t="s">
        <v>301</v>
      </c>
      <c r="B309" t="s">
        <v>350</v>
      </c>
      <c r="C309">
        <v>1</v>
      </c>
      <c r="D309">
        <v>3</v>
      </c>
      <c r="E309">
        <v>3.33</v>
      </c>
    </row>
    <row r="310" spans="1:5" x14ac:dyDescent="0.25">
      <c r="A310" t="s">
        <v>301</v>
      </c>
      <c r="B310" t="s">
        <v>341</v>
      </c>
      <c r="C310">
        <v>1</v>
      </c>
      <c r="D310">
        <v>0</v>
      </c>
      <c r="E310">
        <v>1.1100000000000001</v>
      </c>
    </row>
    <row r="311" spans="1:5" x14ac:dyDescent="0.25">
      <c r="A311" t="s">
        <v>303</v>
      </c>
      <c r="B311" t="s">
        <v>346</v>
      </c>
      <c r="C311">
        <v>1</v>
      </c>
      <c r="D311">
        <v>2</v>
      </c>
      <c r="E311">
        <v>0</v>
      </c>
    </row>
    <row r="312" spans="1:5" x14ac:dyDescent="0.25">
      <c r="A312" t="s">
        <v>303</v>
      </c>
      <c r="B312" t="s">
        <v>390</v>
      </c>
      <c r="C312">
        <v>1</v>
      </c>
      <c r="D312">
        <v>0</v>
      </c>
      <c r="E312">
        <v>0</v>
      </c>
    </row>
    <row r="313" spans="1:5" x14ac:dyDescent="0.25">
      <c r="A313" t="s">
        <v>303</v>
      </c>
      <c r="B313" t="s">
        <v>469</v>
      </c>
      <c r="C313">
        <v>1</v>
      </c>
      <c r="D313">
        <v>1</v>
      </c>
      <c r="E313">
        <v>0</v>
      </c>
    </row>
    <row r="314" spans="1:5" x14ac:dyDescent="0.25">
      <c r="A314" t="s">
        <v>303</v>
      </c>
      <c r="B314" t="s">
        <v>342</v>
      </c>
      <c r="C314">
        <v>1</v>
      </c>
      <c r="D314">
        <v>1</v>
      </c>
      <c r="E314">
        <v>0</v>
      </c>
    </row>
    <row r="315" spans="1:5" x14ac:dyDescent="0.25">
      <c r="A315" t="s">
        <v>303</v>
      </c>
      <c r="B315" t="s">
        <v>364</v>
      </c>
      <c r="C315">
        <v>1</v>
      </c>
      <c r="D315">
        <v>1</v>
      </c>
      <c r="E315">
        <v>0</v>
      </c>
    </row>
    <row r="316" spans="1:5" x14ac:dyDescent="0.25">
      <c r="A316" t="s">
        <v>303</v>
      </c>
      <c r="B316" t="s">
        <v>374</v>
      </c>
      <c r="C316">
        <v>1</v>
      </c>
      <c r="D316">
        <v>1</v>
      </c>
      <c r="E316">
        <v>0</v>
      </c>
    </row>
    <row r="317" spans="1:5" x14ac:dyDescent="0.25">
      <c r="A317" t="s">
        <v>303</v>
      </c>
      <c r="B317" t="s">
        <v>361</v>
      </c>
      <c r="C317">
        <v>1</v>
      </c>
      <c r="D317">
        <v>2</v>
      </c>
      <c r="E317">
        <v>3.14</v>
      </c>
    </row>
    <row r="318" spans="1:5" x14ac:dyDescent="0.25">
      <c r="A318" t="s">
        <v>303</v>
      </c>
      <c r="B318" t="s">
        <v>340</v>
      </c>
      <c r="C318">
        <v>1</v>
      </c>
      <c r="D318">
        <v>1</v>
      </c>
      <c r="E318">
        <v>3.14</v>
      </c>
    </row>
    <row r="319" spans="1:5" x14ac:dyDescent="0.25">
      <c r="A319" t="s">
        <v>303</v>
      </c>
      <c r="B319" t="s">
        <v>348</v>
      </c>
      <c r="C319">
        <v>1</v>
      </c>
      <c r="D319">
        <v>1</v>
      </c>
      <c r="E319">
        <v>1.57</v>
      </c>
    </row>
    <row r="320" spans="1:5" x14ac:dyDescent="0.25">
      <c r="A320" t="s">
        <v>303</v>
      </c>
      <c r="B320" t="s">
        <v>354</v>
      </c>
      <c r="C320">
        <v>1</v>
      </c>
      <c r="D320">
        <v>0</v>
      </c>
      <c r="E320">
        <v>0</v>
      </c>
    </row>
    <row r="321" spans="1:5" x14ac:dyDescent="0.25">
      <c r="A321" t="s">
        <v>303</v>
      </c>
      <c r="B321" t="s">
        <v>321</v>
      </c>
      <c r="C321">
        <v>1</v>
      </c>
      <c r="D321">
        <v>1</v>
      </c>
      <c r="E321">
        <v>4.71</v>
      </c>
    </row>
    <row r="322" spans="1:5" x14ac:dyDescent="0.25">
      <c r="A322" t="s">
        <v>303</v>
      </c>
      <c r="B322" t="s">
        <v>383</v>
      </c>
      <c r="C322">
        <v>1</v>
      </c>
      <c r="D322">
        <v>2</v>
      </c>
      <c r="E322">
        <v>0</v>
      </c>
    </row>
    <row r="323" spans="1:5" x14ac:dyDescent="0.25">
      <c r="A323" t="s">
        <v>303</v>
      </c>
      <c r="B323" t="s">
        <v>308</v>
      </c>
      <c r="C323">
        <v>1</v>
      </c>
      <c r="D323">
        <v>2</v>
      </c>
      <c r="E323">
        <v>1.57</v>
      </c>
    </row>
    <row r="324" spans="1:5" x14ac:dyDescent="0.25">
      <c r="A324" t="s">
        <v>303</v>
      </c>
      <c r="B324" t="s">
        <v>353</v>
      </c>
      <c r="C324">
        <v>1</v>
      </c>
      <c r="D324">
        <v>0</v>
      </c>
      <c r="E324">
        <v>0</v>
      </c>
    </row>
    <row r="325" spans="1:5" x14ac:dyDescent="0.25">
      <c r="A325" t="s">
        <v>303</v>
      </c>
      <c r="B325" t="s">
        <v>380</v>
      </c>
      <c r="C325">
        <v>1</v>
      </c>
      <c r="D325">
        <v>0</v>
      </c>
      <c r="E325">
        <v>0</v>
      </c>
    </row>
    <row r="326" spans="1:5" x14ac:dyDescent="0.25">
      <c r="A326" t="s">
        <v>303</v>
      </c>
      <c r="B326" t="s">
        <v>306</v>
      </c>
      <c r="C326">
        <v>1</v>
      </c>
      <c r="D326">
        <v>0</v>
      </c>
      <c r="E326">
        <v>3.14</v>
      </c>
    </row>
    <row r="327" spans="1:5" x14ac:dyDescent="0.25">
      <c r="A327" t="s">
        <v>303</v>
      </c>
      <c r="B327" t="s">
        <v>466</v>
      </c>
      <c r="C327">
        <v>1</v>
      </c>
      <c r="D327">
        <v>2</v>
      </c>
      <c r="E327">
        <v>3.14</v>
      </c>
    </row>
    <row r="328" spans="1:5" x14ac:dyDescent="0.25">
      <c r="A328" t="s">
        <v>303</v>
      </c>
      <c r="B328" t="s">
        <v>333</v>
      </c>
      <c r="C328">
        <v>1</v>
      </c>
      <c r="D328">
        <v>0</v>
      </c>
      <c r="E328">
        <v>1.57</v>
      </c>
    </row>
    <row r="329" spans="1:5" x14ac:dyDescent="0.25">
      <c r="A329" t="s">
        <v>303</v>
      </c>
      <c r="B329" t="s">
        <v>357</v>
      </c>
      <c r="C329">
        <v>1</v>
      </c>
      <c r="D329">
        <v>2</v>
      </c>
      <c r="E329">
        <v>0</v>
      </c>
    </row>
    <row r="330" spans="1:5" x14ac:dyDescent="0.25">
      <c r="A330" t="s">
        <v>303</v>
      </c>
      <c r="B330" t="s">
        <v>349</v>
      </c>
      <c r="C330">
        <v>1</v>
      </c>
      <c r="D330">
        <v>0</v>
      </c>
      <c r="E330">
        <v>0</v>
      </c>
    </row>
    <row r="331" spans="1:5" x14ac:dyDescent="0.25">
      <c r="A331" t="s">
        <v>35</v>
      </c>
      <c r="B331" t="s">
        <v>285</v>
      </c>
      <c r="C331">
        <v>1.2</v>
      </c>
      <c r="D331">
        <v>2.5</v>
      </c>
      <c r="E331">
        <v>0</v>
      </c>
    </row>
    <row r="332" spans="1:5" x14ac:dyDescent="0.25">
      <c r="A332" t="s">
        <v>35</v>
      </c>
      <c r="B332" t="s">
        <v>36</v>
      </c>
      <c r="C332">
        <v>1.2</v>
      </c>
      <c r="D332">
        <v>2.5</v>
      </c>
      <c r="E332">
        <v>1.74</v>
      </c>
    </row>
    <row r="333" spans="1:5" x14ac:dyDescent="0.25">
      <c r="A333" t="s">
        <v>35</v>
      </c>
      <c r="B333" t="s">
        <v>471</v>
      </c>
      <c r="C333">
        <v>1.2</v>
      </c>
      <c r="D333">
        <v>2.5</v>
      </c>
      <c r="E333">
        <v>0</v>
      </c>
    </row>
    <row r="334" spans="1:5" x14ac:dyDescent="0.25">
      <c r="A334" t="s">
        <v>35</v>
      </c>
      <c r="B334" t="s">
        <v>282</v>
      </c>
      <c r="C334">
        <v>1.2</v>
      </c>
      <c r="D334">
        <v>0.83</v>
      </c>
      <c r="E334">
        <v>0.87</v>
      </c>
    </row>
    <row r="335" spans="1:5" x14ac:dyDescent="0.25">
      <c r="A335" t="s">
        <v>35</v>
      </c>
      <c r="B335" t="s">
        <v>213</v>
      </c>
      <c r="C335">
        <v>1.2</v>
      </c>
      <c r="D335">
        <v>0</v>
      </c>
      <c r="E335">
        <v>0.87</v>
      </c>
    </row>
    <row r="336" spans="1:5" x14ac:dyDescent="0.25">
      <c r="A336" t="s">
        <v>35</v>
      </c>
      <c r="B336" t="s">
        <v>474</v>
      </c>
      <c r="C336">
        <v>1.2</v>
      </c>
      <c r="D336">
        <v>0</v>
      </c>
      <c r="E336">
        <v>0.87</v>
      </c>
    </row>
    <row r="337" spans="1:5" x14ac:dyDescent="0.25">
      <c r="A337" t="s">
        <v>35</v>
      </c>
      <c r="B337" t="s">
        <v>217</v>
      </c>
      <c r="C337">
        <v>1.2</v>
      </c>
      <c r="D337">
        <v>0.83</v>
      </c>
      <c r="E337">
        <v>0.87</v>
      </c>
    </row>
    <row r="338" spans="1:5" x14ac:dyDescent="0.25">
      <c r="A338" t="s">
        <v>35</v>
      </c>
      <c r="B338" t="s">
        <v>214</v>
      </c>
      <c r="C338">
        <v>1.2</v>
      </c>
      <c r="D338">
        <v>0</v>
      </c>
      <c r="E338">
        <v>0.87</v>
      </c>
    </row>
    <row r="339" spans="1:5" x14ac:dyDescent="0.25">
      <c r="A339" t="s">
        <v>35</v>
      </c>
      <c r="B339" t="s">
        <v>283</v>
      </c>
      <c r="C339">
        <v>1.2</v>
      </c>
      <c r="D339">
        <v>0.83</v>
      </c>
      <c r="E339">
        <v>4.3499999999999996</v>
      </c>
    </row>
    <row r="340" spans="1:5" x14ac:dyDescent="0.25">
      <c r="A340" t="s">
        <v>35</v>
      </c>
      <c r="B340" t="s">
        <v>475</v>
      </c>
      <c r="C340">
        <v>1.2</v>
      </c>
      <c r="D340">
        <v>0</v>
      </c>
      <c r="E340">
        <v>1.74</v>
      </c>
    </row>
    <row r="341" spans="1:5" x14ac:dyDescent="0.25">
      <c r="A341" t="s">
        <v>35</v>
      </c>
      <c r="B341" t="s">
        <v>216</v>
      </c>
      <c r="C341">
        <v>1.2</v>
      </c>
      <c r="D341">
        <v>0.83</v>
      </c>
      <c r="E341">
        <v>0.87</v>
      </c>
    </row>
    <row r="342" spans="1:5" x14ac:dyDescent="0.25">
      <c r="A342" t="s">
        <v>35</v>
      </c>
      <c r="B342" t="s">
        <v>296</v>
      </c>
      <c r="C342">
        <v>1.2</v>
      </c>
      <c r="D342">
        <v>1.67</v>
      </c>
      <c r="E342">
        <v>0</v>
      </c>
    </row>
    <row r="343" spans="1:5" x14ac:dyDescent="0.25">
      <c r="A343" t="s">
        <v>35</v>
      </c>
      <c r="B343" t="s">
        <v>284</v>
      </c>
      <c r="C343">
        <v>1.2</v>
      </c>
      <c r="D343">
        <v>0</v>
      </c>
      <c r="E343">
        <v>0</v>
      </c>
    </row>
    <row r="344" spans="1:5" x14ac:dyDescent="0.25">
      <c r="A344" t="s">
        <v>35</v>
      </c>
      <c r="B344" t="s">
        <v>300</v>
      </c>
      <c r="C344">
        <v>1.2</v>
      </c>
      <c r="D344">
        <v>0.83</v>
      </c>
      <c r="E344">
        <v>3.48</v>
      </c>
    </row>
    <row r="345" spans="1:5" x14ac:dyDescent="0.25">
      <c r="A345" t="s">
        <v>35</v>
      </c>
      <c r="B345" t="s">
        <v>215</v>
      </c>
      <c r="C345">
        <v>1.2</v>
      </c>
      <c r="D345">
        <v>0</v>
      </c>
      <c r="E345">
        <v>0</v>
      </c>
    </row>
    <row r="346" spans="1:5" x14ac:dyDescent="0.25">
      <c r="A346" t="s">
        <v>35</v>
      </c>
      <c r="B346" t="s">
        <v>211</v>
      </c>
      <c r="C346">
        <v>1.2</v>
      </c>
      <c r="D346">
        <v>1.67</v>
      </c>
      <c r="E346">
        <v>0.87</v>
      </c>
    </row>
    <row r="347" spans="1:5" x14ac:dyDescent="0.25">
      <c r="A347" t="s">
        <v>35</v>
      </c>
      <c r="B347" t="s">
        <v>295</v>
      </c>
      <c r="C347">
        <v>1.2</v>
      </c>
      <c r="D347">
        <v>1.67</v>
      </c>
      <c r="E347">
        <v>0</v>
      </c>
    </row>
    <row r="348" spans="1:5" x14ac:dyDescent="0.25">
      <c r="A348" t="s">
        <v>35</v>
      </c>
      <c r="B348" t="s">
        <v>212</v>
      </c>
      <c r="C348">
        <v>1.2</v>
      </c>
      <c r="D348">
        <v>0</v>
      </c>
      <c r="E348">
        <v>0.87</v>
      </c>
    </row>
    <row r="349" spans="1:5" x14ac:dyDescent="0.25">
      <c r="A349" t="s">
        <v>35</v>
      </c>
      <c r="B349" t="s">
        <v>218</v>
      </c>
      <c r="C349">
        <v>1.2</v>
      </c>
      <c r="D349">
        <v>1.67</v>
      </c>
      <c r="E349">
        <v>0.87</v>
      </c>
    </row>
    <row r="350" spans="1:5" x14ac:dyDescent="0.25">
      <c r="A350" t="s">
        <v>35</v>
      </c>
      <c r="B350" t="s">
        <v>286</v>
      </c>
      <c r="C350">
        <v>1.2</v>
      </c>
      <c r="D350">
        <v>1.67</v>
      </c>
      <c r="E350">
        <v>0.87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opLeftCell="A330" zoomScale="80" zoomScaleNormal="80" workbookViewId="0">
      <selection activeCell="A352" sqref="A352:E405"/>
    </sheetView>
  </sheetViews>
  <sheetFormatPr defaultRowHeight="15" x14ac:dyDescent="0.25"/>
  <sheetData>
    <row r="1" spans="1:5" x14ac:dyDescent="0.25">
      <c r="A1" t="s">
        <v>297</v>
      </c>
      <c r="B1" t="s">
        <v>2</v>
      </c>
      <c r="C1" t="s">
        <v>6</v>
      </c>
      <c r="D1" t="s">
        <v>391</v>
      </c>
      <c r="E1" t="s">
        <v>5</v>
      </c>
    </row>
    <row r="2" spans="1:5" x14ac:dyDescent="0.25">
      <c r="A2" t="s">
        <v>10</v>
      </c>
      <c r="B2" t="s">
        <v>39</v>
      </c>
      <c r="C2">
        <v>1.5813953488372099</v>
      </c>
      <c r="D2">
        <v>1.1100000000000001</v>
      </c>
      <c r="E2">
        <v>0.74</v>
      </c>
    </row>
    <row r="3" spans="1:5" x14ac:dyDescent="0.25">
      <c r="A3" t="s">
        <v>10</v>
      </c>
      <c r="B3" t="s">
        <v>40</v>
      </c>
      <c r="C3">
        <v>1.5813953488372099</v>
      </c>
      <c r="D3">
        <v>1.48</v>
      </c>
      <c r="E3">
        <v>0.74</v>
      </c>
    </row>
    <row r="4" spans="1:5" x14ac:dyDescent="0.25">
      <c r="A4" t="s">
        <v>10</v>
      </c>
      <c r="B4" t="s">
        <v>447</v>
      </c>
      <c r="C4">
        <v>1.5813953488372099</v>
      </c>
      <c r="D4">
        <v>0</v>
      </c>
      <c r="E4">
        <v>1.85</v>
      </c>
    </row>
    <row r="5" spans="1:5" x14ac:dyDescent="0.25">
      <c r="A5" t="s">
        <v>10</v>
      </c>
      <c r="B5" t="s">
        <v>41</v>
      </c>
      <c r="C5">
        <v>1.5813953488372099</v>
      </c>
      <c r="D5">
        <v>1.48</v>
      </c>
      <c r="E5">
        <v>0.74</v>
      </c>
    </row>
    <row r="6" spans="1:5" x14ac:dyDescent="0.25">
      <c r="A6" t="s">
        <v>10</v>
      </c>
      <c r="B6" t="s">
        <v>220</v>
      </c>
      <c r="C6">
        <v>1.5813953488372099</v>
      </c>
      <c r="D6">
        <v>1.98</v>
      </c>
      <c r="E6">
        <v>1.48</v>
      </c>
    </row>
    <row r="7" spans="1:5" x14ac:dyDescent="0.25">
      <c r="A7" t="s">
        <v>10</v>
      </c>
      <c r="B7" t="s">
        <v>11</v>
      </c>
      <c r="C7">
        <v>1.5813953488372099</v>
      </c>
      <c r="D7">
        <v>2.2200000000000002</v>
      </c>
      <c r="E7">
        <v>0.99</v>
      </c>
    </row>
    <row r="8" spans="1:5" x14ac:dyDescent="0.25">
      <c r="A8" t="s">
        <v>10</v>
      </c>
      <c r="B8" t="s">
        <v>453</v>
      </c>
      <c r="C8">
        <v>1.5813953488372099</v>
      </c>
      <c r="D8">
        <v>1.73</v>
      </c>
      <c r="E8">
        <v>0.99</v>
      </c>
    </row>
    <row r="9" spans="1:5" x14ac:dyDescent="0.25">
      <c r="A9" t="s">
        <v>10</v>
      </c>
      <c r="B9" t="s">
        <v>219</v>
      </c>
      <c r="C9">
        <v>1.5813953488372099</v>
      </c>
      <c r="D9">
        <v>0.37</v>
      </c>
      <c r="E9">
        <v>1.1100000000000001</v>
      </c>
    </row>
    <row r="10" spans="1:5" x14ac:dyDescent="0.25">
      <c r="A10" t="s">
        <v>10</v>
      </c>
      <c r="B10" t="s">
        <v>221</v>
      </c>
      <c r="C10">
        <v>1.5813953488372099</v>
      </c>
      <c r="D10">
        <v>0.74</v>
      </c>
      <c r="E10">
        <v>0.74</v>
      </c>
    </row>
    <row r="11" spans="1:5" x14ac:dyDescent="0.25">
      <c r="A11" t="s">
        <v>10</v>
      </c>
      <c r="B11" t="s">
        <v>37</v>
      </c>
      <c r="C11">
        <v>1.5813953488372099</v>
      </c>
      <c r="D11">
        <v>1.73</v>
      </c>
      <c r="E11">
        <v>1.48</v>
      </c>
    </row>
    <row r="12" spans="1:5" x14ac:dyDescent="0.25">
      <c r="A12" t="s">
        <v>10</v>
      </c>
      <c r="B12" t="s">
        <v>225</v>
      </c>
      <c r="C12">
        <v>1.5813953488372099</v>
      </c>
      <c r="D12">
        <v>0.37</v>
      </c>
      <c r="E12">
        <v>0.74</v>
      </c>
    </row>
    <row r="13" spans="1:5" x14ac:dyDescent="0.25">
      <c r="A13" t="s">
        <v>10</v>
      </c>
      <c r="B13" t="s">
        <v>226</v>
      </c>
      <c r="C13">
        <v>1.5813953488372099</v>
      </c>
      <c r="D13">
        <v>0.37</v>
      </c>
      <c r="E13">
        <v>1.85</v>
      </c>
    </row>
    <row r="14" spans="1:5" x14ac:dyDescent="0.25">
      <c r="A14" t="s">
        <v>10</v>
      </c>
      <c r="B14" t="s">
        <v>42</v>
      </c>
      <c r="C14">
        <v>1.5813953488372099</v>
      </c>
      <c r="D14">
        <v>0</v>
      </c>
      <c r="E14">
        <v>1.1100000000000001</v>
      </c>
    </row>
    <row r="15" spans="1:5" x14ac:dyDescent="0.25">
      <c r="A15" t="s">
        <v>10</v>
      </c>
      <c r="B15" t="s">
        <v>12</v>
      </c>
      <c r="C15">
        <v>1.5813953488372099</v>
      </c>
      <c r="D15">
        <v>1.1100000000000001</v>
      </c>
      <c r="E15">
        <v>0.74</v>
      </c>
    </row>
    <row r="16" spans="1:5" x14ac:dyDescent="0.25">
      <c r="A16" t="s">
        <v>10</v>
      </c>
      <c r="B16" t="s">
        <v>224</v>
      </c>
      <c r="C16">
        <v>1.5813953488372099</v>
      </c>
      <c r="D16">
        <v>1.85</v>
      </c>
      <c r="E16">
        <v>0</v>
      </c>
    </row>
    <row r="17" spans="1:5" x14ac:dyDescent="0.25">
      <c r="A17" t="s">
        <v>10</v>
      </c>
      <c r="B17" t="s">
        <v>222</v>
      </c>
      <c r="C17">
        <v>1.5813953488372099</v>
      </c>
      <c r="D17">
        <v>1.1100000000000001</v>
      </c>
      <c r="E17">
        <v>0.37</v>
      </c>
    </row>
    <row r="18" spans="1:5" x14ac:dyDescent="0.25">
      <c r="A18" t="s">
        <v>10</v>
      </c>
      <c r="B18" t="s">
        <v>223</v>
      </c>
      <c r="C18">
        <v>1.5813953488372099</v>
      </c>
      <c r="D18">
        <v>1.48</v>
      </c>
      <c r="E18">
        <v>1.85</v>
      </c>
    </row>
    <row r="19" spans="1:5" x14ac:dyDescent="0.25">
      <c r="A19" t="s">
        <v>10</v>
      </c>
      <c r="B19" t="s">
        <v>38</v>
      </c>
      <c r="C19">
        <v>1.5813953488372099</v>
      </c>
      <c r="D19">
        <v>0.74</v>
      </c>
      <c r="E19">
        <v>0.49</v>
      </c>
    </row>
    <row r="20" spans="1:5" x14ac:dyDescent="0.25">
      <c r="A20" t="s">
        <v>13</v>
      </c>
      <c r="B20" t="s">
        <v>227</v>
      </c>
      <c r="C20">
        <v>1</v>
      </c>
      <c r="D20">
        <v>0.5</v>
      </c>
      <c r="E20">
        <v>0.5</v>
      </c>
    </row>
    <row r="21" spans="1:5" x14ac:dyDescent="0.25">
      <c r="A21" t="s">
        <v>13</v>
      </c>
      <c r="B21" t="s">
        <v>47</v>
      </c>
      <c r="C21">
        <v>1</v>
      </c>
      <c r="D21">
        <v>2</v>
      </c>
      <c r="E21">
        <v>0</v>
      </c>
    </row>
    <row r="22" spans="1:5" x14ac:dyDescent="0.25">
      <c r="A22" t="s">
        <v>13</v>
      </c>
      <c r="B22" t="s">
        <v>228</v>
      </c>
      <c r="C22">
        <v>1</v>
      </c>
      <c r="D22">
        <v>0</v>
      </c>
      <c r="E22">
        <v>0</v>
      </c>
    </row>
    <row r="23" spans="1:5" x14ac:dyDescent="0.25">
      <c r="A23" t="s">
        <v>13</v>
      </c>
      <c r="B23" t="s">
        <v>17</v>
      </c>
      <c r="C23">
        <v>1</v>
      </c>
      <c r="D23">
        <v>0.5</v>
      </c>
      <c r="E23">
        <v>2.5</v>
      </c>
    </row>
    <row r="24" spans="1:5" x14ac:dyDescent="0.25">
      <c r="A24" t="s">
        <v>13</v>
      </c>
      <c r="B24" t="s">
        <v>15</v>
      </c>
      <c r="C24">
        <v>1</v>
      </c>
      <c r="D24">
        <v>0.5</v>
      </c>
      <c r="E24">
        <v>0.5</v>
      </c>
    </row>
    <row r="25" spans="1:5" x14ac:dyDescent="0.25">
      <c r="A25" t="s">
        <v>13</v>
      </c>
      <c r="B25" t="s">
        <v>55</v>
      </c>
      <c r="C25">
        <v>1</v>
      </c>
      <c r="D25">
        <v>0</v>
      </c>
      <c r="E25">
        <v>0.5</v>
      </c>
    </row>
    <row r="26" spans="1:5" x14ac:dyDescent="0.25">
      <c r="A26" t="s">
        <v>13</v>
      </c>
      <c r="B26" t="s">
        <v>229</v>
      </c>
      <c r="C26">
        <v>1</v>
      </c>
      <c r="D26">
        <v>1</v>
      </c>
      <c r="E26">
        <v>2.5</v>
      </c>
    </row>
    <row r="27" spans="1:5" x14ac:dyDescent="0.25">
      <c r="A27" t="s">
        <v>13</v>
      </c>
      <c r="B27" t="s">
        <v>52</v>
      </c>
      <c r="C27">
        <v>1</v>
      </c>
      <c r="D27">
        <v>0</v>
      </c>
      <c r="E27">
        <v>0.5</v>
      </c>
    </row>
    <row r="28" spans="1:5" x14ac:dyDescent="0.25">
      <c r="A28" t="s">
        <v>13</v>
      </c>
      <c r="B28" t="s">
        <v>46</v>
      </c>
      <c r="C28">
        <v>1</v>
      </c>
      <c r="D28">
        <v>0.5</v>
      </c>
      <c r="E28">
        <v>1.5</v>
      </c>
    </row>
    <row r="29" spans="1:5" x14ac:dyDescent="0.25">
      <c r="A29" t="s">
        <v>13</v>
      </c>
      <c r="B29" t="s">
        <v>53</v>
      </c>
      <c r="C29">
        <v>1</v>
      </c>
      <c r="D29">
        <v>0</v>
      </c>
      <c r="E29">
        <v>2</v>
      </c>
    </row>
    <row r="30" spans="1:5" x14ac:dyDescent="0.25">
      <c r="A30" t="s">
        <v>13</v>
      </c>
      <c r="B30" t="s">
        <v>44</v>
      </c>
      <c r="C30">
        <v>1</v>
      </c>
      <c r="D30">
        <v>0</v>
      </c>
      <c r="E30">
        <v>1</v>
      </c>
    </row>
    <row r="31" spans="1:5" x14ac:dyDescent="0.25">
      <c r="A31" t="s">
        <v>13</v>
      </c>
      <c r="B31" t="s">
        <v>50</v>
      </c>
      <c r="C31">
        <v>1</v>
      </c>
      <c r="D31">
        <v>0</v>
      </c>
      <c r="E31">
        <v>0</v>
      </c>
    </row>
    <row r="32" spans="1:5" x14ac:dyDescent="0.25">
      <c r="A32" t="s">
        <v>13</v>
      </c>
      <c r="B32" t="s">
        <v>43</v>
      </c>
      <c r="C32">
        <v>1</v>
      </c>
      <c r="D32">
        <v>0.5</v>
      </c>
      <c r="E32">
        <v>1</v>
      </c>
    </row>
    <row r="33" spans="1:5" x14ac:dyDescent="0.25">
      <c r="A33" t="s">
        <v>13</v>
      </c>
      <c r="B33" t="s">
        <v>48</v>
      </c>
      <c r="C33">
        <v>1</v>
      </c>
      <c r="D33">
        <v>0.5</v>
      </c>
      <c r="E33">
        <v>0.5</v>
      </c>
    </row>
    <row r="34" spans="1:5" x14ac:dyDescent="0.25">
      <c r="A34" t="s">
        <v>13</v>
      </c>
      <c r="B34" t="s">
        <v>51</v>
      </c>
      <c r="C34">
        <v>1</v>
      </c>
      <c r="D34">
        <v>1</v>
      </c>
      <c r="E34">
        <v>0.5</v>
      </c>
    </row>
    <row r="35" spans="1:5" x14ac:dyDescent="0.25">
      <c r="A35" t="s">
        <v>13</v>
      </c>
      <c r="B35" t="s">
        <v>54</v>
      </c>
      <c r="C35">
        <v>1</v>
      </c>
      <c r="D35">
        <v>0</v>
      </c>
      <c r="E35">
        <v>2</v>
      </c>
    </row>
    <row r="36" spans="1:5" x14ac:dyDescent="0.25">
      <c r="A36" t="s">
        <v>13</v>
      </c>
      <c r="B36" t="s">
        <v>14</v>
      </c>
      <c r="C36">
        <v>1</v>
      </c>
      <c r="D36">
        <v>1</v>
      </c>
      <c r="E36">
        <v>1</v>
      </c>
    </row>
    <row r="37" spans="1:5" x14ac:dyDescent="0.25">
      <c r="A37" t="s">
        <v>13</v>
      </c>
      <c r="B37" t="s">
        <v>45</v>
      </c>
      <c r="C37">
        <v>1</v>
      </c>
      <c r="D37">
        <v>1</v>
      </c>
      <c r="E37">
        <v>1.5</v>
      </c>
    </row>
    <row r="38" spans="1:5" x14ac:dyDescent="0.25">
      <c r="A38" t="s">
        <v>16</v>
      </c>
      <c r="B38" t="s">
        <v>287</v>
      </c>
      <c r="C38">
        <v>1.3611111111111101</v>
      </c>
      <c r="D38">
        <v>1.76</v>
      </c>
      <c r="E38">
        <v>1.41</v>
      </c>
    </row>
    <row r="39" spans="1:5" x14ac:dyDescent="0.25">
      <c r="A39" t="s">
        <v>16</v>
      </c>
      <c r="B39" t="s">
        <v>235</v>
      </c>
      <c r="C39">
        <v>1.3611111111111101</v>
      </c>
      <c r="D39">
        <v>1.76</v>
      </c>
      <c r="E39">
        <v>0</v>
      </c>
    </row>
    <row r="40" spans="1:5" x14ac:dyDescent="0.25">
      <c r="A40" t="s">
        <v>16</v>
      </c>
      <c r="B40" t="s">
        <v>449</v>
      </c>
      <c r="C40">
        <v>1.3611111111111101</v>
      </c>
      <c r="D40">
        <v>0.35</v>
      </c>
      <c r="E40">
        <v>3.18</v>
      </c>
    </row>
    <row r="41" spans="1:5" x14ac:dyDescent="0.25">
      <c r="A41" t="s">
        <v>16</v>
      </c>
      <c r="B41" t="s">
        <v>234</v>
      </c>
      <c r="C41">
        <v>1.3611111111111101</v>
      </c>
      <c r="D41">
        <v>2.12</v>
      </c>
      <c r="E41">
        <v>0.71</v>
      </c>
    </row>
    <row r="42" spans="1:5" x14ac:dyDescent="0.25">
      <c r="A42" t="s">
        <v>16</v>
      </c>
      <c r="B42" t="s">
        <v>18</v>
      </c>
      <c r="C42">
        <v>1.3611111111111101</v>
      </c>
      <c r="D42">
        <v>1.41</v>
      </c>
      <c r="E42">
        <v>0.35</v>
      </c>
    </row>
    <row r="43" spans="1:5" x14ac:dyDescent="0.25">
      <c r="A43" t="s">
        <v>16</v>
      </c>
      <c r="B43" t="s">
        <v>59</v>
      </c>
      <c r="C43">
        <v>1.3611111111111101</v>
      </c>
      <c r="D43">
        <v>0.35</v>
      </c>
      <c r="E43">
        <v>1.06</v>
      </c>
    </row>
    <row r="44" spans="1:5" x14ac:dyDescent="0.25">
      <c r="A44" t="s">
        <v>16</v>
      </c>
      <c r="B44" t="s">
        <v>57</v>
      </c>
      <c r="C44">
        <v>1.3611111111111101</v>
      </c>
      <c r="D44">
        <v>0.35</v>
      </c>
      <c r="E44">
        <v>0.35</v>
      </c>
    </row>
    <row r="45" spans="1:5" x14ac:dyDescent="0.25">
      <c r="A45" t="s">
        <v>16</v>
      </c>
      <c r="B45" t="s">
        <v>58</v>
      </c>
      <c r="C45">
        <v>1.3611111111111101</v>
      </c>
      <c r="D45">
        <v>0.71</v>
      </c>
      <c r="E45">
        <v>0.71</v>
      </c>
    </row>
    <row r="46" spans="1:5" x14ac:dyDescent="0.25">
      <c r="A46" t="s">
        <v>16</v>
      </c>
      <c r="B46" t="s">
        <v>233</v>
      </c>
      <c r="C46">
        <v>1.3611111111111101</v>
      </c>
      <c r="D46">
        <v>0.71</v>
      </c>
      <c r="E46">
        <v>1.76</v>
      </c>
    </row>
    <row r="47" spans="1:5" x14ac:dyDescent="0.25">
      <c r="A47" t="s">
        <v>16</v>
      </c>
      <c r="B47" t="s">
        <v>232</v>
      </c>
      <c r="C47">
        <v>1.3611111111111101</v>
      </c>
      <c r="D47">
        <v>0.71</v>
      </c>
      <c r="E47">
        <v>1.76</v>
      </c>
    </row>
    <row r="48" spans="1:5" x14ac:dyDescent="0.25">
      <c r="A48" t="s">
        <v>16</v>
      </c>
      <c r="B48" t="s">
        <v>56</v>
      </c>
      <c r="C48">
        <v>1.3611111111111101</v>
      </c>
      <c r="D48">
        <v>0.71</v>
      </c>
      <c r="E48">
        <v>0.71</v>
      </c>
    </row>
    <row r="49" spans="1:5" x14ac:dyDescent="0.25">
      <c r="A49" t="s">
        <v>16</v>
      </c>
      <c r="B49" t="s">
        <v>450</v>
      </c>
      <c r="C49">
        <v>1.3611111111111101</v>
      </c>
      <c r="D49">
        <v>1.41</v>
      </c>
      <c r="E49">
        <v>0.35</v>
      </c>
    </row>
    <row r="50" spans="1:5" x14ac:dyDescent="0.25">
      <c r="A50" t="s">
        <v>16</v>
      </c>
      <c r="B50" t="s">
        <v>231</v>
      </c>
      <c r="C50">
        <v>1.3611111111111101</v>
      </c>
      <c r="D50">
        <v>0.71</v>
      </c>
      <c r="E50">
        <v>0.71</v>
      </c>
    </row>
    <row r="51" spans="1:5" x14ac:dyDescent="0.25">
      <c r="A51" t="s">
        <v>16</v>
      </c>
      <c r="B51" t="s">
        <v>236</v>
      </c>
      <c r="C51">
        <v>1.3611111111111101</v>
      </c>
      <c r="D51">
        <v>1.06</v>
      </c>
      <c r="E51">
        <v>1.41</v>
      </c>
    </row>
    <row r="52" spans="1:5" x14ac:dyDescent="0.25">
      <c r="A52" t="s">
        <v>16</v>
      </c>
      <c r="B52" t="s">
        <v>49</v>
      </c>
      <c r="C52">
        <v>1.3611111111111101</v>
      </c>
      <c r="D52">
        <v>1.06</v>
      </c>
      <c r="E52">
        <v>0.71</v>
      </c>
    </row>
    <row r="53" spans="1:5" x14ac:dyDescent="0.25">
      <c r="A53" t="s">
        <v>16</v>
      </c>
      <c r="B53" t="s">
        <v>60</v>
      </c>
      <c r="C53">
        <v>1.3611111111111101</v>
      </c>
      <c r="D53">
        <v>0.35</v>
      </c>
      <c r="E53">
        <v>1.06</v>
      </c>
    </row>
    <row r="54" spans="1:5" x14ac:dyDescent="0.25">
      <c r="A54" t="s">
        <v>16</v>
      </c>
      <c r="B54" t="s">
        <v>448</v>
      </c>
      <c r="C54">
        <v>1.3611111111111101</v>
      </c>
      <c r="D54">
        <v>1.41</v>
      </c>
      <c r="E54">
        <v>0.71</v>
      </c>
    </row>
    <row r="55" spans="1:5" x14ac:dyDescent="0.25">
      <c r="A55" t="s">
        <v>16</v>
      </c>
      <c r="B55" t="s">
        <v>230</v>
      </c>
      <c r="C55">
        <v>1.3611111111111101</v>
      </c>
      <c r="D55">
        <v>1.41</v>
      </c>
      <c r="E55">
        <v>1.41</v>
      </c>
    </row>
    <row r="56" spans="1:5" x14ac:dyDescent="0.25">
      <c r="A56" t="s">
        <v>16</v>
      </c>
      <c r="B56" t="s">
        <v>467</v>
      </c>
      <c r="C56">
        <v>1.3611111111111101</v>
      </c>
      <c r="D56">
        <v>0</v>
      </c>
      <c r="E56">
        <v>0</v>
      </c>
    </row>
    <row r="57" spans="1:5" x14ac:dyDescent="0.25">
      <c r="A57" t="s">
        <v>61</v>
      </c>
      <c r="B57" t="s">
        <v>288</v>
      </c>
      <c r="C57">
        <v>1</v>
      </c>
      <c r="D57">
        <v>0</v>
      </c>
      <c r="E57">
        <v>1.03</v>
      </c>
    </row>
    <row r="58" spans="1:5" x14ac:dyDescent="0.25">
      <c r="A58" t="s">
        <v>61</v>
      </c>
      <c r="B58" t="s">
        <v>64</v>
      </c>
      <c r="C58">
        <v>1</v>
      </c>
      <c r="D58">
        <v>0.51</v>
      </c>
      <c r="E58">
        <v>2.56</v>
      </c>
    </row>
    <row r="59" spans="1:5" x14ac:dyDescent="0.25">
      <c r="A59" t="s">
        <v>61</v>
      </c>
      <c r="B59" t="s">
        <v>65</v>
      </c>
      <c r="C59">
        <v>1</v>
      </c>
      <c r="D59">
        <v>1.03</v>
      </c>
      <c r="E59">
        <v>0.51</v>
      </c>
    </row>
    <row r="60" spans="1:5" x14ac:dyDescent="0.25">
      <c r="A60" t="s">
        <v>61</v>
      </c>
      <c r="B60" t="s">
        <v>242</v>
      </c>
      <c r="C60">
        <v>1</v>
      </c>
      <c r="D60">
        <v>0</v>
      </c>
      <c r="E60">
        <v>1.54</v>
      </c>
    </row>
    <row r="61" spans="1:5" x14ac:dyDescent="0.25">
      <c r="A61" t="s">
        <v>61</v>
      </c>
      <c r="B61" t="s">
        <v>71</v>
      </c>
      <c r="C61">
        <v>1</v>
      </c>
      <c r="D61">
        <v>0.51</v>
      </c>
      <c r="E61">
        <v>1.54</v>
      </c>
    </row>
    <row r="62" spans="1:5" x14ac:dyDescent="0.25">
      <c r="A62" t="s">
        <v>61</v>
      </c>
      <c r="B62" t="s">
        <v>62</v>
      </c>
      <c r="C62">
        <v>1</v>
      </c>
      <c r="D62">
        <v>0</v>
      </c>
      <c r="E62">
        <v>0.51</v>
      </c>
    </row>
    <row r="63" spans="1:5" x14ac:dyDescent="0.25">
      <c r="A63" t="s">
        <v>61</v>
      </c>
      <c r="B63" t="s">
        <v>311</v>
      </c>
      <c r="C63">
        <v>1</v>
      </c>
      <c r="D63">
        <v>1.03</v>
      </c>
      <c r="E63">
        <v>1.54</v>
      </c>
    </row>
    <row r="64" spans="1:5" x14ac:dyDescent="0.25">
      <c r="A64" t="s">
        <v>61</v>
      </c>
      <c r="B64" t="s">
        <v>239</v>
      </c>
      <c r="C64">
        <v>1</v>
      </c>
      <c r="D64">
        <v>1.54</v>
      </c>
      <c r="E64">
        <v>0</v>
      </c>
    </row>
    <row r="65" spans="1:5" x14ac:dyDescent="0.25">
      <c r="A65" t="s">
        <v>61</v>
      </c>
      <c r="B65" t="s">
        <v>66</v>
      </c>
      <c r="C65">
        <v>1</v>
      </c>
      <c r="D65">
        <v>2.0499999999999998</v>
      </c>
      <c r="E65">
        <v>1.03</v>
      </c>
    </row>
    <row r="66" spans="1:5" x14ac:dyDescent="0.25">
      <c r="A66" t="s">
        <v>61</v>
      </c>
      <c r="B66" t="s">
        <v>241</v>
      </c>
      <c r="C66">
        <v>1</v>
      </c>
      <c r="D66">
        <v>0</v>
      </c>
      <c r="E66">
        <v>0.51</v>
      </c>
    </row>
    <row r="67" spans="1:5" x14ac:dyDescent="0.25">
      <c r="A67" t="s">
        <v>61</v>
      </c>
      <c r="B67" t="s">
        <v>67</v>
      </c>
      <c r="C67">
        <v>1</v>
      </c>
      <c r="D67">
        <v>0</v>
      </c>
      <c r="E67">
        <v>1.03</v>
      </c>
    </row>
    <row r="68" spans="1:5" x14ac:dyDescent="0.25">
      <c r="A68" t="s">
        <v>61</v>
      </c>
      <c r="B68" t="s">
        <v>289</v>
      </c>
      <c r="C68">
        <v>1</v>
      </c>
      <c r="D68">
        <v>0</v>
      </c>
      <c r="E68">
        <v>1.03</v>
      </c>
    </row>
    <row r="69" spans="1:5" x14ac:dyDescent="0.25">
      <c r="A69" t="s">
        <v>61</v>
      </c>
      <c r="B69" t="s">
        <v>318</v>
      </c>
      <c r="C69">
        <v>1</v>
      </c>
      <c r="D69">
        <v>0</v>
      </c>
      <c r="E69">
        <v>0</v>
      </c>
    </row>
    <row r="70" spans="1:5" x14ac:dyDescent="0.25">
      <c r="A70" t="s">
        <v>61</v>
      </c>
      <c r="B70" t="s">
        <v>337</v>
      </c>
      <c r="C70">
        <v>1</v>
      </c>
      <c r="D70">
        <v>1.03</v>
      </c>
      <c r="E70">
        <v>1.03</v>
      </c>
    </row>
    <row r="71" spans="1:5" x14ac:dyDescent="0.25">
      <c r="A71" t="s">
        <v>61</v>
      </c>
      <c r="B71" t="s">
        <v>82</v>
      </c>
      <c r="C71">
        <v>1</v>
      </c>
      <c r="D71">
        <v>0</v>
      </c>
      <c r="E71">
        <v>2.56</v>
      </c>
    </row>
    <row r="72" spans="1:5" x14ac:dyDescent="0.25">
      <c r="A72" t="s">
        <v>61</v>
      </c>
      <c r="B72" t="s">
        <v>87</v>
      </c>
      <c r="C72">
        <v>1</v>
      </c>
      <c r="D72">
        <v>0</v>
      </c>
      <c r="E72">
        <v>1.03</v>
      </c>
    </row>
    <row r="73" spans="1:5" x14ac:dyDescent="0.25">
      <c r="A73" t="s">
        <v>61</v>
      </c>
      <c r="B73" t="s">
        <v>240</v>
      </c>
      <c r="C73">
        <v>1</v>
      </c>
      <c r="D73">
        <v>0.51</v>
      </c>
      <c r="E73">
        <v>0.51</v>
      </c>
    </row>
    <row r="74" spans="1:5" x14ac:dyDescent="0.25">
      <c r="A74" t="s">
        <v>61</v>
      </c>
      <c r="B74" t="s">
        <v>238</v>
      </c>
      <c r="C74">
        <v>1</v>
      </c>
      <c r="D74">
        <v>0.51</v>
      </c>
      <c r="E74">
        <v>0</v>
      </c>
    </row>
    <row r="75" spans="1:5" x14ac:dyDescent="0.25">
      <c r="A75" t="s">
        <v>61</v>
      </c>
      <c r="B75" t="s">
        <v>69</v>
      </c>
      <c r="C75">
        <v>1</v>
      </c>
      <c r="D75">
        <v>1.03</v>
      </c>
      <c r="E75">
        <v>0</v>
      </c>
    </row>
    <row r="76" spans="1:5" x14ac:dyDescent="0.25">
      <c r="A76" t="s">
        <v>61</v>
      </c>
      <c r="B76" t="s">
        <v>70</v>
      </c>
      <c r="C76">
        <v>1</v>
      </c>
      <c r="D76">
        <v>0.51</v>
      </c>
      <c r="E76">
        <v>2.0499999999999998</v>
      </c>
    </row>
    <row r="77" spans="1:5" x14ac:dyDescent="0.25">
      <c r="A77" t="s">
        <v>72</v>
      </c>
      <c r="B77" t="s">
        <v>63</v>
      </c>
      <c r="C77">
        <v>1.4583333333333299</v>
      </c>
      <c r="D77">
        <v>1.6</v>
      </c>
      <c r="E77">
        <v>1.2</v>
      </c>
    </row>
    <row r="78" spans="1:5" x14ac:dyDescent="0.25">
      <c r="A78" t="s">
        <v>72</v>
      </c>
      <c r="B78" t="s">
        <v>90</v>
      </c>
      <c r="C78">
        <v>1.4583333333333299</v>
      </c>
      <c r="D78">
        <v>0.8</v>
      </c>
      <c r="E78">
        <v>0.8</v>
      </c>
    </row>
    <row r="79" spans="1:5" x14ac:dyDescent="0.25">
      <c r="A79" t="s">
        <v>72</v>
      </c>
      <c r="B79" t="s">
        <v>103</v>
      </c>
      <c r="C79">
        <v>1.4583333333333299</v>
      </c>
      <c r="D79">
        <v>1.2</v>
      </c>
      <c r="E79">
        <v>1.2</v>
      </c>
    </row>
    <row r="80" spans="1:5" x14ac:dyDescent="0.25">
      <c r="A80" t="s">
        <v>72</v>
      </c>
      <c r="B80" t="s">
        <v>89</v>
      </c>
      <c r="C80">
        <v>1.4583333333333299</v>
      </c>
      <c r="D80">
        <v>1.2</v>
      </c>
      <c r="E80">
        <v>1.2</v>
      </c>
    </row>
    <row r="81" spans="1:5" x14ac:dyDescent="0.25">
      <c r="A81" t="s">
        <v>72</v>
      </c>
      <c r="B81" t="s">
        <v>88</v>
      </c>
      <c r="C81">
        <v>1.4583333333333299</v>
      </c>
      <c r="D81">
        <v>1.2</v>
      </c>
      <c r="E81">
        <v>0.8</v>
      </c>
    </row>
    <row r="82" spans="1:5" x14ac:dyDescent="0.25">
      <c r="A82" t="s">
        <v>72</v>
      </c>
      <c r="B82" t="s">
        <v>106</v>
      </c>
      <c r="C82">
        <v>1.4583333333333299</v>
      </c>
      <c r="D82">
        <v>0</v>
      </c>
      <c r="E82">
        <v>1.6</v>
      </c>
    </row>
    <row r="83" spans="1:5" x14ac:dyDescent="0.25">
      <c r="A83" t="s">
        <v>72</v>
      </c>
      <c r="B83" t="s">
        <v>102</v>
      </c>
      <c r="C83">
        <v>1.4583333333333299</v>
      </c>
      <c r="D83">
        <v>1.6</v>
      </c>
      <c r="E83">
        <v>1.2</v>
      </c>
    </row>
    <row r="84" spans="1:5" x14ac:dyDescent="0.25">
      <c r="A84" t="s">
        <v>72</v>
      </c>
      <c r="B84" t="s">
        <v>86</v>
      </c>
      <c r="C84">
        <v>1.4583333333333299</v>
      </c>
      <c r="D84">
        <v>0.8</v>
      </c>
      <c r="E84">
        <v>1.6</v>
      </c>
    </row>
    <row r="85" spans="1:5" x14ac:dyDescent="0.25">
      <c r="A85" t="s">
        <v>72</v>
      </c>
      <c r="B85" t="s">
        <v>367</v>
      </c>
      <c r="C85">
        <v>1.4583333333333299</v>
      </c>
      <c r="D85">
        <v>1.2</v>
      </c>
      <c r="E85">
        <v>2</v>
      </c>
    </row>
    <row r="86" spans="1:5" x14ac:dyDescent="0.25">
      <c r="A86" t="s">
        <v>72</v>
      </c>
      <c r="B86" t="s">
        <v>74</v>
      </c>
      <c r="C86">
        <v>1.4583333333333299</v>
      </c>
      <c r="D86">
        <v>2.4</v>
      </c>
      <c r="E86">
        <v>0</v>
      </c>
    </row>
    <row r="87" spans="1:5" x14ac:dyDescent="0.25">
      <c r="A87" t="s">
        <v>72</v>
      </c>
      <c r="B87" t="s">
        <v>73</v>
      </c>
      <c r="C87">
        <v>1.4583333333333299</v>
      </c>
      <c r="D87">
        <v>0.4</v>
      </c>
      <c r="E87">
        <v>0.4</v>
      </c>
    </row>
    <row r="88" spans="1:5" x14ac:dyDescent="0.25">
      <c r="A88" t="s">
        <v>72</v>
      </c>
      <c r="B88" t="s">
        <v>85</v>
      </c>
      <c r="C88">
        <v>1.4583333333333299</v>
      </c>
      <c r="D88">
        <v>0.4</v>
      </c>
      <c r="E88">
        <v>1.2</v>
      </c>
    </row>
    <row r="89" spans="1:5" x14ac:dyDescent="0.25">
      <c r="A89" t="s">
        <v>72</v>
      </c>
      <c r="B89" t="s">
        <v>83</v>
      </c>
      <c r="C89">
        <v>1.4583333333333299</v>
      </c>
      <c r="D89">
        <v>0.8</v>
      </c>
      <c r="E89">
        <v>0.8</v>
      </c>
    </row>
    <row r="90" spans="1:5" x14ac:dyDescent="0.25">
      <c r="A90" t="s">
        <v>72</v>
      </c>
      <c r="B90" t="s">
        <v>326</v>
      </c>
      <c r="C90">
        <v>1.4583333333333299</v>
      </c>
      <c r="D90">
        <v>0.4</v>
      </c>
      <c r="E90">
        <v>0.4</v>
      </c>
    </row>
    <row r="91" spans="1:5" x14ac:dyDescent="0.25">
      <c r="A91" t="s">
        <v>72</v>
      </c>
      <c r="B91" t="s">
        <v>76</v>
      </c>
      <c r="C91">
        <v>1.4583333333333299</v>
      </c>
      <c r="D91">
        <v>1.2</v>
      </c>
      <c r="E91">
        <v>0.4</v>
      </c>
    </row>
    <row r="92" spans="1:5" x14ac:dyDescent="0.25">
      <c r="A92" t="s">
        <v>72</v>
      </c>
      <c r="B92" t="s">
        <v>81</v>
      </c>
      <c r="C92">
        <v>1.4583333333333299</v>
      </c>
      <c r="D92">
        <v>1.6</v>
      </c>
      <c r="E92">
        <v>0.8</v>
      </c>
    </row>
    <row r="93" spans="1:5" x14ac:dyDescent="0.25">
      <c r="A93" t="s">
        <v>72</v>
      </c>
      <c r="B93" t="s">
        <v>68</v>
      </c>
      <c r="C93">
        <v>1.4583333333333299</v>
      </c>
      <c r="D93">
        <v>2.8</v>
      </c>
      <c r="E93">
        <v>0.8</v>
      </c>
    </row>
    <row r="94" spans="1:5" x14ac:dyDescent="0.25">
      <c r="A94" t="s">
        <v>72</v>
      </c>
      <c r="B94" t="s">
        <v>365</v>
      </c>
      <c r="C94">
        <v>1.4583333333333299</v>
      </c>
      <c r="D94">
        <v>2.4</v>
      </c>
      <c r="E94">
        <v>0.8</v>
      </c>
    </row>
    <row r="95" spans="1:5" x14ac:dyDescent="0.25">
      <c r="A95" t="s">
        <v>72</v>
      </c>
      <c r="B95" t="s">
        <v>79</v>
      </c>
      <c r="C95">
        <v>1.4583333333333299</v>
      </c>
      <c r="D95">
        <v>1.6</v>
      </c>
      <c r="E95">
        <v>1.6</v>
      </c>
    </row>
    <row r="96" spans="1:5" x14ac:dyDescent="0.25">
      <c r="A96" t="s">
        <v>72</v>
      </c>
      <c r="B96" t="s">
        <v>75</v>
      </c>
      <c r="C96">
        <v>1.4583333333333299</v>
      </c>
      <c r="D96">
        <v>1.2</v>
      </c>
      <c r="E96">
        <v>0.8</v>
      </c>
    </row>
    <row r="97" spans="1:5" x14ac:dyDescent="0.25">
      <c r="A97" t="s">
        <v>72</v>
      </c>
      <c r="B97" t="s">
        <v>77</v>
      </c>
      <c r="C97">
        <v>1.4583333333333299</v>
      </c>
      <c r="D97">
        <v>1.6</v>
      </c>
      <c r="E97">
        <v>0.4</v>
      </c>
    </row>
    <row r="98" spans="1:5" x14ac:dyDescent="0.25">
      <c r="A98" t="s">
        <v>72</v>
      </c>
      <c r="B98" t="s">
        <v>80</v>
      </c>
      <c r="C98">
        <v>1.4583333333333299</v>
      </c>
      <c r="D98">
        <v>0.4</v>
      </c>
      <c r="E98">
        <v>1.2</v>
      </c>
    </row>
    <row r="99" spans="1:5" x14ac:dyDescent="0.25">
      <c r="A99" t="s">
        <v>72</v>
      </c>
      <c r="B99" t="s">
        <v>78</v>
      </c>
      <c r="C99">
        <v>1.4583333333333299</v>
      </c>
      <c r="D99">
        <v>1.2</v>
      </c>
      <c r="E99">
        <v>1.2</v>
      </c>
    </row>
    <row r="100" spans="1:5" x14ac:dyDescent="0.25">
      <c r="A100" t="s">
        <v>72</v>
      </c>
      <c r="B100" t="s">
        <v>237</v>
      </c>
      <c r="C100">
        <v>1.4583333333333299</v>
      </c>
      <c r="D100">
        <v>0</v>
      </c>
      <c r="E100">
        <v>1.6</v>
      </c>
    </row>
    <row r="101" spans="1:5" x14ac:dyDescent="0.25">
      <c r="A101" t="s">
        <v>91</v>
      </c>
      <c r="B101" t="s">
        <v>107</v>
      </c>
      <c r="C101">
        <v>0.97916666666666696</v>
      </c>
      <c r="D101">
        <v>1.94</v>
      </c>
      <c r="E101">
        <v>1.94</v>
      </c>
    </row>
    <row r="102" spans="1:5" x14ac:dyDescent="0.25">
      <c r="A102" t="s">
        <v>91</v>
      </c>
      <c r="B102" t="s">
        <v>105</v>
      </c>
      <c r="C102">
        <v>0.97916666666666696</v>
      </c>
      <c r="D102">
        <v>0.77</v>
      </c>
      <c r="E102">
        <v>1.1599999999999999</v>
      </c>
    </row>
    <row r="103" spans="1:5" x14ac:dyDescent="0.25">
      <c r="A103" t="s">
        <v>91</v>
      </c>
      <c r="B103" t="s">
        <v>118</v>
      </c>
      <c r="C103">
        <v>0.97916666666666696</v>
      </c>
      <c r="D103">
        <v>1.1599999999999999</v>
      </c>
      <c r="E103">
        <v>1.55</v>
      </c>
    </row>
    <row r="104" spans="1:5" x14ac:dyDescent="0.25">
      <c r="A104" t="s">
        <v>91</v>
      </c>
      <c r="B104" t="s">
        <v>92</v>
      </c>
      <c r="C104">
        <v>0.97916666666666696</v>
      </c>
      <c r="D104">
        <v>0.77</v>
      </c>
      <c r="E104">
        <v>0.77</v>
      </c>
    </row>
    <row r="105" spans="1:5" x14ac:dyDescent="0.25">
      <c r="A105" t="s">
        <v>91</v>
      </c>
      <c r="B105" t="s">
        <v>101</v>
      </c>
      <c r="C105">
        <v>0.97916666666666696</v>
      </c>
      <c r="D105">
        <v>0.39</v>
      </c>
      <c r="E105">
        <v>0</v>
      </c>
    </row>
    <row r="106" spans="1:5" x14ac:dyDescent="0.25">
      <c r="A106" t="s">
        <v>91</v>
      </c>
      <c r="B106" t="s">
        <v>351</v>
      </c>
      <c r="C106">
        <v>0.97916666666666696</v>
      </c>
      <c r="D106">
        <v>0.39</v>
      </c>
      <c r="E106">
        <v>0.77</v>
      </c>
    </row>
    <row r="107" spans="1:5" x14ac:dyDescent="0.25">
      <c r="A107" t="s">
        <v>91</v>
      </c>
      <c r="B107" t="s">
        <v>129</v>
      </c>
      <c r="C107">
        <v>0.97916666666666696</v>
      </c>
      <c r="D107">
        <v>1.1599999999999999</v>
      </c>
      <c r="E107">
        <v>1.55</v>
      </c>
    </row>
    <row r="108" spans="1:5" x14ac:dyDescent="0.25">
      <c r="A108" t="s">
        <v>91</v>
      </c>
      <c r="B108" t="s">
        <v>108</v>
      </c>
      <c r="C108">
        <v>0.97916666666666696</v>
      </c>
      <c r="D108">
        <v>1.1599999999999999</v>
      </c>
      <c r="E108">
        <v>0.77</v>
      </c>
    </row>
    <row r="109" spans="1:5" x14ac:dyDescent="0.25">
      <c r="A109" t="s">
        <v>91</v>
      </c>
      <c r="B109" t="s">
        <v>98</v>
      </c>
      <c r="C109">
        <v>0.97916666666666696</v>
      </c>
      <c r="D109">
        <v>0.39</v>
      </c>
      <c r="E109">
        <v>1.1599999999999999</v>
      </c>
    </row>
    <row r="110" spans="1:5" x14ac:dyDescent="0.25">
      <c r="A110" t="s">
        <v>91</v>
      </c>
      <c r="B110" t="s">
        <v>111</v>
      </c>
      <c r="C110">
        <v>0.97916666666666696</v>
      </c>
      <c r="D110">
        <v>1.1599999999999999</v>
      </c>
      <c r="E110">
        <v>0.77</v>
      </c>
    </row>
    <row r="111" spans="1:5" x14ac:dyDescent="0.25">
      <c r="A111" t="s">
        <v>91</v>
      </c>
      <c r="B111" t="s">
        <v>94</v>
      </c>
      <c r="C111">
        <v>0.97916666666666696</v>
      </c>
      <c r="D111">
        <v>0.77</v>
      </c>
      <c r="E111">
        <v>0.77</v>
      </c>
    </row>
    <row r="112" spans="1:5" x14ac:dyDescent="0.25">
      <c r="A112" t="s">
        <v>91</v>
      </c>
      <c r="B112" t="s">
        <v>370</v>
      </c>
      <c r="C112">
        <v>0.97916666666666696</v>
      </c>
      <c r="D112">
        <v>0.77</v>
      </c>
      <c r="E112">
        <v>0</v>
      </c>
    </row>
    <row r="113" spans="1:5" x14ac:dyDescent="0.25">
      <c r="A113" t="s">
        <v>91</v>
      </c>
      <c r="B113" t="s">
        <v>122</v>
      </c>
      <c r="C113">
        <v>0.97916666666666696</v>
      </c>
      <c r="D113">
        <v>0.77</v>
      </c>
      <c r="E113">
        <v>1.1599999999999999</v>
      </c>
    </row>
    <row r="114" spans="1:5" x14ac:dyDescent="0.25">
      <c r="A114" t="s">
        <v>91</v>
      </c>
      <c r="B114" t="s">
        <v>117</v>
      </c>
      <c r="C114">
        <v>0.97916666666666696</v>
      </c>
      <c r="D114">
        <v>1.55</v>
      </c>
      <c r="E114">
        <v>1.1599999999999999</v>
      </c>
    </row>
    <row r="115" spans="1:5" x14ac:dyDescent="0.25">
      <c r="A115" t="s">
        <v>91</v>
      </c>
      <c r="B115" t="s">
        <v>99</v>
      </c>
      <c r="C115">
        <v>0.97916666666666696</v>
      </c>
      <c r="D115">
        <v>0.77</v>
      </c>
      <c r="E115">
        <v>1.55</v>
      </c>
    </row>
    <row r="116" spans="1:5" x14ac:dyDescent="0.25">
      <c r="A116" t="s">
        <v>91</v>
      </c>
      <c r="B116" t="s">
        <v>389</v>
      </c>
      <c r="C116">
        <v>0.97916666666666696</v>
      </c>
      <c r="D116">
        <v>1.55</v>
      </c>
      <c r="E116">
        <v>0.77</v>
      </c>
    </row>
    <row r="117" spans="1:5" x14ac:dyDescent="0.25">
      <c r="A117" t="s">
        <v>91</v>
      </c>
      <c r="B117" t="s">
        <v>100</v>
      </c>
      <c r="C117">
        <v>0.97916666666666696</v>
      </c>
      <c r="D117">
        <v>0.39</v>
      </c>
      <c r="E117">
        <v>1.1599999999999999</v>
      </c>
    </row>
    <row r="118" spans="1:5" x14ac:dyDescent="0.25">
      <c r="A118" t="s">
        <v>91</v>
      </c>
      <c r="B118" t="s">
        <v>93</v>
      </c>
      <c r="C118">
        <v>0.97916666666666696</v>
      </c>
      <c r="D118">
        <v>0.77</v>
      </c>
      <c r="E118">
        <v>0.77</v>
      </c>
    </row>
    <row r="119" spans="1:5" x14ac:dyDescent="0.25">
      <c r="A119" t="s">
        <v>91</v>
      </c>
      <c r="B119" t="s">
        <v>371</v>
      </c>
      <c r="C119">
        <v>0.97916666666666696</v>
      </c>
      <c r="D119">
        <v>0</v>
      </c>
      <c r="E119">
        <v>1.1599999999999999</v>
      </c>
    </row>
    <row r="120" spans="1:5" x14ac:dyDescent="0.25">
      <c r="A120" t="s">
        <v>91</v>
      </c>
      <c r="B120" t="s">
        <v>97</v>
      </c>
      <c r="C120">
        <v>0.97916666666666696</v>
      </c>
      <c r="D120">
        <v>0.77</v>
      </c>
      <c r="E120">
        <v>1.55</v>
      </c>
    </row>
    <row r="121" spans="1:5" x14ac:dyDescent="0.25">
      <c r="A121" t="s">
        <v>91</v>
      </c>
      <c r="B121" t="s">
        <v>95</v>
      </c>
      <c r="C121">
        <v>0.97916666666666696</v>
      </c>
      <c r="D121">
        <v>0.39</v>
      </c>
      <c r="E121">
        <v>0.77</v>
      </c>
    </row>
    <row r="122" spans="1:5" x14ac:dyDescent="0.25">
      <c r="A122" t="s">
        <v>91</v>
      </c>
      <c r="B122" t="s">
        <v>109</v>
      </c>
      <c r="C122">
        <v>0.97916666666666696</v>
      </c>
      <c r="D122">
        <v>0</v>
      </c>
      <c r="E122">
        <v>1.1599999999999999</v>
      </c>
    </row>
    <row r="123" spans="1:5" x14ac:dyDescent="0.25">
      <c r="A123" t="s">
        <v>91</v>
      </c>
      <c r="B123" t="s">
        <v>113</v>
      </c>
      <c r="C123">
        <v>0.97916666666666696</v>
      </c>
      <c r="D123">
        <v>0</v>
      </c>
      <c r="E123">
        <v>1.1599999999999999</v>
      </c>
    </row>
    <row r="124" spans="1:5" x14ac:dyDescent="0.25">
      <c r="A124" t="s">
        <v>91</v>
      </c>
      <c r="B124" t="s">
        <v>84</v>
      </c>
      <c r="C124">
        <v>0.97916666666666696</v>
      </c>
      <c r="D124">
        <v>0.39</v>
      </c>
      <c r="E124">
        <v>0.39</v>
      </c>
    </row>
    <row r="125" spans="1:5" x14ac:dyDescent="0.25">
      <c r="A125" t="s">
        <v>114</v>
      </c>
      <c r="B125" t="s">
        <v>121</v>
      </c>
      <c r="C125">
        <v>1.02272727272727</v>
      </c>
      <c r="D125">
        <v>0.79</v>
      </c>
      <c r="E125">
        <v>0.39</v>
      </c>
    </row>
    <row r="126" spans="1:5" x14ac:dyDescent="0.25">
      <c r="A126" t="s">
        <v>114</v>
      </c>
      <c r="B126" t="s">
        <v>119</v>
      </c>
      <c r="C126">
        <v>1.02272727272727</v>
      </c>
      <c r="D126">
        <v>1.18</v>
      </c>
      <c r="E126">
        <v>0.79</v>
      </c>
    </row>
    <row r="127" spans="1:5" x14ac:dyDescent="0.25">
      <c r="A127" t="s">
        <v>114</v>
      </c>
      <c r="B127" t="s">
        <v>379</v>
      </c>
      <c r="C127">
        <v>1.02272727272727</v>
      </c>
    </row>
    <row r="128" spans="1:5" x14ac:dyDescent="0.25">
      <c r="A128" t="s">
        <v>114</v>
      </c>
      <c r="B128" t="s">
        <v>110</v>
      </c>
      <c r="C128">
        <v>1.02272727272727</v>
      </c>
      <c r="D128">
        <v>1.96</v>
      </c>
      <c r="E128">
        <v>1.57</v>
      </c>
    </row>
    <row r="129" spans="1:5" x14ac:dyDescent="0.25">
      <c r="A129" t="s">
        <v>114</v>
      </c>
      <c r="B129" t="s">
        <v>120</v>
      </c>
      <c r="C129">
        <v>1.02272727272727</v>
      </c>
      <c r="D129">
        <v>1.18</v>
      </c>
      <c r="E129">
        <v>2.75</v>
      </c>
    </row>
    <row r="130" spans="1:5" x14ac:dyDescent="0.25">
      <c r="A130" t="s">
        <v>114</v>
      </c>
      <c r="B130" t="s">
        <v>96</v>
      </c>
      <c r="C130">
        <v>1.02272727272727</v>
      </c>
      <c r="D130">
        <v>0.79</v>
      </c>
      <c r="E130">
        <v>2.36</v>
      </c>
    </row>
    <row r="131" spans="1:5" x14ac:dyDescent="0.25">
      <c r="A131" t="s">
        <v>114</v>
      </c>
      <c r="B131" t="s">
        <v>124</v>
      </c>
      <c r="C131">
        <v>1.02272727272727</v>
      </c>
      <c r="D131">
        <v>0.39</v>
      </c>
      <c r="E131">
        <v>0.79</v>
      </c>
    </row>
    <row r="132" spans="1:5" x14ac:dyDescent="0.25">
      <c r="A132" t="s">
        <v>114</v>
      </c>
      <c r="B132" t="s">
        <v>130</v>
      </c>
      <c r="C132">
        <v>1.02272727272727</v>
      </c>
    </row>
    <row r="133" spans="1:5" x14ac:dyDescent="0.25">
      <c r="A133" t="s">
        <v>114</v>
      </c>
      <c r="B133" t="s">
        <v>128</v>
      </c>
      <c r="C133">
        <v>1.02272727272727</v>
      </c>
      <c r="D133">
        <v>0.79</v>
      </c>
      <c r="E133">
        <v>0.79</v>
      </c>
    </row>
    <row r="134" spans="1:5" x14ac:dyDescent="0.25">
      <c r="A134" t="s">
        <v>114</v>
      </c>
      <c r="B134" t="s">
        <v>112</v>
      </c>
      <c r="C134">
        <v>1.02272727272727</v>
      </c>
      <c r="D134">
        <v>1.57</v>
      </c>
      <c r="E134">
        <v>0.39</v>
      </c>
    </row>
    <row r="135" spans="1:5" x14ac:dyDescent="0.25">
      <c r="A135" t="s">
        <v>114</v>
      </c>
      <c r="B135" t="s">
        <v>115</v>
      </c>
      <c r="C135">
        <v>1.02272727272727</v>
      </c>
      <c r="D135">
        <v>0.39</v>
      </c>
      <c r="E135">
        <v>1.18</v>
      </c>
    </row>
    <row r="136" spans="1:5" x14ac:dyDescent="0.25">
      <c r="A136" t="s">
        <v>114</v>
      </c>
      <c r="B136" t="s">
        <v>134</v>
      </c>
      <c r="C136">
        <v>1.02272727272727</v>
      </c>
      <c r="D136">
        <v>0</v>
      </c>
      <c r="E136">
        <v>1.18</v>
      </c>
    </row>
    <row r="137" spans="1:5" x14ac:dyDescent="0.25">
      <c r="A137" t="s">
        <v>114</v>
      </c>
      <c r="B137" t="s">
        <v>345</v>
      </c>
      <c r="C137">
        <v>1.02272727272727</v>
      </c>
      <c r="D137">
        <v>1.57</v>
      </c>
      <c r="E137">
        <v>2.36</v>
      </c>
    </row>
    <row r="138" spans="1:5" x14ac:dyDescent="0.25">
      <c r="A138" t="s">
        <v>114</v>
      </c>
      <c r="B138" t="s">
        <v>135</v>
      </c>
      <c r="C138">
        <v>1.02272727272727</v>
      </c>
      <c r="D138">
        <v>0.39</v>
      </c>
      <c r="E138">
        <v>1.18</v>
      </c>
    </row>
    <row r="139" spans="1:5" x14ac:dyDescent="0.25">
      <c r="A139" t="s">
        <v>114</v>
      </c>
      <c r="B139" t="s">
        <v>132</v>
      </c>
      <c r="C139">
        <v>1.02272727272727</v>
      </c>
      <c r="D139">
        <v>1.18</v>
      </c>
      <c r="E139">
        <v>1.57</v>
      </c>
    </row>
    <row r="140" spans="1:5" x14ac:dyDescent="0.25">
      <c r="A140" t="s">
        <v>114</v>
      </c>
      <c r="B140" t="s">
        <v>104</v>
      </c>
      <c r="C140">
        <v>1.02272727272727</v>
      </c>
      <c r="D140">
        <v>0.79</v>
      </c>
      <c r="E140">
        <v>0</v>
      </c>
    </row>
    <row r="141" spans="1:5" x14ac:dyDescent="0.25">
      <c r="A141" t="s">
        <v>114</v>
      </c>
      <c r="B141" t="s">
        <v>127</v>
      </c>
      <c r="C141">
        <v>1.02272727272727</v>
      </c>
      <c r="D141">
        <v>0</v>
      </c>
      <c r="E141">
        <v>1.18</v>
      </c>
    </row>
    <row r="142" spans="1:5" x14ac:dyDescent="0.25">
      <c r="A142" t="s">
        <v>114</v>
      </c>
      <c r="B142" t="s">
        <v>133</v>
      </c>
      <c r="C142">
        <v>1.02272727272727</v>
      </c>
      <c r="D142">
        <v>0</v>
      </c>
      <c r="E142">
        <v>0</v>
      </c>
    </row>
    <row r="143" spans="1:5" x14ac:dyDescent="0.25">
      <c r="A143" t="s">
        <v>114</v>
      </c>
      <c r="B143" t="s">
        <v>116</v>
      </c>
      <c r="C143">
        <v>1.02272727272727</v>
      </c>
      <c r="D143">
        <v>0.39</v>
      </c>
      <c r="E143">
        <v>0.39</v>
      </c>
    </row>
    <row r="144" spans="1:5" x14ac:dyDescent="0.25">
      <c r="A144" t="s">
        <v>114</v>
      </c>
      <c r="B144" t="s">
        <v>320</v>
      </c>
      <c r="C144">
        <v>1.02272727272727</v>
      </c>
      <c r="D144">
        <v>0.79</v>
      </c>
      <c r="E144">
        <v>0.39</v>
      </c>
    </row>
    <row r="145" spans="1:5" x14ac:dyDescent="0.25">
      <c r="A145" t="s">
        <v>114</v>
      </c>
      <c r="B145" t="s">
        <v>123</v>
      </c>
      <c r="C145">
        <v>1.02272727272727</v>
      </c>
      <c r="D145">
        <v>1.96</v>
      </c>
      <c r="E145">
        <v>0.79</v>
      </c>
    </row>
    <row r="146" spans="1:5" x14ac:dyDescent="0.25">
      <c r="A146" t="s">
        <v>114</v>
      </c>
      <c r="B146" t="s">
        <v>356</v>
      </c>
      <c r="C146">
        <v>1.02272727272727</v>
      </c>
      <c r="D146">
        <v>0.79</v>
      </c>
      <c r="E146">
        <v>0.79</v>
      </c>
    </row>
    <row r="147" spans="1:5" x14ac:dyDescent="0.25">
      <c r="A147" t="s">
        <v>114</v>
      </c>
      <c r="B147" t="s">
        <v>131</v>
      </c>
      <c r="C147">
        <v>1.02272727272727</v>
      </c>
      <c r="D147">
        <v>0.79</v>
      </c>
      <c r="E147">
        <v>1.57</v>
      </c>
    </row>
    <row r="148" spans="1:5" x14ac:dyDescent="0.25">
      <c r="A148" t="s">
        <v>136</v>
      </c>
      <c r="B148" t="s">
        <v>323</v>
      </c>
      <c r="C148">
        <v>2.4444444444444402</v>
      </c>
    </row>
    <row r="149" spans="1:5" x14ac:dyDescent="0.25">
      <c r="A149" t="s">
        <v>136</v>
      </c>
      <c r="B149" t="s">
        <v>359</v>
      </c>
      <c r="C149">
        <v>2.4444444444444402</v>
      </c>
    </row>
    <row r="150" spans="1:5" x14ac:dyDescent="0.25">
      <c r="A150" t="s">
        <v>136</v>
      </c>
      <c r="B150" t="s">
        <v>137</v>
      </c>
      <c r="C150">
        <v>2.4444444444444402</v>
      </c>
    </row>
    <row r="151" spans="1:5" x14ac:dyDescent="0.25">
      <c r="A151" t="s">
        <v>136</v>
      </c>
      <c r="B151" t="s">
        <v>125</v>
      </c>
      <c r="C151">
        <v>2.4444444444444402</v>
      </c>
    </row>
    <row r="152" spans="1:5" x14ac:dyDescent="0.25">
      <c r="A152" t="s">
        <v>136</v>
      </c>
      <c r="B152" t="s">
        <v>138</v>
      </c>
      <c r="C152">
        <v>2.4444444444444402</v>
      </c>
    </row>
    <row r="153" spans="1:5" x14ac:dyDescent="0.25">
      <c r="A153" t="s">
        <v>136</v>
      </c>
      <c r="B153" t="s">
        <v>328</v>
      </c>
      <c r="C153">
        <v>2.4444444444444402</v>
      </c>
    </row>
    <row r="154" spans="1:5" x14ac:dyDescent="0.25">
      <c r="A154" t="s">
        <v>136</v>
      </c>
      <c r="B154" t="s">
        <v>309</v>
      </c>
      <c r="C154">
        <v>2.4444444444444402</v>
      </c>
    </row>
    <row r="155" spans="1:5" x14ac:dyDescent="0.25">
      <c r="A155" t="s">
        <v>136</v>
      </c>
      <c r="B155" t="s">
        <v>388</v>
      </c>
      <c r="C155">
        <v>2.4444444444444402</v>
      </c>
    </row>
    <row r="156" spans="1:5" x14ac:dyDescent="0.25">
      <c r="A156" t="s">
        <v>136</v>
      </c>
      <c r="B156" t="s">
        <v>317</v>
      </c>
      <c r="C156">
        <v>2.4444444444444402</v>
      </c>
    </row>
    <row r="157" spans="1:5" x14ac:dyDescent="0.25">
      <c r="A157" t="s">
        <v>19</v>
      </c>
      <c r="B157" t="s">
        <v>245</v>
      </c>
      <c r="C157">
        <v>1.5172413793103401</v>
      </c>
      <c r="D157">
        <v>0.34</v>
      </c>
      <c r="E157">
        <v>0.67</v>
      </c>
    </row>
    <row r="158" spans="1:5" x14ac:dyDescent="0.25">
      <c r="A158" t="s">
        <v>19</v>
      </c>
      <c r="B158" t="s">
        <v>243</v>
      </c>
      <c r="C158">
        <v>1.5172413793103401</v>
      </c>
      <c r="D158">
        <v>0.67</v>
      </c>
      <c r="E158">
        <v>0.67</v>
      </c>
    </row>
    <row r="159" spans="1:5" x14ac:dyDescent="0.25">
      <c r="A159" t="s">
        <v>19</v>
      </c>
      <c r="B159" t="s">
        <v>142</v>
      </c>
      <c r="C159">
        <v>1.5172413793103401</v>
      </c>
      <c r="D159">
        <v>2.02</v>
      </c>
      <c r="E159">
        <v>1.01</v>
      </c>
    </row>
    <row r="160" spans="1:5" x14ac:dyDescent="0.25">
      <c r="A160" t="s">
        <v>19</v>
      </c>
      <c r="B160" t="s">
        <v>246</v>
      </c>
      <c r="C160">
        <v>1.5172413793103401</v>
      </c>
      <c r="D160">
        <v>1.01</v>
      </c>
      <c r="E160">
        <v>0.34</v>
      </c>
    </row>
    <row r="161" spans="1:5" x14ac:dyDescent="0.25">
      <c r="A161" t="s">
        <v>19</v>
      </c>
      <c r="B161" t="s">
        <v>154</v>
      </c>
      <c r="C161">
        <v>1.5172413793103401</v>
      </c>
      <c r="D161">
        <v>1.69</v>
      </c>
      <c r="E161">
        <v>1.01</v>
      </c>
    </row>
    <row r="162" spans="1:5" x14ac:dyDescent="0.25">
      <c r="A162" t="s">
        <v>19</v>
      </c>
      <c r="B162" t="s">
        <v>252</v>
      </c>
      <c r="C162">
        <v>1.5172413793103401</v>
      </c>
      <c r="D162">
        <v>0.34</v>
      </c>
      <c r="E162">
        <v>0.34</v>
      </c>
    </row>
    <row r="163" spans="1:5" x14ac:dyDescent="0.25">
      <c r="A163" t="s">
        <v>19</v>
      </c>
      <c r="B163" t="s">
        <v>352</v>
      </c>
      <c r="C163">
        <v>1.5172413793103401</v>
      </c>
      <c r="D163">
        <v>0.67</v>
      </c>
      <c r="E163">
        <v>1.35</v>
      </c>
    </row>
    <row r="164" spans="1:5" x14ac:dyDescent="0.25">
      <c r="A164" t="s">
        <v>19</v>
      </c>
      <c r="B164" t="s">
        <v>141</v>
      </c>
      <c r="C164">
        <v>1.5172413793103401</v>
      </c>
      <c r="D164">
        <v>1.01</v>
      </c>
      <c r="E164">
        <v>0.34</v>
      </c>
    </row>
    <row r="165" spans="1:5" x14ac:dyDescent="0.25">
      <c r="A165" t="s">
        <v>19</v>
      </c>
      <c r="B165" t="s">
        <v>251</v>
      </c>
      <c r="C165">
        <v>1.5172413793103401</v>
      </c>
      <c r="D165">
        <v>1.35</v>
      </c>
      <c r="E165">
        <v>1.35</v>
      </c>
    </row>
    <row r="166" spans="1:5" x14ac:dyDescent="0.25">
      <c r="A166" t="s">
        <v>19</v>
      </c>
      <c r="B166" t="s">
        <v>139</v>
      </c>
      <c r="C166">
        <v>1.5172413793103401</v>
      </c>
      <c r="D166">
        <v>2.02</v>
      </c>
      <c r="E166">
        <v>1.35</v>
      </c>
    </row>
    <row r="167" spans="1:5" x14ac:dyDescent="0.25">
      <c r="A167" t="s">
        <v>19</v>
      </c>
      <c r="B167" t="s">
        <v>21</v>
      </c>
      <c r="C167">
        <v>1.5172413793103401</v>
      </c>
      <c r="D167">
        <v>0</v>
      </c>
      <c r="E167">
        <v>0.67</v>
      </c>
    </row>
    <row r="168" spans="1:5" x14ac:dyDescent="0.25">
      <c r="A168" t="s">
        <v>19</v>
      </c>
      <c r="B168" t="s">
        <v>247</v>
      </c>
      <c r="C168">
        <v>1.5172413793103401</v>
      </c>
      <c r="D168">
        <v>2.7</v>
      </c>
      <c r="E168">
        <v>0</v>
      </c>
    </row>
    <row r="169" spans="1:5" x14ac:dyDescent="0.25">
      <c r="A169" t="s">
        <v>19</v>
      </c>
      <c r="B169" t="s">
        <v>249</v>
      </c>
      <c r="C169">
        <v>1.5172413793103401</v>
      </c>
      <c r="D169">
        <v>1.35</v>
      </c>
      <c r="E169">
        <v>2.7</v>
      </c>
    </row>
    <row r="170" spans="1:5" x14ac:dyDescent="0.25">
      <c r="A170" t="s">
        <v>19</v>
      </c>
      <c r="B170" t="s">
        <v>253</v>
      </c>
      <c r="C170">
        <v>1.5172413793103401</v>
      </c>
      <c r="D170">
        <v>0</v>
      </c>
      <c r="E170">
        <v>2.02</v>
      </c>
    </row>
    <row r="171" spans="1:5" x14ac:dyDescent="0.25">
      <c r="A171" t="s">
        <v>19</v>
      </c>
      <c r="B171" t="s">
        <v>244</v>
      </c>
      <c r="C171">
        <v>1.5172413793103401</v>
      </c>
      <c r="D171">
        <v>0.67</v>
      </c>
      <c r="E171">
        <v>0.67</v>
      </c>
    </row>
    <row r="172" spans="1:5" x14ac:dyDescent="0.25">
      <c r="A172" t="s">
        <v>19</v>
      </c>
      <c r="B172" t="s">
        <v>146</v>
      </c>
      <c r="C172">
        <v>1.5172413793103401</v>
      </c>
      <c r="D172">
        <v>0.34</v>
      </c>
      <c r="E172">
        <v>1.01</v>
      </c>
    </row>
    <row r="173" spans="1:5" x14ac:dyDescent="0.25">
      <c r="A173" t="s">
        <v>19</v>
      </c>
      <c r="B173" t="s">
        <v>254</v>
      </c>
      <c r="C173">
        <v>1.5172413793103401</v>
      </c>
      <c r="D173">
        <v>0</v>
      </c>
      <c r="E173">
        <v>1.35</v>
      </c>
    </row>
    <row r="174" spans="1:5" x14ac:dyDescent="0.25">
      <c r="A174" t="s">
        <v>19</v>
      </c>
      <c r="B174" t="s">
        <v>20</v>
      </c>
      <c r="C174">
        <v>1.5172413793103401</v>
      </c>
      <c r="D174">
        <v>2.02</v>
      </c>
      <c r="E174">
        <v>2.02</v>
      </c>
    </row>
    <row r="175" spans="1:5" x14ac:dyDescent="0.25">
      <c r="A175" t="s">
        <v>19</v>
      </c>
      <c r="B175" t="s">
        <v>250</v>
      </c>
      <c r="C175">
        <v>1.5172413793103401</v>
      </c>
      <c r="D175">
        <v>1.35</v>
      </c>
      <c r="E175">
        <v>1.35</v>
      </c>
    </row>
    <row r="176" spans="1:5" x14ac:dyDescent="0.25">
      <c r="A176" t="s">
        <v>19</v>
      </c>
      <c r="B176" t="s">
        <v>248</v>
      </c>
      <c r="C176">
        <v>1.5172413793103401</v>
      </c>
      <c r="D176">
        <v>1.35</v>
      </c>
      <c r="E176">
        <v>1.35</v>
      </c>
    </row>
    <row r="177" spans="1:5" x14ac:dyDescent="0.25">
      <c r="A177" t="s">
        <v>143</v>
      </c>
      <c r="B177" t="s">
        <v>140</v>
      </c>
      <c r="C177">
        <v>1.25</v>
      </c>
      <c r="D177">
        <v>2</v>
      </c>
      <c r="E177">
        <v>0.33</v>
      </c>
    </row>
    <row r="178" spans="1:5" x14ac:dyDescent="0.25">
      <c r="A178" t="s">
        <v>143</v>
      </c>
      <c r="B178" t="s">
        <v>152</v>
      </c>
      <c r="C178">
        <v>1.25</v>
      </c>
      <c r="D178">
        <v>1.5</v>
      </c>
      <c r="E178">
        <v>1</v>
      </c>
    </row>
    <row r="179" spans="1:5" x14ac:dyDescent="0.25">
      <c r="A179" t="s">
        <v>143</v>
      </c>
      <c r="B179" t="s">
        <v>158</v>
      </c>
      <c r="C179">
        <v>1.25</v>
      </c>
      <c r="D179">
        <v>1.67</v>
      </c>
      <c r="E179">
        <v>2</v>
      </c>
    </row>
    <row r="180" spans="1:5" x14ac:dyDescent="0.25">
      <c r="A180" t="s">
        <v>143</v>
      </c>
      <c r="B180" t="s">
        <v>452</v>
      </c>
      <c r="C180">
        <v>1.25</v>
      </c>
      <c r="D180">
        <v>1.33</v>
      </c>
      <c r="E180">
        <v>1.33</v>
      </c>
    </row>
    <row r="181" spans="1:5" x14ac:dyDescent="0.25">
      <c r="A181" t="s">
        <v>143</v>
      </c>
      <c r="B181" t="s">
        <v>161</v>
      </c>
      <c r="C181">
        <v>1.25</v>
      </c>
      <c r="D181">
        <v>3</v>
      </c>
      <c r="E181">
        <v>0.5</v>
      </c>
    </row>
    <row r="182" spans="1:5" x14ac:dyDescent="0.25">
      <c r="A182" t="s">
        <v>143</v>
      </c>
      <c r="B182" t="s">
        <v>156</v>
      </c>
      <c r="C182">
        <v>1.25</v>
      </c>
      <c r="D182">
        <v>0.67</v>
      </c>
      <c r="E182">
        <v>0.33</v>
      </c>
    </row>
    <row r="183" spans="1:5" x14ac:dyDescent="0.25">
      <c r="A183" t="s">
        <v>143</v>
      </c>
      <c r="B183" t="s">
        <v>157</v>
      </c>
      <c r="C183">
        <v>1.25</v>
      </c>
      <c r="D183">
        <v>0.67</v>
      </c>
      <c r="E183">
        <v>1.33</v>
      </c>
    </row>
    <row r="184" spans="1:5" x14ac:dyDescent="0.25">
      <c r="A184" t="s">
        <v>143</v>
      </c>
      <c r="B184" t="s">
        <v>148</v>
      </c>
      <c r="C184">
        <v>1.25</v>
      </c>
      <c r="D184">
        <v>1</v>
      </c>
      <c r="E184">
        <v>1</v>
      </c>
    </row>
    <row r="185" spans="1:5" x14ac:dyDescent="0.25">
      <c r="A185" t="s">
        <v>143</v>
      </c>
      <c r="B185" t="s">
        <v>153</v>
      </c>
      <c r="C185">
        <v>1.25</v>
      </c>
      <c r="D185">
        <v>1</v>
      </c>
      <c r="E185">
        <v>1</v>
      </c>
    </row>
    <row r="186" spans="1:5" x14ac:dyDescent="0.25">
      <c r="A186" t="s">
        <v>143</v>
      </c>
      <c r="B186" t="s">
        <v>147</v>
      </c>
      <c r="C186">
        <v>1.25</v>
      </c>
      <c r="D186">
        <v>1.67</v>
      </c>
      <c r="E186">
        <v>0.67</v>
      </c>
    </row>
    <row r="187" spans="1:5" x14ac:dyDescent="0.25">
      <c r="A187" t="s">
        <v>143</v>
      </c>
      <c r="B187" t="s">
        <v>329</v>
      </c>
      <c r="C187">
        <v>1.25</v>
      </c>
      <c r="D187">
        <v>1</v>
      </c>
      <c r="E187">
        <v>2</v>
      </c>
    </row>
    <row r="188" spans="1:5" x14ac:dyDescent="0.25">
      <c r="A188" t="s">
        <v>143</v>
      </c>
      <c r="B188" t="s">
        <v>150</v>
      </c>
      <c r="C188">
        <v>1.25</v>
      </c>
      <c r="D188">
        <v>1.5</v>
      </c>
      <c r="E188">
        <v>1.5</v>
      </c>
    </row>
    <row r="189" spans="1:5" x14ac:dyDescent="0.25">
      <c r="A189" t="s">
        <v>143</v>
      </c>
      <c r="B189" t="s">
        <v>160</v>
      </c>
      <c r="C189">
        <v>1.25</v>
      </c>
      <c r="D189">
        <v>1</v>
      </c>
      <c r="E189">
        <v>0.5</v>
      </c>
    </row>
    <row r="190" spans="1:5" x14ac:dyDescent="0.25">
      <c r="A190" t="s">
        <v>143</v>
      </c>
      <c r="B190" t="s">
        <v>144</v>
      </c>
      <c r="C190">
        <v>1.25</v>
      </c>
      <c r="D190">
        <v>3</v>
      </c>
      <c r="E190">
        <v>0.67</v>
      </c>
    </row>
    <row r="191" spans="1:5" x14ac:dyDescent="0.25">
      <c r="A191" t="s">
        <v>143</v>
      </c>
      <c r="B191" t="s">
        <v>149</v>
      </c>
      <c r="C191">
        <v>1.25</v>
      </c>
      <c r="D191">
        <v>1</v>
      </c>
      <c r="E191">
        <v>0</v>
      </c>
    </row>
    <row r="192" spans="1:5" x14ac:dyDescent="0.25">
      <c r="A192" t="s">
        <v>143</v>
      </c>
      <c r="B192" t="s">
        <v>155</v>
      </c>
      <c r="C192">
        <v>1.25</v>
      </c>
      <c r="D192">
        <v>0.5</v>
      </c>
      <c r="E192">
        <v>1.5</v>
      </c>
    </row>
    <row r="193" spans="1:5" x14ac:dyDescent="0.25">
      <c r="A193" t="s">
        <v>143</v>
      </c>
      <c r="B193" t="s">
        <v>159</v>
      </c>
      <c r="C193">
        <v>1.25</v>
      </c>
      <c r="D193">
        <v>0</v>
      </c>
      <c r="E193">
        <v>0.5</v>
      </c>
    </row>
    <row r="194" spans="1:5" x14ac:dyDescent="0.25">
      <c r="A194" t="s">
        <v>143</v>
      </c>
      <c r="B194" t="s">
        <v>151</v>
      </c>
      <c r="C194">
        <v>1.25</v>
      </c>
      <c r="D194">
        <v>1</v>
      </c>
      <c r="E194">
        <v>0</v>
      </c>
    </row>
    <row r="195" spans="1:5" x14ac:dyDescent="0.25">
      <c r="A195" t="s">
        <v>143</v>
      </c>
      <c r="B195" t="s">
        <v>145</v>
      </c>
      <c r="C195">
        <v>1.25</v>
      </c>
      <c r="D195">
        <v>0</v>
      </c>
      <c r="E195">
        <v>2</v>
      </c>
    </row>
    <row r="196" spans="1:5" x14ac:dyDescent="0.25">
      <c r="A196" t="s">
        <v>143</v>
      </c>
      <c r="B196" t="s">
        <v>451</v>
      </c>
      <c r="C196">
        <v>1.25</v>
      </c>
      <c r="D196">
        <v>0.67</v>
      </c>
      <c r="E196">
        <v>1.33</v>
      </c>
    </row>
    <row r="197" spans="1:5" x14ac:dyDescent="0.25">
      <c r="A197" t="s">
        <v>22</v>
      </c>
      <c r="B197" t="s">
        <v>262</v>
      </c>
      <c r="C197">
        <v>1.6</v>
      </c>
    </row>
    <row r="198" spans="1:5" x14ac:dyDescent="0.25">
      <c r="A198" t="s">
        <v>22</v>
      </c>
      <c r="B198" t="s">
        <v>259</v>
      </c>
      <c r="C198">
        <v>1.6</v>
      </c>
    </row>
    <row r="199" spans="1:5" x14ac:dyDescent="0.25">
      <c r="A199" t="s">
        <v>22</v>
      </c>
      <c r="B199" t="s">
        <v>23</v>
      </c>
      <c r="C199">
        <v>1.6</v>
      </c>
    </row>
    <row r="200" spans="1:5" x14ac:dyDescent="0.25">
      <c r="A200" t="s">
        <v>22</v>
      </c>
      <c r="B200" t="s">
        <v>261</v>
      </c>
      <c r="C200">
        <v>1.6</v>
      </c>
    </row>
    <row r="201" spans="1:5" x14ac:dyDescent="0.25">
      <c r="A201" t="s">
        <v>22</v>
      </c>
      <c r="B201" t="s">
        <v>267</v>
      </c>
      <c r="C201">
        <v>1.6</v>
      </c>
    </row>
    <row r="202" spans="1:5" x14ac:dyDescent="0.25">
      <c r="A202" t="s">
        <v>22</v>
      </c>
      <c r="B202" t="s">
        <v>264</v>
      </c>
      <c r="C202">
        <v>1.6</v>
      </c>
    </row>
    <row r="203" spans="1:5" x14ac:dyDescent="0.25">
      <c r="A203" t="s">
        <v>22</v>
      </c>
      <c r="B203" t="s">
        <v>175</v>
      </c>
      <c r="C203">
        <v>1.6</v>
      </c>
    </row>
    <row r="204" spans="1:5" x14ac:dyDescent="0.25">
      <c r="A204" t="s">
        <v>22</v>
      </c>
      <c r="B204" t="s">
        <v>256</v>
      </c>
      <c r="C204">
        <v>1.6</v>
      </c>
    </row>
    <row r="205" spans="1:5" x14ac:dyDescent="0.25">
      <c r="A205" t="s">
        <v>22</v>
      </c>
      <c r="B205" t="s">
        <v>165</v>
      </c>
      <c r="C205">
        <v>1.6</v>
      </c>
    </row>
    <row r="206" spans="1:5" x14ac:dyDescent="0.25">
      <c r="A206" t="s">
        <v>22</v>
      </c>
      <c r="B206" t="s">
        <v>291</v>
      </c>
      <c r="C206">
        <v>1.6</v>
      </c>
    </row>
    <row r="207" spans="1:5" x14ac:dyDescent="0.25">
      <c r="A207" t="s">
        <v>25</v>
      </c>
      <c r="B207" t="s">
        <v>260</v>
      </c>
      <c r="C207">
        <v>1</v>
      </c>
    </row>
    <row r="208" spans="1:5" x14ac:dyDescent="0.25">
      <c r="A208" t="s">
        <v>25</v>
      </c>
      <c r="B208" t="s">
        <v>476</v>
      </c>
      <c r="C208">
        <v>1</v>
      </c>
    </row>
    <row r="209" spans="1:5" x14ac:dyDescent="0.25">
      <c r="A209" t="s">
        <v>25</v>
      </c>
      <c r="B209" t="s">
        <v>26</v>
      </c>
      <c r="C209">
        <v>1</v>
      </c>
    </row>
    <row r="210" spans="1:5" x14ac:dyDescent="0.25">
      <c r="A210" t="s">
        <v>25</v>
      </c>
      <c r="B210" t="s">
        <v>170</v>
      </c>
      <c r="C210">
        <v>1</v>
      </c>
    </row>
    <row r="211" spans="1:5" x14ac:dyDescent="0.25">
      <c r="A211" t="s">
        <v>25</v>
      </c>
      <c r="B211" t="s">
        <v>173</v>
      </c>
      <c r="C211">
        <v>1</v>
      </c>
    </row>
    <row r="212" spans="1:5" x14ac:dyDescent="0.25">
      <c r="A212" t="s">
        <v>25</v>
      </c>
      <c r="B212" t="s">
        <v>171</v>
      </c>
      <c r="C212">
        <v>1</v>
      </c>
    </row>
    <row r="213" spans="1:5" x14ac:dyDescent="0.25">
      <c r="A213" t="s">
        <v>25</v>
      </c>
      <c r="B213" t="s">
        <v>478</v>
      </c>
      <c r="C213">
        <v>1</v>
      </c>
    </row>
    <row r="214" spans="1:5" x14ac:dyDescent="0.25">
      <c r="A214" t="s">
        <v>25</v>
      </c>
      <c r="B214" t="s">
        <v>177</v>
      </c>
      <c r="C214">
        <v>1</v>
      </c>
    </row>
    <row r="215" spans="1:5" x14ac:dyDescent="0.25">
      <c r="A215" t="s">
        <v>25</v>
      </c>
      <c r="B215" t="s">
        <v>479</v>
      </c>
      <c r="C215">
        <v>1</v>
      </c>
    </row>
    <row r="216" spans="1:5" x14ac:dyDescent="0.25">
      <c r="A216" t="s">
        <v>25</v>
      </c>
      <c r="B216" t="s">
        <v>292</v>
      </c>
      <c r="C216">
        <v>1</v>
      </c>
    </row>
    <row r="217" spans="1:5" x14ac:dyDescent="0.25">
      <c r="A217" t="s">
        <v>178</v>
      </c>
      <c r="B217" t="s">
        <v>272</v>
      </c>
      <c r="C217">
        <v>1.1176470588235301</v>
      </c>
      <c r="D217">
        <v>0.65</v>
      </c>
      <c r="E217">
        <v>0</v>
      </c>
    </row>
    <row r="218" spans="1:5" x14ac:dyDescent="0.25">
      <c r="A218" t="s">
        <v>178</v>
      </c>
      <c r="B218" t="s">
        <v>186</v>
      </c>
      <c r="C218">
        <v>1.1176470588235301</v>
      </c>
    </row>
    <row r="219" spans="1:5" x14ac:dyDescent="0.25">
      <c r="A219" t="s">
        <v>178</v>
      </c>
      <c r="B219" t="s">
        <v>181</v>
      </c>
      <c r="C219">
        <v>1.1176470588235301</v>
      </c>
      <c r="D219">
        <v>1.31</v>
      </c>
      <c r="E219">
        <v>0</v>
      </c>
    </row>
    <row r="220" spans="1:5" x14ac:dyDescent="0.25">
      <c r="A220" t="s">
        <v>178</v>
      </c>
      <c r="B220" t="s">
        <v>271</v>
      </c>
      <c r="C220">
        <v>1.1176470588235301</v>
      </c>
      <c r="D220">
        <v>0.65</v>
      </c>
      <c r="E220">
        <v>1.31</v>
      </c>
    </row>
    <row r="221" spans="1:5" x14ac:dyDescent="0.25">
      <c r="A221" t="s">
        <v>178</v>
      </c>
      <c r="B221" t="s">
        <v>468</v>
      </c>
      <c r="C221">
        <v>1.1176470588235301</v>
      </c>
      <c r="D221">
        <v>0</v>
      </c>
      <c r="E221">
        <v>3.27</v>
      </c>
    </row>
    <row r="222" spans="1:5" x14ac:dyDescent="0.25">
      <c r="A222" t="s">
        <v>178</v>
      </c>
      <c r="B222" t="s">
        <v>270</v>
      </c>
      <c r="C222">
        <v>1.1176470588235301</v>
      </c>
      <c r="D222">
        <v>1.31</v>
      </c>
      <c r="E222">
        <v>0.65</v>
      </c>
    </row>
    <row r="223" spans="1:5" x14ac:dyDescent="0.25">
      <c r="A223" t="s">
        <v>178</v>
      </c>
      <c r="B223" t="s">
        <v>180</v>
      </c>
      <c r="C223">
        <v>1.1176470588235301</v>
      </c>
      <c r="D223">
        <v>0</v>
      </c>
      <c r="E223">
        <v>2.62</v>
      </c>
    </row>
    <row r="224" spans="1:5" x14ac:dyDescent="0.25">
      <c r="A224" t="s">
        <v>178</v>
      </c>
      <c r="B224" t="s">
        <v>179</v>
      </c>
      <c r="C224">
        <v>1.1176470588235301</v>
      </c>
      <c r="D224">
        <v>0.65</v>
      </c>
      <c r="E224">
        <v>0</v>
      </c>
    </row>
    <row r="225" spans="1:5" x14ac:dyDescent="0.25">
      <c r="A225" t="s">
        <v>178</v>
      </c>
      <c r="B225" t="s">
        <v>274</v>
      </c>
      <c r="C225">
        <v>1.1176470588235301</v>
      </c>
      <c r="D225">
        <v>2.62</v>
      </c>
      <c r="E225">
        <v>0</v>
      </c>
    </row>
    <row r="226" spans="1:5" x14ac:dyDescent="0.25">
      <c r="A226" t="s">
        <v>178</v>
      </c>
      <c r="B226" t="s">
        <v>184</v>
      </c>
      <c r="C226">
        <v>1.1176470588235301</v>
      </c>
      <c r="D226">
        <v>0</v>
      </c>
      <c r="E226">
        <v>1.31</v>
      </c>
    </row>
    <row r="227" spans="1:5" x14ac:dyDescent="0.25">
      <c r="A227" t="s">
        <v>178</v>
      </c>
      <c r="B227" t="s">
        <v>268</v>
      </c>
      <c r="C227">
        <v>1.1176470588235301</v>
      </c>
      <c r="D227">
        <v>1.31</v>
      </c>
      <c r="E227">
        <v>1.96</v>
      </c>
    </row>
    <row r="228" spans="1:5" x14ac:dyDescent="0.25">
      <c r="A228" t="s">
        <v>178</v>
      </c>
      <c r="B228" t="s">
        <v>472</v>
      </c>
      <c r="C228">
        <v>1.1176470588235301</v>
      </c>
      <c r="D228">
        <v>0.65</v>
      </c>
      <c r="E228">
        <v>2.62</v>
      </c>
    </row>
    <row r="229" spans="1:5" x14ac:dyDescent="0.25">
      <c r="A229" t="s">
        <v>178</v>
      </c>
      <c r="B229" t="s">
        <v>183</v>
      </c>
      <c r="C229">
        <v>1.1176470588235301</v>
      </c>
      <c r="D229">
        <v>0.65</v>
      </c>
      <c r="E229">
        <v>0.65</v>
      </c>
    </row>
    <row r="230" spans="1:5" x14ac:dyDescent="0.25">
      <c r="A230" t="s">
        <v>178</v>
      </c>
      <c r="B230" t="s">
        <v>182</v>
      </c>
      <c r="C230">
        <v>1.1176470588235301</v>
      </c>
      <c r="D230">
        <v>0</v>
      </c>
      <c r="E230">
        <v>0</v>
      </c>
    </row>
    <row r="231" spans="1:5" x14ac:dyDescent="0.25">
      <c r="A231" t="s">
        <v>178</v>
      </c>
      <c r="B231" t="s">
        <v>273</v>
      </c>
      <c r="C231">
        <v>1.1176470588235301</v>
      </c>
      <c r="D231">
        <v>0.65</v>
      </c>
      <c r="E231">
        <v>0.65</v>
      </c>
    </row>
    <row r="232" spans="1:5" x14ac:dyDescent="0.25">
      <c r="A232" t="s">
        <v>178</v>
      </c>
      <c r="B232" t="s">
        <v>465</v>
      </c>
      <c r="C232">
        <v>1.1176470588235301</v>
      </c>
      <c r="D232">
        <v>0</v>
      </c>
      <c r="E232">
        <v>1.31</v>
      </c>
    </row>
    <row r="233" spans="1:5" x14ac:dyDescent="0.25">
      <c r="A233" t="s">
        <v>178</v>
      </c>
      <c r="B233" t="s">
        <v>269</v>
      </c>
      <c r="C233">
        <v>1.1176470588235301</v>
      </c>
      <c r="D233">
        <v>1.96</v>
      </c>
      <c r="E233">
        <v>0</v>
      </c>
    </row>
    <row r="234" spans="1:5" x14ac:dyDescent="0.25">
      <c r="A234" t="s">
        <v>28</v>
      </c>
      <c r="B234" t="s">
        <v>462</v>
      </c>
      <c r="C234">
        <v>1.1111111111111101</v>
      </c>
      <c r="D234">
        <v>0</v>
      </c>
      <c r="E234">
        <v>2.36</v>
      </c>
    </row>
    <row r="235" spans="1:5" x14ac:dyDescent="0.25">
      <c r="A235" t="s">
        <v>28</v>
      </c>
      <c r="B235" t="s">
        <v>464</v>
      </c>
      <c r="C235">
        <v>1.1111111111111101</v>
      </c>
      <c r="D235">
        <v>1.69</v>
      </c>
      <c r="E235">
        <v>0.34</v>
      </c>
    </row>
    <row r="236" spans="1:5" x14ac:dyDescent="0.25">
      <c r="A236" t="s">
        <v>28</v>
      </c>
      <c r="B236" t="s">
        <v>31</v>
      </c>
      <c r="C236">
        <v>1.1111111111111101</v>
      </c>
      <c r="D236">
        <v>1.35</v>
      </c>
      <c r="E236">
        <v>0.34</v>
      </c>
    </row>
    <row r="237" spans="1:5" x14ac:dyDescent="0.25">
      <c r="A237" t="s">
        <v>28</v>
      </c>
      <c r="B237" t="s">
        <v>188</v>
      </c>
      <c r="C237">
        <v>1.1111111111111101</v>
      </c>
      <c r="D237">
        <v>1.69</v>
      </c>
      <c r="E237">
        <v>0.68</v>
      </c>
    </row>
    <row r="238" spans="1:5" x14ac:dyDescent="0.25">
      <c r="A238" t="s">
        <v>28</v>
      </c>
      <c r="B238" t="s">
        <v>293</v>
      </c>
      <c r="C238">
        <v>1.1111111111111101</v>
      </c>
      <c r="D238">
        <v>1.35</v>
      </c>
      <c r="E238">
        <v>0</v>
      </c>
    </row>
    <row r="239" spans="1:5" x14ac:dyDescent="0.25">
      <c r="A239" t="s">
        <v>28</v>
      </c>
      <c r="B239" t="s">
        <v>276</v>
      </c>
      <c r="C239">
        <v>1.1111111111111101</v>
      </c>
      <c r="D239">
        <v>0</v>
      </c>
      <c r="E239">
        <v>1.69</v>
      </c>
    </row>
    <row r="240" spans="1:5" x14ac:dyDescent="0.25">
      <c r="A240" t="s">
        <v>28</v>
      </c>
      <c r="B240" t="s">
        <v>294</v>
      </c>
      <c r="C240">
        <v>1.1111111111111101</v>
      </c>
      <c r="D240">
        <v>0</v>
      </c>
      <c r="E240">
        <v>1.35</v>
      </c>
    </row>
    <row r="241" spans="1:5" x14ac:dyDescent="0.25">
      <c r="A241" t="s">
        <v>28</v>
      </c>
      <c r="B241" t="s">
        <v>277</v>
      </c>
      <c r="C241">
        <v>1.1111111111111101</v>
      </c>
      <c r="D241">
        <v>0.34</v>
      </c>
      <c r="E241">
        <v>1.35</v>
      </c>
    </row>
    <row r="242" spans="1:5" x14ac:dyDescent="0.25">
      <c r="A242" t="s">
        <v>28</v>
      </c>
      <c r="B242" t="s">
        <v>191</v>
      </c>
      <c r="C242">
        <v>1.1111111111111101</v>
      </c>
      <c r="D242">
        <v>0</v>
      </c>
      <c r="E242">
        <v>2.02</v>
      </c>
    </row>
    <row r="243" spans="1:5" x14ac:dyDescent="0.25">
      <c r="A243" t="s">
        <v>28</v>
      </c>
      <c r="B243" t="s">
        <v>189</v>
      </c>
      <c r="C243">
        <v>1.1111111111111101</v>
      </c>
      <c r="D243">
        <v>0</v>
      </c>
      <c r="E243">
        <v>0</v>
      </c>
    </row>
    <row r="244" spans="1:5" x14ac:dyDescent="0.25">
      <c r="A244" t="s">
        <v>28</v>
      </c>
      <c r="B244" t="s">
        <v>190</v>
      </c>
      <c r="C244">
        <v>1.1111111111111101</v>
      </c>
      <c r="D244">
        <v>0.68</v>
      </c>
      <c r="E244">
        <v>1.35</v>
      </c>
    </row>
    <row r="245" spans="1:5" x14ac:dyDescent="0.25">
      <c r="A245" t="s">
        <v>28</v>
      </c>
      <c r="B245" t="s">
        <v>463</v>
      </c>
      <c r="C245">
        <v>1.1111111111111101</v>
      </c>
      <c r="D245">
        <v>0</v>
      </c>
      <c r="E245">
        <v>1.35</v>
      </c>
    </row>
    <row r="246" spans="1:5" x14ac:dyDescent="0.25">
      <c r="A246" t="s">
        <v>28</v>
      </c>
      <c r="B246" t="s">
        <v>29</v>
      </c>
      <c r="C246">
        <v>1.1111111111111101</v>
      </c>
      <c r="D246">
        <v>1.35</v>
      </c>
      <c r="E246">
        <v>0.68</v>
      </c>
    </row>
    <row r="247" spans="1:5" x14ac:dyDescent="0.25">
      <c r="A247" t="s">
        <v>28</v>
      </c>
      <c r="B247" t="s">
        <v>278</v>
      </c>
      <c r="C247">
        <v>1.1111111111111101</v>
      </c>
      <c r="D247">
        <v>0.68</v>
      </c>
      <c r="E247">
        <v>0</v>
      </c>
    </row>
    <row r="248" spans="1:5" x14ac:dyDescent="0.25">
      <c r="A248" t="s">
        <v>28</v>
      </c>
      <c r="B248" t="s">
        <v>30</v>
      </c>
      <c r="C248">
        <v>1.1111111111111101</v>
      </c>
      <c r="D248">
        <v>1.01</v>
      </c>
      <c r="E248">
        <v>0.68</v>
      </c>
    </row>
    <row r="249" spans="1:5" x14ac:dyDescent="0.25">
      <c r="A249" t="s">
        <v>28</v>
      </c>
      <c r="B249" t="s">
        <v>275</v>
      </c>
      <c r="C249">
        <v>1.1111111111111101</v>
      </c>
      <c r="D249">
        <v>1.35</v>
      </c>
      <c r="E249">
        <v>1.35</v>
      </c>
    </row>
    <row r="250" spans="1:5" x14ac:dyDescent="0.25">
      <c r="A250" t="s">
        <v>28</v>
      </c>
      <c r="B250" t="s">
        <v>187</v>
      </c>
      <c r="C250">
        <v>1.1111111111111101</v>
      </c>
      <c r="D250">
        <v>0</v>
      </c>
      <c r="E250">
        <v>2.02</v>
      </c>
    </row>
    <row r="251" spans="1:5" x14ac:dyDescent="0.25">
      <c r="A251" t="s">
        <v>28</v>
      </c>
      <c r="B251" t="s">
        <v>279</v>
      </c>
      <c r="C251">
        <v>1.1111111111111101</v>
      </c>
      <c r="D251">
        <v>1.35</v>
      </c>
      <c r="E251">
        <v>0.68</v>
      </c>
    </row>
    <row r="252" spans="1:5" x14ac:dyDescent="0.25">
      <c r="A252" t="s">
        <v>192</v>
      </c>
      <c r="B252" t="s">
        <v>194</v>
      </c>
      <c r="C252">
        <v>1.1666666666666701</v>
      </c>
      <c r="D252">
        <v>0</v>
      </c>
      <c r="E252">
        <v>1.5</v>
      </c>
    </row>
    <row r="253" spans="1:5" x14ac:dyDescent="0.25">
      <c r="A253" t="s">
        <v>192</v>
      </c>
      <c r="B253" t="s">
        <v>202</v>
      </c>
      <c r="C253">
        <v>1.1666666666666701</v>
      </c>
      <c r="D253">
        <v>0.5</v>
      </c>
      <c r="E253">
        <v>2</v>
      </c>
    </row>
    <row r="254" spans="1:5" x14ac:dyDescent="0.25">
      <c r="A254" t="s">
        <v>192</v>
      </c>
      <c r="B254" t="s">
        <v>201</v>
      </c>
      <c r="C254">
        <v>1.1666666666666701</v>
      </c>
      <c r="D254">
        <v>0</v>
      </c>
      <c r="E254">
        <v>0</v>
      </c>
    </row>
    <row r="255" spans="1:5" x14ac:dyDescent="0.25">
      <c r="A255" t="s">
        <v>192</v>
      </c>
      <c r="B255" t="s">
        <v>193</v>
      </c>
      <c r="C255">
        <v>1.1666666666666701</v>
      </c>
      <c r="D255">
        <v>0.5</v>
      </c>
      <c r="E255">
        <v>1</v>
      </c>
    </row>
    <row r="256" spans="1:5" x14ac:dyDescent="0.25">
      <c r="A256" t="s">
        <v>192</v>
      </c>
      <c r="B256" t="s">
        <v>196</v>
      </c>
      <c r="C256">
        <v>1.1666666666666701</v>
      </c>
      <c r="D256">
        <v>0.25</v>
      </c>
      <c r="E256">
        <v>0.5</v>
      </c>
    </row>
    <row r="257" spans="1:5" x14ac:dyDescent="0.25">
      <c r="A257" t="s">
        <v>192</v>
      </c>
      <c r="B257" t="s">
        <v>197</v>
      </c>
      <c r="C257">
        <v>1.1666666666666701</v>
      </c>
      <c r="D257">
        <v>1.25</v>
      </c>
      <c r="E257">
        <v>1</v>
      </c>
    </row>
    <row r="258" spans="1:5" x14ac:dyDescent="0.25">
      <c r="A258" t="s">
        <v>192</v>
      </c>
      <c r="B258" t="s">
        <v>281</v>
      </c>
      <c r="C258">
        <v>1.1666666666666701</v>
      </c>
      <c r="D258">
        <v>1</v>
      </c>
      <c r="E258">
        <v>0.75</v>
      </c>
    </row>
    <row r="259" spans="1:5" x14ac:dyDescent="0.25">
      <c r="A259" t="s">
        <v>192</v>
      </c>
      <c r="B259" t="s">
        <v>204</v>
      </c>
      <c r="C259">
        <v>1.1666666666666701</v>
      </c>
      <c r="D259">
        <v>1</v>
      </c>
      <c r="E259">
        <v>0.5</v>
      </c>
    </row>
    <row r="260" spans="1:5" x14ac:dyDescent="0.25">
      <c r="A260" t="s">
        <v>192</v>
      </c>
      <c r="B260" t="s">
        <v>205</v>
      </c>
      <c r="C260">
        <v>1.1666666666666701</v>
      </c>
      <c r="D260">
        <v>0</v>
      </c>
      <c r="E260">
        <v>3</v>
      </c>
    </row>
    <row r="261" spans="1:5" x14ac:dyDescent="0.25">
      <c r="A261" t="s">
        <v>192</v>
      </c>
      <c r="B261" t="s">
        <v>199</v>
      </c>
      <c r="C261">
        <v>1.1666666666666701</v>
      </c>
      <c r="D261">
        <v>0</v>
      </c>
      <c r="E261">
        <v>1.5</v>
      </c>
    </row>
    <row r="262" spans="1:5" x14ac:dyDescent="0.25">
      <c r="A262" t="s">
        <v>192</v>
      </c>
      <c r="B262" t="s">
        <v>200</v>
      </c>
      <c r="C262">
        <v>1.1666666666666701</v>
      </c>
      <c r="D262">
        <v>0.75</v>
      </c>
      <c r="E262">
        <v>0.5</v>
      </c>
    </row>
    <row r="263" spans="1:5" x14ac:dyDescent="0.25">
      <c r="A263" t="s">
        <v>192</v>
      </c>
      <c r="B263" t="s">
        <v>280</v>
      </c>
      <c r="C263">
        <v>1.1666666666666701</v>
      </c>
      <c r="D263">
        <v>0.75</v>
      </c>
      <c r="E263">
        <v>0.5</v>
      </c>
    </row>
    <row r="264" spans="1:5" x14ac:dyDescent="0.25">
      <c r="A264" t="s">
        <v>32</v>
      </c>
      <c r="B264" t="s">
        <v>210</v>
      </c>
      <c r="C264">
        <v>1.5714285714285701</v>
      </c>
      <c r="D264">
        <v>0.7</v>
      </c>
      <c r="E264">
        <v>0</v>
      </c>
    </row>
    <row r="265" spans="1:5" x14ac:dyDescent="0.25">
      <c r="A265" t="s">
        <v>32</v>
      </c>
      <c r="B265" t="s">
        <v>34</v>
      </c>
      <c r="C265">
        <v>1.5714285714285701</v>
      </c>
      <c r="D265">
        <v>1.4</v>
      </c>
      <c r="E265">
        <v>1.4</v>
      </c>
    </row>
    <row r="266" spans="1:5" x14ac:dyDescent="0.25">
      <c r="A266" t="s">
        <v>32</v>
      </c>
      <c r="B266" t="s">
        <v>207</v>
      </c>
      <c r="C266">
        <v>1.5714285714285701</v>
      </c>
      <c r="D266">
        <v>1.75</v>
      </c>
      <c r="E266">
        <v>1.75</v>
      </c>
    </row>
    <row r="267" spans="1:5" x14ac:dyDescent="0.25">
      <c r="A267" t="s">
        <v>32</v>
      </c>
      <c r="B267" t="s">
        <v>195</v>
      </c>
      <c r="C267">
        <v>1.5714285714285701</v>
      </c>
      <c r="D267">
        <v>2.8</v>
      </c>
      <c r="E267">
        <v>2.8</v>
      </c>
    </row>
    <row r="268" spans="1:5" x14ac:dyDescent="0.25">
      <c r="A268" t="s">
        <v>32</v>
      </c>
      <c r="B268" t="s">
        <v>206</v>
      </c>
      <c r="C268">
        <v>1.5714285714285701</v>
      </c>
      <c r="D268">
        <v>0</v>
      </c>
      <c r="E268">
        <v>1.05</v>
      </c>
    </row>
    <row r="269" spans="1:5" x14ac:dyDescent="0.25">
      <c r="A269" t="s">
        <v>32</v>
      </c>
      <c r="B269" t="s">
        <v>208</v>
      </c>
      <c r="C269">
        <v>1.5714285714285701</v>
      </c>
      <c r="D269">
        <v>1.4</v>
      </c>
      <c r="E269">
        <v>1.4</v>
      </c>
    </row>
    <row r="270" spans="1:5" x14ac:dyDescent="0.25">
      <c r="A270" t="s">
        <v>32</v>
      </c>
      <c r="B270" t="s">
        <v>362</v>
      </c>
      <c r="C270">
        <v>1.5714285714285701</v>
      </c>
      <c r="D270">
        <v>1.4</v>
      </c>
      <c r="E270">
        <v>1.05</v>
      </c>
    </row>
    <row r="271" spans="1:5" x14ac:dyDescent="0.25">
      <c r="A271" t="s">
        <v>32</v>
      </c>
      <c r="B271" t="s">
        <v>33</v>
      </c>
      <c r="C271">
        <v>1.5714285714285701</v>
      </c>
      <c r="D271">
        <v>0.7</v>
      </c>
      <c r="E271">
        <v>0</v>
      </c>
    </row>
    <row r="272" spans="1:5" x14ac:dyDescent="0.25">
      <c r="A272" t="s">
        <v>32</v>
      </c>
      <c r="B272" t="s">
        <v>209</v>
      </c>
      <c r="C272">
        <v>1.5714285714285701</v>
      </c>
      <c r="D272">
        <v>0</v>
      </c>
      <c r="E272">
        <v>0.7</v>
      </c>
    </row>
    <row r="273" spans="1:5" x14ac:dyDescent="0.25">
      <c r="A273" t="s">
        <v>32</v>
      </c>
      <c r="B273" t="s">
        <v>198</v>
      </c>
      <c r="C273">
        <v>1.5714285714285701</v>
      </c>
      <c r="D273">
        <v>1.05</v>
      </c>
      <c r="E273">
        <v>0</v>
      </c>
    </row>
    <row r="274" spans="1:5" x14ac:dyDescent="0.25">
      <c r="A274" t="s">
        <v>298</v>
      </c>
      <c r="B274" t="s">
        <v>358</v>
      </c>
      <c r="C274">
        <v>1.4</v>
      </c>
      <c r="D274">
        <v>1.47</v>
      </c>
      <c r="E274">
        <v>0</v>
      </c>
    </row>
    <row r="275" spans="1:5" x14ac:dyDescent="0.25">
      <c r="A275" t="s">
        <v>298</v>
      </c>
      <c r="B275" t="s">
        <v>330</v>
      </c>
      <c r="C275">
        <v>1.4</v>
      </c>
      <c r="D275">
        <v>0.88</v>
      </c>
      <c r="E275">
        <v>0.88</v>
      </c>
    </row>
    <row r="276" spans="1:5" x14ac:dyDescent="0.25">
      <c r="A276" t="s">
        <v>298</v>
      </c>
      <c r="B276" t="s">
        <v>338</v>
      </c>
      <c r="C276">
        <v>1.4</v>
      </c>
      <c r="D276">
        <v>0.88</v>
      </c>
      <c r="E276">
        <v>0.59</v>
      </c>
    </row>
    <row r="277" spans="1:5" x14ac:dyDescent="0.25">
      <c r="A277" t="s">
        <v>298</v>
      </c>
      <c r="B277" t="s">
        <v>366</v>
      </c>
      <c r="C277">
        <v>1.4</v>
      </c>
      <c r="D277">
        <v>0.59</v>
      </c>
      <c r="E277">
        <v>0.59</v>
      </c>
    </row>
    <row r="278" spans="1:5" x14ac:dyDescent="0.25">
      <c r="A278" t="s">
        <v>298</v>
      </c>
      <c r="B278" t="s">
        <v>203</v>
      </c>
      <c r="C278">
        <v>1.4</v>
      </c>
      <c r="D278">
        <v>0.28999999999999998</v>
      </c>
      <c r="E278">
        <v>1.18</v>
      </c>
    </row>
    <row r="279" spans="1:5" x14ac:dyDescent="0.25">
      <c r="A279" t="s">
        <v>298</v>
      </c>
      <c r="B279" t="s">
        <v>331</v>
      </c>
      <c r="C279">
        <v>1.4</v>
      </c>
      <c r="D279">
        <v>0.88</v>
      </c>
      <c r="E279">
        <v>2.35</v>
      </c>
    </row>
    <row r="280" spans="1:5" x14ac:dyDescent="0.25">
      <c r="A280" t="s">
        <v>298</v>
      </c>
      <c r="B280" t="s">
        <v>299</v>
      </c>
      <c r="C280">
        <v>1.4</v>
      </c>
      <c r="D280">
        <v>1.47</v>
      </c>
      <c r="E280">
        <v>1.18</v>
      </c>
    </row>
    <row r="281" spans="1:5" x14ac:dyDescent="0.25">
      <c r="A281" t="s">
        <v>298</v>
      </c>
      <c r="B281" t="s">
        <v>363</v>
      </c>
      <c r="C281">
        <v>1.4</v>
      </c>
      <c r="D281">
        <v>0.28999999999999998</v>
      </c>
      <c r="E281">
        <v>0.88</v>
      </c>
    </row>
    <row r="282" spans="1:5" x14ac:dyDescent="0.25">
      <c r="A282" t="s">
        <v>298</v>
      </c>
      <c r="B282" t="s">
        <v>324</v>
      </c>
      <c r="C282">
        <v>1.4</v>
      </c>
      <c r="D282">
        <v>0.59</v>
      </c>
      <c r="E282">
        <v>1.47</v>
      </c>
    </row>
    <row r="283" spans="1:5" x14ac:dyDescent="0.25">
      <c r="A283" t="s">
        <v>298</v>
      </c>
      <c r="B283" t="s">
        <v>325</v>
      </c>
      <c r="C283">
        <v>1.4</v>
      </c>
      <c r="D283">
        <v>0.88</v>
      </c>
      <c r="E283">
        <v>0.88</v>
      </c>
    </row>
    <row r="284" spans="1:5" x14ac:dyDescent="0.25">
      <c r="A284" t="s">
        <v>304</v>
      </c>
      <c r="B284" t="s">
        <v>332</v>
      </c>
      <c r="C284">
        <v>1.15789473684211</v>
      </c>
      <c r="D284">
        <v>0</v>
      </c>
      <c r="E284">
        <v>1.27</v>
      </c>
    </row>
    <row r="285" spans="1:5" x14ac:dyDescent="0.25">
      <c r="A285" t="s">
        <v>304</v>
      </c>
      <c r="B285" t="s">
        <v>339</v>
      </c>
      <c r="C285">
        <v>1.15789473684211</v>
      </c>
      <c r="D285">
        <v>1.1399999999999999</v>
      </c>
      <c r="E285">
        <v>0.38</v>
      </c>
    </row>
    <row r="286" spans="1:5" x14ac:dyDescent="0.25">
      <c r="A286" t="s">
        <v>304</v>
      </c>
      <c r="B286" t="s">
        <v>378</v>
      </c>
      <c r="C286">
        <v>1.15789473684211</v>
      </c>
      <c r="D286">
        <v>0.76</v>
      </c>
      <c r="E286">
        <v>0.76</v>
      </c>
    </row>
    <row r="287" spans="1:5" x14ac:dyDescent="0.25">
      <c r="A287" t="s">
        <v>304</v>
      </c>
      <c r="B287" t="s">
        <v>327</v>
      </c>
      <c r="C287">
        <v>1.15789473684211</v>
      </c>
      <c r="D287">
        <v>0.38</v>
      </c>
      <c r="E287">
        <v>1.1399999999999999</v>
      </c>
    </row>
    <row r="288" spans="1:5" x14ac:dyDescent="0.25">
      <c r="A288" t="s">
        <v>304</v>
      </c>
      <c r="B288" t="s">
        <v>376</v>
      </c>
      <c r="C288">
        <v>1.15789473684211</v>
      </c>
      <c r="D288">
        <v>1.27</v>
      </c>
      <c r="E288">
        <v>0.76</v>
      </c>
    </row>
    <row r="289" spans="1:5" x14ac:dyDescent="0.25">
      <c r="A289" t="s">
        <v>304</v>
      </c>
      <c r="B289" t="s">
        <v>375</v>
      </c>
      <c r="C289">
        <v>1.15789473684211</v>
      </c>
      <c r="D289">
        <v>0.76</v>
      </c>
      <c r="E289">
        <v>1.1399999999999999</v>
      </c>
    </row>
    <row r="290" spans="1:5" x14ac:dyDescent="0.25">
      <c r="A290" t="s">
        <v>304</v>
      </c>
      <c r="B290" t="s">
        <v>335</v>
      </c>
      <c r="C290">
        <v>1.15789473684211</v>
      </c>
      <c r="D290">
        <v>0.76</v>
      </c>
      <c r="E290">
        <v>2.2799999999999998</v>
      </c>
    </row>
    <row r="291" spans="1:5" x14ac:dyDescent="0.25">
      <c r="A291" t="s">
        <v>304</v>
      </c>
      <c r="B291" t="s">
        <v>459</v>
      </c>
      <c r="C291">
        <v>1.15789473684211</v>
      </c>
      <c r="D291">
        <v>1.9</v>
      </c>
      <c r="E291">
        <v>1.1399999999999999</v>
      </c>
    </row>
    <row r="292" spans="1:5" x14ac:dyDescent="0.25">
      <c r="A292" t="s">
        <v>304</v>
      </c>
      <c r="B292" t="s">
        <v>310</v>
      </c>
      <c r="C292">
        <v>1.15789473684211</v>
      </c>
      <c r="D292">
        <v>1.52</v>
      </c>
      <c r="E292">
        <v>0</v>
      </c>
    </row>
    <row r="293" spans="1:5" x14ac:dyDescent="0.25">
      <c r="A293" t="s">
        <v>304</v>
      </c>
      <c r="B293" t="s">
        <v>305</v>
      </c>
      <c r="C293">
        <v>1.15789473684211</v>
      </c>
      <c r="D293">
        <v>0</v>
      </c>
      <c r="E293">
        <v>2.2799999999999998</v>
      </c>
    </row>
    <row r="294" spans="1:5" x14ac:dyDescent="0.25">
      <c r="A294" t="s">
        <v>301</v>
      </c>
      <c r="B294" t="s">
        <v>341</v>
      </c>
      <c r="C294">
        <v>0.9</v>
      </c>
      <c r="D294">
        <v>0</v>
      </c>
      <c r="E294">
        <v>1</v>
      </c>
    </row>
    <row r="295" spans="1:5" x14ac:dyDescent="0.25">
      <c r="A295" t="s">
        <v>301</v>
      </c>
      <c r="B295" t="s">
        <v>350</v>
      </c>
      <c r="C295">
        <v>0.9</v>
      </c>
      <c r="D295">
        <v>1</v>
      </c>
      <c r="E295">
        <v>1</v>
      </c>
    </row>
    <row r="296" spans="1:5" x14ac:dyDescent="0.25">
      <c r="A296" t="s">
        <v>301</v>
      </c>
      <c r="B296" t="s">
        <v>316</v>
      </c>
      <c r="C296">
        <v>0.9</v>
      </c>
      <c r="D296">
        <v>1</v>
      </c>
      <c r="E296">
        <v>1</v>
      </c>
    </row>
    <row r="297" spans="1:5" x14ac:dyDescent="0.25">
      <c r="A297" t="s">
        <v>301</v>
      </c>
      <c r="B297" t="s">
        <v>368</v>
      </c>
      <c r="C297">
        <v>0.9</v>
      </c>
    </row>
    <row r="298" spans="1:5" x14ac:dyDescent="0.25">
      <c r="A298" t="s">
        <v>301</v>
      </c>
      <c r="B298" t="s">
        <v>336</v>
      </c>
      <c r="C298">
        <v>0.9</v>
      </c>
      <c r="D298">
        <v>0</v>
      </c>
      <c r="E298">
        <v>0</v>
      </c>
    </row>
    <row r="299" spans="1:5" x14ac:dyDescent="0.25">
      <c r="A299" t="s">
        <v>301</v>
      </c>
      <c r="B299" t="s">
        <v>313</v>
      </c>
      <c r="C299">
        <v>0.9</v>
      </c>
      <c r="D299">
        <v>2</v>
      </c>
      <c r="E299">
        <v>1</v>
      </c>
    </row>
    <row r="300" spans="1:5" x14ac:dyDescent="0.25">
      <c r="A300" t="s">
        <v>301</v>
      </c>
      <c r="B300" t="s">
        <v>372</v>
      </c>
      <c r="C300">
        <v>0.9</v>
      </c>
      <c r="D300">
        <v>2</v>
      </c>
      <c r="E300">
        <v>4</v>
      </c>
    </row>
    <row r="301" spans="1:5" x14ac:dyDescent="0.25">
      <c r="A301" t="s">
        <v>301</v>
      </c>
      <c r="B301" t="s">
        <v>384</v>
      </c>
      <c r="C301">
        <v>0.9</v>
      </c>
    </row>
    <row r="302" spans="1:5" x14ac:dyDescent="0.25">
      <c r="A302" t="s">
        <v>301</v>
      </c>
      <c r="B302" t="s">
        <v>343</v>
      </c>
      <c r="C302">
        <v>0.9</v>
      </c>
      <c r="D302">
        <v>0</v>
      </c>
      <c r="E302">
        <v>0</v>
      </c>
    </row>
    <row r="303" spans="1:5" x14ac:dyDescent="0.25">
      <c r="A303" t="s">
        <v>301</v>
      </c>
      <c r="B303" t="s">
        <v>312</v>
      </c>
      <c r="C303">
        <v>0.9</v>
      </c>
      <c r="D303">
        <v>0</v>
      </c>
      <c r="E303">
        <v>0</v>
      </c>
    </row>
    <row r="304" spans="1:5" x14ac:dyDescent="0.25">
      <c r="A304" t="s">
        <v>301</v>
      </c>
      <c r="B304" t="s">
        <v>319</v>
      </c>
      <c r="C304">
        <v>0.9</v>
      </c>
      <c r="D304">
        <v>1</v>
      </c>
      <c r="E304">
        <v>1</v>
      </c>
    </row>
    <row r="305" spans="1:5" x14ac:dyDescent="0.25">
      <c r="A305" t="s">
        <v>301</v>
      </c>
      <c r="B305" t="s">
        <v>355</v>
      </c>
      <c r="C305">
        <v>0.9</v>
      </c>
      <c r="D305">
        <v>1</v>
      </c>
      <c r="E305">
        <v>0</v>
      </c>
    </row>
    <row r="306" spans="1:5" x14ac:dyDescent="0.25">
      <c r="A306" t="s">
        <v>301</v>
      </c>
      <c r="B306" t="s">
        <v>385</v>
      </c>
      <c r="C306">
        <v>0.9</v>
      </c>
      <c r="D306">
        <v>0</v>
      </c>
      <c r="E306">
        <v>0</v>
      </c>
    </row>
    <row r="307" spans="1:5" x14ac:dyDescent="0.25">
      <c r="A307" t="s">
        <v>301</v>
      </c>
      <c r="B307" t="s">
        <v>382</v>
      </c>
      <c r="C307">
        <v>0.9</v>
      </c>
      <c r="D307">
        <v>1</v>
      </c>
      <c r="E307">
        <v>1</v>
      </c>
    </row>
    <row r="308" spans="1:5" x14ac:dyDescent="0.25">
      <c r="A308" t="s">
        <v>301</v>
      </c>
      <c r="B308" t="s">
        <v>314</v>
      </c>
      <c r="C308">
        <v>0.9</v>
      </c>
      <c r="D308">
        <v>1</v>
      </c>
      <c r="E308">
        <v>1</v>
      </c>
    </row>
    <row r="309" spans="1:5" x14ac:dyDescent="0.25">
      <c r="A309" t="s">
        <v>301</v>
      </c>
      <c r="B309" t="s">
        <v>334</v>
      </c>
      <c r="C309">
        <v>0.9</v>
      </c>
      <c r="D309">
        <v>0</v>
      </c>
      <c r="E309">
        <v>1</v>
      </c>
    </row>
    <row r="310" spans="1:5" x14ac:dyDescent="0.25">
      <c r="A310" t="s">
        <v>301</v>
      </c>
      <c r="B310" t="s">
        <v>369</v>
      </c>
      <c r="C310">
        <v>0.9</v>
      </c>
      <c r="D310">
        <v>1</v>
      </c>
      <c r="E310">
        <v>0</v>
      </c>
    </row>
    <row r="311" spans="1:5" x14ac:dyDescent="0.25">
      <c r="A311" t="s">
        <v>301</v>
      </c>
      <c r="B311" t="s">
        <v>322</v>
      </c>
      <c r="C311">
        <v>0.9</v>
      </c>
      <c r="D311">
        <v>0</v>
      </c>
      <c r="E311">
        <v>0</v>
      </c>
    </row>
    <row r="312" spans="1:5" x14ac:dyDescent="0.25">
      <c r="A312" t="s">
        <v>303</v>
      </c>
      <c r="B312" t="s">
        <v>333</v>
      </c>
      <c r="C312">
        <v>0.63636363636363602</v>
      </c>
      <c r="D312">
        <v>0</v>
      </c>
      <c r="E312">
        <v>2</v>
      </c>
    </row>
    <row r="313" spans="1:5" x14ac:dyDescent="0.25">
      <c r="A313" t="s">
        <v>303</v>
      </c>
      <c r="B313" t="s">
        <v>466</v>
      </c>
      <c r="C313">
        <v>0.63636363636363602</v>
      </c>
      <c r="D313">
        <v>0</v>
      </c>
      <c r="E313">
        <v>0</v>
      </c>
    </row>
    <row r="314" spans="1:5" x14ac:dyDescent="0.25">
      <c r="A314" t="s">
        <v>303</v>
      </c>
      <c r="B314" t="s">
        <v>349</v>
      </c>
      <c r="C314">
        <v>0.63636363636363602</v>
      </c>
      <c r="D314">
        <v>0</v>
      </c>
      <c r="E314">
        <v>1</v>
      </c>
    </row>
    <row r="315" spans="1:5" x14ac:dyDescent="0.25">
      <c r="A315" t="s">
        <v>303</v>
      </c>
      <c r="B315" t="s">
        <v>470</v>
      </c>
      <c r="C315">
        <v>0.63636363636363602</v>
      </c>
    </row>
    <row r="316" spans="1:5" x14ac:dyDescent="0.25">
      <c r="A316" t="s">
        <v>303</v>
      </c>
      <c r="B316" t="s">
        <v>306</v>
      </c>
      <c r="C316">
        <v>0.63636363636363602</v>
      </c>
      <c r="D316">
        <v>0</v>
      </c>
      <c r="E316">
        <v>1</v>
      </c>
    </row>
    <row r="317" spans="1:5" x14ac:dyDescent="0.25">
      <c r="A317" t="s">
        <v>303</v>
      </c>
      <c r="B317" t="s">
        <v>473</v>
      </c>
      <c r="C317">
        <v>0.63636363636363602</v>
      </c>
    </row>
    <row r="318" spans="1:5" x14ac:dyDescent="0.25">
      <c r="A318" t="s">
        <v>303</v>
      </c>
      <c r="B318" t="s">
        <v>353</v>
      </c>
      <c r="C318">
        <v>0.63636363636363602</v>
      </c>
      <c r="D318">
        <v>2</v>
      </c>
      <c r="E318">
        <v>2</v>
      </c>
    </row>
    <row r="319" spans="1:5" x14ac:dyDescent="0.25">
      <c r="A319" t="s">
        <v>303</v>
      </c>
      <c r="B319" t="s">
        <v>380</v>
      </c>
      <c r="C319">
        <v>0.63636363636363602</v>
      </c>
      <c r="D319">
        <v>2</v>
      </c>
      <c r="E319">
        <v>1</v>
      </c>
    </row>
    <row r="320" spans="1:5" x14ac:dyDescent="0.25">
      <c r="A320" t="s">
        <v>303</v>
      </c>
      <c r="B320" t="s">
        <v>383</v>
      </c>
      <c r="C320">
        <v>0.63636363636363602</v>
      </c>
      <c r="D320">
        <v>1</v>
      </c>
      <c r="E320">
        <v>1</v>
      </c>
    </row>
    <row r="321" spans="1:5" x14ac:dyDescent="0.25">
      <c r="A321" t="s">
        <v>303</v>
      </c>
      <c r="B321" t="s">
        <v>357</v>
      </c>
      <c r="C321">
        <v>0.63636363636363602</v>
      </c>
      <c r="D321">
        <v>0</v>
      </c>
      <c r="E321">
        <v>0</v>
      </c>
    </row>
    <row r="322" spans="1:5" x14ac:dyDescent="0.25">
      <c r="A322" t="s">
        <v>303</v>
      </c>
      <c r="B322" t="s">
        <v>308</v>
      </c>
      <c r="C322">
        <v>0.63636363636363602</v>
      </c>
      <c r="D322">
        <v>3</v>
      </c>
      <c r="E322">
        <v>1</v>
      </c>
    </row>
    <row r="323" spans="1:5" x14ac:dyDescent="0.25">
      <c r="A323" t="s">
        <v>303</v>
      </c>
      <c r="B323" t="s">
        <v>390</v>
      </c>
      <c r="C323">
        <v>0.63636363636363602</v>
      </c>
      <c r="D323">
        <v>0</v>
      </c>
      <c r="E323">
        <v>2</v>
      </c>
    </row>
    <row r="324" spans="1:5" x14ac:dyDescent="0.25">
      <c r="A324" t="s">
        <v>303</v>
      </c>
      <c r="B324" t="s">
        <v>361</v>
      </c>
      <c r="C324">
        <v>0.63636363636363602</v>
      </c>
      <c r="D324">
        <v>1</v>
      </c>
      <c r="E324">
        <v>2</v>
      </c>
    </row>
    <row r="325" spans="1:5" x14ac:dyDescent="0.25">
      <c r="A325" t="s">
        <v>303</v>
      </c>
      <c r="B325" t="s">
        <v>469</v>
      </c>
      <c r="C325">
        <v>0.63636363636363602</v>
      </c>
      <c r="D325">
        <v>0</v>
      </c>
      <c r="E325">
        <v>0</v>
      </c>
    </row>
    <row r="326" spans="1:5" x14ac:dyDescent="0.25">
      <c r="A326" t="s">
        <v>303</v>
      </c>
      <c r="B326" t="s">
        <v>374</v>
      </c>
      <c r="C326">
        <v>0.63636363636363602</v>
      </c>
      <c r="D326">
        <v>0</v>
      </c>
      <c r="E326">
        <v>0</v>
      </c>
    </row>
    <row r="327" spans="1:5" x14ac:dyDescent="0.25">
      <c r="A327" t="s">
        <v>303</v>
      </c>
      <c r="B327" t="s">
        <v>340</v>
      </c>
      <c r="C327">
        <v>0.63636363636363602</v>
      </c>
      <c r="D327">
        <v>2</v>
      </c>
      <c r="E327">
        <v>0</v>
      </c>
    </row>
    <row r="328" spans="1:5" x14ac:dyDescent="0.25">
      <c r="A328" t="s">
        <v>303</v>
      </c>
      <c r="B328" t="s">
        <v>354</v>
      </c>
      <c r="C328">
        <v>0.63636363636363602</v>
      </c>
      <c r="D328">
        <v>2</v>
      </c>
      <c r="E328">
        <v>2</v>
      </c>
    </row>
    <row r="329" spans="1:5" x14ac:dyDescent="0.25">
      <c r="A329" t="s">
        <v>303</v>
      </c>
      <c r="B329" t="s">
        <v>364</v>
      </c>
      <c r="C329">
        <v>0.63636363636363602</v>
      </c>
      <c r="D329">
        <v>1</v>
      </c>
      <c r="E329">
        <v>0</v>
      </c>
    </row>
    <row r="330" spans="1:5" x14ac:dyDescent="0.25">
      <c r="A330" t="s">
        <v>303</v>
      </c>
      <c r="B330" t="s">
        <v>348</v>
      </c>
      <c r="C330">
        <v>0.63636363636363602</v>
      </c>
      <c r="D330">
        <v>0</v>
      </c>
      <c r="E330">
        <v>0</v>
      </c>
    </row>
    <row r="331" spans="1:5" x14ac:dyDescent="0.25">
      <c r="A331" t="s">
        <v>303</v>
      </c>
      <c r="B331" t="s">
        <v>321</v>
      </c>
      <c r="C331">
        <v>0.63636363636363602</v>
      </c>
      <c r="D331">
        <v>0</v>
      </c>
      <c r="E331">
        <v>2</v>
      </c>
    </row>
    <row r="332" spans="1:5" x14ac:dyDescent="0.25">
      <c r="A332" t="s">
        <v>35</v>
      </c>
      <c r="B332" t="s">
        <v>284</v>
      </c>
      <c r="C332">
        <v>1.1499999999999999</v>
      </c>
      <c r="D332">
        <v>0</v>
      </c>
      <c r="E332">
        <v>2.5</v>
      </c>
    </row>
    <row r="333" spans="1:5" x14ac:dyDescent="0.25">
      <c r="A333" t="s">
        <v>35</v>
      </c>
      <c r="B333" t="s">
        <v>215</v>
      </c>
      <c r="C333">
        <v>1.1499999999999999</v>
      </c>
      <c r="D333">
        <v>1.67</v>
      </c>
      <c r="E333">
        <v>2.5</v>
      </c>
    </row>
    <row r="334" spans="1:5" x14ac:dyDescent="0.25">
      <c r="A334" t="s">
        <v>35</v>
      </c>
      <c r="B334" t="s">
        <v>216</v>
      </c>
      <c r="C334">
        <v>1.1499999999999999</v>
      </c>
      <c r="D334">
        <v>0</v>
      </c>
      <c r="E334">
        <v>2.5</v>
      </c>
    </row>
    <row r="335" spans="1:5" x14ac:dyDescent="0.25">
      <c r="A335" t="s">
        <v>35</v>
      </c>
      <c r="B335" t="s">
        <v>296</v>
      </c>
      <c r="C335">
        <v>1.1499999999999999</v>
      </c>
      <c r="D335">
        <v>0.83</v>
      </c>
      <c r="E335">
        <v>0.83</v>
      </c>
    </row>
    <row r="336" spans="1:5" x14ac:dyDescent="0.25">
      <c r="A336" t="s">
        <v>35</v>
      </c>
      <c r="B336" t="s">
        <v>300</v>
      </c>
      <c r="C336">
        <v>1.1499999999999999</v>
      </c>
      <c r="D336">
        <v>0.83</v>
      </c>
      <c r="E336">
        <v>0</v>
      </c>
    </row>
    <row r="337" spans="1:5" x14ac:dyDescent="0.25">
      <c r="A337" t="s">
        <v>35</v>
      </c>
      <c r="B337" t="s">
        <v>295</v>
      </c>
      <c r="C337">
        <v>1.1499999999999999</v>
      </c>
      <c r="D337">
        <v>0.83</v>
      </c>
      <c r="E337">
        <v>0</v>
      </c>
    </row>
    <row r="338" spans="1:5" x14ac:dyDescent="0.25">
      <c r="A338" t="s">
        <v>35</v>
      </c>
      <c r="B338" t="s">
        <v>212</v>
      </c>
      <c r="C338">
        <v>1.1499999999999999</v>
      </c>
      <c r="D338">
        <v>0.83</v>
      </c>
      <c r="E338">
        <v>0.83</v>
      </c>
    </row>
    <row r="339" spans="1:5" x14ac:dyDescent="0.25">
      <c r="A339" t="s">
        <v>35</v>
      </c>
      <c r="B339" t="s">
        <v>211</v>
      </c>
      <c r="C339">
        <v>1.1499999999999999</v>
      </c>
      <c r="D339">
        <v>0.83</v>
      </c>
      <c r="E339">
        <v>0</v>
      </c>
    </row>
    <row r="340" spans="1:5" x14ac:dyDescent="0.25">
      <c r="A340" t="s">
        <v>35</v>
      </c>
      <c r="B340" t="s">
        <v>218</v>
      </c>
      <c r="C340">
        <v>1.1499999999999999</v>
      </c>
      <c r="D340">
        <v>4.17</v>
      </c>
      <c r="E340">
        <v>0.83</v>
      </c>
    </row>
    <row r="341" spans="1:5" x14ac:dyDescent="0.25">
      <c r="A341" t="s">
        <v>35</v>
      </c>
      <c r="B341" t="s">
        <v>286</v>
      </c>
      <c r="C341">
        <v>1.1499999999999999</v>
      </c>
      <c r="D341">
        <v>1.67</v>
      </c>
      <c r="E341">
        <v>0</v>
      </c>
    </row>
    <row r="342" spans="1:5" x14ac:dyDescent="0.25">
      <c r="A342" t="s">
        <v>35</v>
      </c>
      <c r="B342" t="s">
        <v>474</v>
      </c>
      <c r="C342">
        <v>1.1499999999999999</v>
      </c>
      <c r="D342">
        <v>0.83</v>
      </c>
      <c r="E342">
        <v>0.83</v>
      </c>
    </row>
    <row r="343" spans="1:5" x14ac:dyDescent="0.25">
      <c r="A343" t="s">
        <v>35</v>
      </c>
      <c r="B343" t="s">
        <v>475</v>
      </c>
      <c r="C343">
        <v>1.1499999999999999</v>
      </c>
      <c r="D343">
        <v>0</v>
      </c>
      <c r="E343">
        <v>1.67</v>
      </c>
    </row>
    <row r="344" spans="1:5" x14ac:dyDescent="0.25">
      <c r="A344" t="s">
        <v>35</v>
      </c>
      <c r="B344" t="s">
        <v>36</v>
      </c>
      <c r="C344">
        <v>1.1499999999999999</v>
      </c>
      <c r="D344">
        <v>0</v>
      </c>
      <c r="E344">
        <v>0</v>
      </c>
    </row>
    <row r="345" spans="1:5" x14ac:dyDescent="0.25">
      <c r="A345" t="s">
        <v>35</v>
      </c>
      <c r="B345" t="s">
        <v>471</v>
      </c>
      <c r="C345">
        <v>1.1499999999999999</v>
      </c>
      <c r="D345">
        <v>3.33</v>
      </c>
      <c r="E345">
        <v>0.83</v>
      </c>
    </row>
    <row r="346" spans="1:5" x14ac:dyDescent="0.25">
      <c r="A346" t="s">
        <v>35</v>
      </c>
      <c r="B346" t="s">
        <v>285</v>
      </c>
      <c r="C346">
        <v>1.1499999999999999</v>
      </c>
      <c r="D346">
        <v>0</v>
      </c>
      <c r="E346">
        <v>0</v>
      </c>
    </row>
    <row r="347" spans="1:5" x14ac:dyDescent="0.25">
      <c r="A347" t="s">
        <v>35</v>
      </c>
      <c r="B347" t="s">
        <v>213</v>
      </c>
      <c r="C347">
        <v>1.1499999999999999</v>
      </c>
      <c r="D347">
        <v>0.83</v>
      </c>
      <c r="E347">
        <v>1.67</v>
      </c>
    </row>
    <row r="348" spans="1:5" x14ac:dyDescent="0.25">
      <c r="A348" t="s">
        <v>35</v>
      </c>
      <c r="B348" t="s">
        <v>217</v>
      </c>
      <c r="C348">
        <v>1.1499999999999999</v>
      </c>
      <c r="D348">
        <v>0</v>
      </c>
      <c r="E348">
        <v>1.67</v>
      </c>
    </row>
    <row r="349" spans="1:5" x14ac:dyDescent="0.25">
      <c r="A349" t="s">
        <v>35</v>
      </c>
      <c r="B349" t="s">
        <v>283</v>
      </c>
      <c r="C349">
        <v>1.1499999999999999</v>
      </c>
      <c r="D349">
        <v>0.83</v>
      </c>
      <c r="E349">
        <v>0</v>
      </c>
    </row>
    <row r="350" spans="1:5" x14ac:dyDescent="0.25">
      <c r="A350" t="s">
        <v>35</v>
      </c>
      <c r="B350" t="s">
        <v>214</v>
      </c>
      <c r="C350">
        <v>1.1499999999999999</v>
      </c>
      <c r="D350">
        <v>0.83</v>
      </c>
      <c r="E350">
        <v>1.67</v>
      </c>
    </row>
    <row r="351" spans="1:5" x14ac:dyDescent="0.25">
      <c r="A351" t="s">
        <v>35</v>
      </c>
      <c r="B351" t="s">
        <v>282</v>
      </c>
      <c r="C351">
        <v>1.1499999999999999</v>
      </c>
      <c r="D351">
        <v>0.83</v>
      </c>
      <c r="E351">
        <v>1.67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599" activePane="bottomRight" state="frozen"/>
      <selection pane="topRight" activeCell="M1" sqref="M1"/>
      <selection pane="bottomLeft" activeCell="A2" sqref="A2"/>
      <selection pane="bottomRight" activeCell="A581" sqref="A581:XFD58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392</v>
      </c>
      <c r="E1" t="s">
        <v>3</v>
      </c>
      <c r="F1" t="s">
        <v>4</v>
      </c>
      <c r="G1" t="s">
        <v>5</v>
      </c>
      <c r="H1" t="s">
        <v>6</v>
      </c>
      <c r="I1" t="s">
        <v>391</v>
      </c>
      <c r="J1" t="s">
        <v>7</v>
      </c>
      <c r="K1" s="2" t="s">
        <v>8</v>
      </c>
      <c r="L1" s="2" t="s">
        <v>9</v>
      </c>
      <c r="M1" s="4" t="s">
        <v>393</v>
      </c>
      <c r="N1" s="6" t="s">
        <v>394</v>
      </c>
      <c r="O1" s="4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6" t="s">
        <v>401</v>
      </c>
      <c r="V1" s="6" t="s">
        <v>402</v>
      </c>
      <c r="W1" s="6" t="s">
        <v>407</v>
      </c>
      <c r="X1" s="6" t="s">
        <v>403</v>
      </c>
      <c r="Y1" s="6" t="s">
        <v>409</v>
      </c>
      <c r="Z1" s="6" t="s">
        <v>408</v>
      </c>
      <c r="AA1" s="6" t="s">
        <v>404</v>
      </c>
      <c r="AB1" s="6" t="s">
        <v>410</v>
      </c>
      <c r="AC1" s="6" t="s">
        <v>405</v>
      </c>
      <c r="AD1" s="6" t="s">
        <v>411</v>
      </c>
      <c r="AE1" s="6" t="s">
        <v>406</v>
      </c>
      <c r="AF1" s="6" t="s">
        <v>412</v>
      </c>
      <c r="AG1" s="6" t="s">
        <v>413</v>
      </c>
      <c r="AH1" s="6" t="s">
        <v>414</v>
      </c>
      <c r="AI1" s="6" t="s">
        <v>415</v>
      </c>
      <c r="AJ1" s="6" t="s">
        <v>416</v>
      </c>
      <c r="AK1" s="6" t="s">
        <v>417</v>
      </c>
      <c r="AL1" s="7" t="s">
        <v>418</v>
      </c>
      <c r="AM1" s="7" t="s">
        <v>419</v>
      </c>
      <c r="AN1" s="7" t="s">
        <v>420</v>
      </c>
      <c r="AO1" s="7" t="s">
        <v>421</v>
      </c>
      <c r="AP1" s="7" t="s">
        <v>422</v>
      </c>
      <c r="AQ1" s="7" t="s">
        <v>423</v>
      </c>
      <c r="AR1" s="7" t="s">
        <v>424</v>
      </c>
      <c r="AS1" s="7" t="s">
        <v>425</v>
      </c>
      <c r="AT1" s="7" t="s">
        <v>426</v>
      </c>
      <c r="AU1" s="7" t="s">
        <v>427</v>
      </c>
      <c r="AV1" s="7" t="s">
        <v>428</v>
      </c>
      <c r="AW1" s="6" t="s">
        <v>429</v>
      </c>
      <c r="AX1" s="6" t="s">
        <v>431</v>
      </c>
      <c r="AY1" s="6" t="s">
        <v>430</v>
      </c>
      <c r="AZ1" s="6" t="s">
        <v>432</v>
      </c>
      <c r="BA1" s="6" t="s">
        <v>433</v>
      </c>
      <c r="BB1" s="6" t="s">
        <v>434</v>
      </c>
      <c r="BC1" s="6" t="s">
        <v>435</v>
      </c>
      <c r="BD1" s="6" t="s">
        <v>436</v>
      </c>
      <c r="BE1" s="6" t="s">
        <v>437</v>
      </c>
      <c r="BF1" s="6" t="s">
        <v>438</v>
      </c>
      <c r="BG1" s="6" t="s">
        <v>439</v>
      </c>
      <c r="BH1" s="6" t="s">
        <v>440</v>
      </c>
      <c r="BI1" s="6" t="s">
        <v>441</v>
      </c>
      <c r="BJ1" s="9" t="s">
        <v>442</v>
      </c>
      <c r="BK1" s="9" t="s">
        <v>443</v>
      </c>
      <c r="BL1" s="9" t="s">
        <v>444</v>
      </c>
      <c r="BM1" s="9" t="s">
        <v>445</v>
      </c>
      <c r="BN1" s="9" t="s">
        <v>446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222</v>
      </c>
      <c r="C2" t="s">
        <v>39</v>
      </c>
      <c r="D2" t="s">
        <v>454</v>
      </c>
      <c r="E2" s="1">
        <f>VLOOKUP(A2,home!$A$2:$E$405,3,FALSE)</f>
        <v>1.34883720930233</v>
      </c>
      <c r="F2">
        <f>VLOOKUP(B2,home!$B$2:$E$405,3,FALSE)</f>
        <v>0.99</v>
      </c>
      <c r="G2">
        <f>VLOOKUP(C2,away!$B$2:$E$405,4,FALSE)</f>
        <v>0.74</v>
      </c>
      <c r="H2">
        <f>VLOOKUP(A2,away!$A$2:$E$405,3,FALSE)</f>
        <v>1.5813953488372099</v>
      </c>
      <c r="I2">
        <f>VLOOKUP(C2,away!$B$2:$E$405,3,FALSE)</f>
        <v>1.1100000000000001</v>
      </c>
      <c r="J2">
        <f>VLOOKUP(B2,home!$B$2:$E$405,4,FALSE)</f>
        <v>1.26</v>
      </c>
      <c r="K2" s="3">
        <f>E2*F2*G2</f>
        <v>0.98815813953488696</v>
      </c>
      <c r="L2" s="3">
        <f>H2*I2*J2</f>
        <v>2.2117395348837219</v>
      </c>
      <c r="M2" s="5">
        <f>_xlfn.POISSON.DIST(0,$K2,FALSE) * _xlfn.POISSON.DIST(0,$L2,FALSE)</f>
        <v>4.0766375207995191E-2</v>
      </c>
      <c r="N2" s="5">
        <f>_xlfn.POISSON.DIST(1,K2,FALSE) * _xlfn.POISSON.DIST(0,L2,FALSE)</f>
        <v>4.0283625481113666E-2</v>
      </c>
      <c r="O2" s="5">
        <f>_xlfn.POISSON.DIST(0,K2,FALSE) * _xlfn.POISSON.DIST(1,L2,FALSE)</f>
        <v>9.0164603741426583E-2</v>
      </c>
      <c r="P2" s="5">
        <f>_xlfn.POISSON.DIST(1,K2,FALSE) * _xlfn.POISSON.DIST(1,L2,FALSE)</f>
        <v>8.9096887085028401E-2</v>
      </c>
      <c r="Q2" s="5">
        <f>_xlfn.POISSON.DIST(2,K2,FALSE) * _xlfn.POISSON.DIST(0,L2,FALSE)</f>
        <v>1.9903296204568724E-2</v>
      </c>
      <c r="R2" s="5">
        <f>_xlfn.POISSON.DIST(0,K2,FALSE) * _xlfn.POISSON.DIST(2,L2,FALSE)</f>
        <v>9.9710309371018976E-2</v>
      </c>
      <c r="S2" s="5">
        <f>_xlfn.POISSON.DIST(2,K2,FALSE) * _xlfn.POISSON.DIST(2,L2,FALSE)</f>
        <v>4.8681390286359288E-2</v>
      </c>
      <c r="T2" s="5">
        <f>_xlfn.POISSON.DIST(2,K2,FALSE) * _xlfn.POISSON.DIST(1,L2,FALSE)</f>
        <v>4.4020907090145778E-2</v>
      </c>
      <c r="U2" s="5">
        <f>_xlfn.POISSON.DIST(1,K2,FALSE) * _xlfn.POISSON.DIST(2,L2,FALSE)</f>
        <v>9.8529553800514119E-2</v>
      </c>
      <c r="V2" s="5">
        <f>_xlfn.POISSON.DIST(3,K2,FALSE) * _xlfn.POISSON.DIST(3,L2,FALSE)</f>
        <v>1.1821726201655688E-2</v>
      </c>
      <c r="W2" s="5">
        <f>_xlfn.POISSON.DIST(3,K2,FALSE) * _xlfn.POISSON.DIST(0,L2,FALSE)</f>
        <v>6.555868049372803E-3</v>
      </c>
      <c r="X2" s="5">
        <f>_xlfn.POISSON.DIST(3,K2,FALSE) * _xlfn.POISSON.DIST(1,L2,FALSE)</f>
        <v>1.4499872550278858E-2</v>
      </c>
      <c r="Y2" s="5">
        <f>_xlfn.POISSON.DIST(3,K2,FALSE) * _xlfn.POISSON.DIST(2,L2,FALSE)</f>
        <v>1.6034970685113507E-2</v>
      </c>
      <c r="Z2" s="5">
        <f>_xlfn.POISSON.DIST(0,K2,FALSE) * _xlfn.POISSON.DIST(3,L2,FALSE)</f>
        <v>7.3511077757123178E-2</v>
      </c>
      <c r="AA2" s="5">
        <f>_xlfn.POISSON.DIST(1,K2,FALSE) * _xlfn.POISSON.DIST(3,L2,FALSE)</f>
        <v>7.2640569831683252E-2</v>
      </c>
      <c r="AB2" s="5">
        <f>_xlfn.POISSON.DIST(2,K2,FALSE) * _xlfn.POISSON.DIST(3,L2,FALSE)</f>
        <v>3.5890185169815077E-2</v>
      </c>
      <c r="AC2" s="5">
        <f>_xlfn.POISSON.DIST(4,K2,FALSE) * _xlfn.POISSON.DIST(4,L2,FALSE)</f>
        <v>1.6148096917574159E-3</v>
      </c>
      <c r="AD2" s="5">
        <f>_xlfn.POISSON.DIST(4,K2,FALSE) * _xlfn.POISSON.DIST(0,L2,FALSE)</f>
        <v>1.619558593676109E-3</v>
      </c>
      <c r="AE2" s="5">
        <f>_xlfn.POISSON.DIST(4,K2,FALSE) * _xlfn.POISSON.DIST(1,L2,FALSE)</f>
        <v>3.5820417706941324E-3</v>
      </c>
      <c r="AF2" s="5">
        <f>_xlfn.POISSON.DIST(4,K2,FALSE) * _xlfn.POISSON.DIST(2,L2,FALSE)</f>
        <v>3.9612716999245529E-3</v>
      </c>
      <c r="AG2" s="5">
        <f>_xlfn.POISSON.DIST(4,K2,FALSE) * _xlfn.POISSON.DIST(3,L2,FALSE)</f>
        <v>2.9204337423797268E-3</v>
      </c>
      <c r="AH2" s="5">
        <f>_xlfn.POISSON.DIST(0,K2,FALSE) * _xlfn.POISSON.DIST(4,L2,FALSE)</f>
        <v>4.064683923183518E-2</v>
      </c>
      <c r="AI2" s="5">
        <f>_xlfn.POISSON.DIST(1,K2,FALSE) * _xlfn.POISSON.DIST(4,L2,FALSE)</f>
        <v>4.0165505033303905E-2</v>
      </c>
      <c r="AJ2" s="5">
        <f>_xlfn.POISSON.DIST(2,K2,FALSE) * _xlfn.POISSON.DIST(4,L2,FALSE)</f>
        <v>1.9844935363594361E-2</v>
      </c>
      <c r="AK2" s="5">
        <f>_xlfn.POISSON.DIST(3,K2,FALSE) * _xlfn.POISSON.DIST(4,L2,FALSE)</f>
        <v>6.536644802693164E-3</v>
      </c>
      <c r="AL2" s="5">
        <f>_xlfn.POISSON.DIST(5,K2,FALSE) * _xlfn.POISSON.DIST(5,L2,FALSE)</f>
        <v>1.4116979107046341E-4</v>
      </c>
      <c r="AM2" s="5">
        <f>_xlfn.POISSON.DIST(5,K2,FALSE) * _xlfn.POISSON.DIST(0,L2,FALSE)</f>
        <v>3.2007600135894445E-4</v>
      </c>
      <c r="AN2" s="5">
        <f>_xlfn.POISSON.DIST(5,K2,FALSE) * _xlfn.POISSON.DIST(1,L2,FALSE)</f>
        <v>7.0792474637307334E-4</v>
      </c>
      <c r="AO2" s="5">
        <f>_xlfn.POISSON.DIST(5,K2,FALSE) * _xlfn.POISSON.DIST(2,L2,FALSE)</f>
        <v>7.8287257463792914E-4</v>
      </c>
      <c r="AP2" s="5">
        <f>_xlfn.POISSON.DIST(5,K2,FALSE) * _xlfn.POISSON.DIST(3,L2,FALSE)</f>
        <v>5.7717007470097176E-4</v>
      </c>
      <c r="AQ2" s="5">
        <f>_xlfn.POISSON.DIST(5,K2,FALSE) * _xlfn.POISSON.DIST(4,L2,FALSE)</f>
        <v>3.1913746814198258E-4</v>
      </c>
      <c r="AR2" s="5">
        <f>_xlfn.POISSON.DIST(0,K2,FALSE) * _xlfn.POISSON.DIST(5,L2,FALSE)</f>
        <v>1.7980044259422508E-2</v>
      </c>
      <c r="AS2" s="5">
        <f>_xlfn.POISSON.DIST(1,K2,FALSE) * _xlfn.POISSON.DIST(5,L2,FALSE)</f>
        <v>1.7767127084145871E-2</v>
      </c>
      <c r="AT2" s="5">
        <f>_xlfn.POISSON.DIST(2,K2,FALSE) * _xlfn.POISSON.DIST(5,L2,FALSE)</f>
        <v>8.7783656221747421E-3</v>
      </c>
      <c r="AU2" s="5">
        <f>_xlfn.POISSON.DIST(3,K2,FALSE) * _xlfn.POISSON.DIST(5,L2,FALSE)</f>
        <v>2.8914711471217346E-3</v>
      </c>
      <c r="AV2" s="5">
        <f>_xlfn.POISSON.DIST(4,K2,FALSE) * _xlfn.POISSON.DIST(5,L2,FALSE)</f>
        <v>7.1430768731465459E-4</v>
      </c>
      <c r="AW2" s="5">
        <f>_xlfn.POISSON.DIST(6,K2,FALSE) * _xlfn.POISSON.DIST(6,L2,FALSE)</f>
        <v>8.5703726216688357E-6</v>
      </c>
      <c r="AX2" s="5">
        <f>_xlfn.POISSON.DIST(6,K2,FALSE) * _xlfn.POISSON.DIST(0,L2,FALSE)</f>
        <v>5.2714284335436737E-5</v>
      </c>
      <c r="AY2" s="5">
        <f>_xlfn.POISSON.DIST(6,K2,FALSE) * _xlfn.POISSON.DIST(1,L2,FALSE)</f>
        <v>1.1659026671778712E-4</v>
      </c>
      <c r="AZ2" s="5">
        <f>_xlfn.POISSON.DIST(6,K2,FALSE) * _xlfn.POISSON.DIST(2,L2,FALSE)</f>
        <v>1.289336511411838E-4</v>
      </c>
      <c r="BA2" s="5">
        <f>_xlfn.POISSON.DIST(6,K2,FALSE) * _xlfn.POISSON.DIST(3,L2,FALSE)</f>
        <v>9.5055884535287318E-5</v>
      </c>
      <c r="BB2" s="5">
        <f>_xlfn.POISSON.DIST(6,K2,FALSE) * _xlfn.POISSON.DIST(4,L2,FALSE)</f>
        <v>5.2559714462509279E-5</v>
      </c>
      <c r="BC2" s="5">
        <f>_xlfn.POISSON.DIST(6,K2,FALSE) * _xlfn.POISSON.DIST(5,L2,FALSE)</f>
        <v>2.3249679683786294E-5</v>
      </c>
      <c r="BD2" s="5">
        <f>_xlfn.POISSON.DIST(0,K2,FALSE) * _xlfn.POISSON.DIST(6,L2,FALSE)</f>
        <v>6.6278624545873114E-3</v>
      </c>
      <c r="BE2" s="5">
        <f>_xlfn.POISSON.DIST(1,K2,FALSE) * _xlfn.POISSON.DIST(6,L2,FALSE)</f>
        <v>6.5493762322181275E-3</v>
      </c>
      <c r="BF2" s="5">
        <f>_xlfn.POISSON.DIST(2,K2,FALSE) * _xlfn.POISSON.DIST(6,L2,FALSE)</f>
        <v>3.2359097163713359E-3</v>
      </c>
      <c r="BG2" s="5">
        <f>_xlfn.POISSON.DIST(3,K2,FALSE) * _xlfn.POISSON.DIST(6,L2,FALSE)</f>
        <v>1.0658635083441211E-3</v>
      </c>
      <c r="BH2" s="5">
        <f>_xlfn.POISSON.DIST(4,K2,FALSE) * _xlfn.POISSON.DIST(6,L2,FALSE)</f>
        <v>2.6331042535086352E-4</v>
      </c>
      <c r="BI2" s="5">
        <f>_xlfn.POISSON.DIST(5,K2,FALSE) * _xlfn.POISSON.DIST(6,L2,FALSE)</f>
        <v>5.203846800696982E-5</v>
      </c>
      <c r="BJ2" s="8">
        <f>SUM(N2,Q2,T2,W2,X2,Y2,AD2,AE2,AF2,AG2,AM2,AN2,AO2,AP2,AQ2,AX2,AY2,AZ2,BA2,BB2,BC2)</f>
        <v>0.15655813021335674</v>
      </c>
      <c r="BK2" s="8">
        <f>SUM(M2,P2,S2,V2,AC2,AL2,AY2)</f>
        <v>0.19223894853058424</v>
      </c>
      <c r="BL2" s="8">
        <f>SUM(O2,R2,U2,AA2,AB2,AH2,AI2,AJ2,AK2,AR2,AS2,AT2,AU2,AV2,BD2,BE2,BF2,BG2,BH2,BI2)</f>
        <v>0.57005482295094267</v>
      </c>
      <c r="BM2" s="8">
        <f>SUM(S2:BI2)</f>
        <v>0.61232986246675913</v>
      </c>
      <c r="BN2" s="8">
        <f>SUM(M2:R2)</f>
        <v>0.37992509709115152</v>
      </c>
    </row>
    <row r="3" spans="1:88" x14ac:dyDescent="0.25">
      <c r="A3" t="s">
        <v>16</v>
      </c>
      <c r="B3" t="s">
        <v>230</v>
      </c>
      <c r="C3" t="s">
        <v>287</v>
      </c>
      <c r="D3" t="s">
        <v>455</v>
      </c>
      <c r="E3">
        <f>VLOOKUP(A3,home!$A$2:$E$405,3,FALSE)</f>
        <v>1.4166666666666701</v>
      </c>
      <c r="F3">
        <f>VLOOKUP(B3,home!$B$2:$E$405,3,FALSE)</f>
        <v>0.71</v>
      </c>
      <c r="G3">
        <f>VLOOKUP(C3,away!$B$2:$E$405,4,FALSE)</f>
        <v>1.41</v>
      </c>
      <c r="H3">
        <f>VLOOKUP(A3,away!$A$2:$E$405,3,FALSE)</f>
        <v>1.3611111111111101</v>
      </c>
      <c r="I3">
        <f>VLOOKUP(C3,away!$B$2:$E$405,3,FALSE)</f>
        <v>1.76</v>
      </c>
      <c r="J3">
        <f>VLOOKUP(B3,home!$B$2:$E$405,4,FALSE)</f>
        <v>1.47</v>
      </c>
      <c r="K3" s="3">
        <f t="shared" ref="K3:K8" si="0">E3*F3*G3</f>
        <v>1.4182250000000034</v>
      </c>
      <c r="L3" s="3">
        <f t="shared" ref="L3:L8" si="1">H3*I3*J3</f>
        <v>3.5214666666666643</v>
      </c>
      <c r="M3" s="5">
        <f>_xlfn.POISSON.DIST(0,K3,FALSE) * _xlfn.POISSON.DIST(0,L3,FALSE)</f>
        <v>7.1568047136061734E-3</v>
      </c>
      <c r="N3" s="5">
        <f>_xlfn.POISSON.DIST(1,K3,FALSE) * _xlfn.POISSON.DIST(0,L3,FALSE)</f>
        <v>1.0149959364954142E-2</v>
      </c>
      <c r="O3" s="5">
        <f>_xlfn.POISSON.DIST(0,K3,FALSE) * _xlfn.POISSON.DIST(1,L3,FALSE)</f>
        <v>2.5202449238807004E-2</v>
      </c>
      <c r="P3" s="5">
        <f>_xlfn.POISSON.DIST(1,K3,FALSE) * _xlfn.POISSON.DIST(1,L3,FALSE)</f>
        <v>3.5742743571707154E-2</v>
      </c>
      <c r="Q3" s="5">
        <f>_xlfn.POISSON.DIST(2,K3,FALSE) * _xlfn.POISSON.DIST(0,L3,FALSE)</f>
        <v>7.1974630601810618E-3</v>
      </c>
      <c r="R3" s="5">
        <f>_xlfn.POISSON.DIST(0,K3,FALSE) * _xlfn.POISSON.DIST(2,L3,FALSE)</f>
        <v>4.4374792456408761E-2</v>
      </c>
      <c r="S3" s="5">
        <f>_xlfn.POISSON.DIST(2,K3,FALSE) * _xlfn.POISSON.DIST(2,L3,FALSE)</f>
        <v>4.4626888994330399E-2</v>
      </c>
      <c r="T3" s="5">
        <f>_xlfn.POISSON.DIST(2,K3,FALSE) * _xlfn.POISSON.DIST(1,L3,FALSE)</f>
        <v>2.5345626250992251E-2</v>
      </c>
      <c r="U3" s="5">
        <f>_xlfn.POISSON.DIST(1,K3,FALSE) * _xlfn.POISSON.DIST(2,L3,FALSE)</f>
        <v>6.293344003149047E-2</v>
      </c>
      <c r="V3" s="5">
        <f>_xlfn.POISSON.DIST(3,K3,FALSE) * _xlfn.POISSON.DIST(3,L3,FALSE)</f>
        <v>2.4764115544700295E-2</v>
      </c>
      <c r="W3" s="5">
        <f>_xlfn.POISSON.DIST(3,K3,FALSE) * _xlfn.POISSON.DIST(0,L3,FALSE)</f>
        <v>3.4025406828417687E-3</v>
      </c>
      <c r="X3" s="5">
        <f>_xlfn.POISSON.DIST(3,K3,FALSE) * _xlfn.POISSON.DIST(1,L3,FALSE)</f>
        <v>1.1981933596604519E-2</v>
      </c>
      <c r="Y3" s="5">
        <f>_xlfn.POISSON.DIST(3,K3,FALSE) * _xlfn.POISSON.DIST(2,L3,FALSE)</f>
        <v>2.1096989881328118E-2</v>
      </c>
      <c r="Z3" s="5">
        <f>_xlfn.POISSON.DIST(0,K3,FALSE) * _xlfn.POISSON.DIST(3,L3,FALSE)</f>
        <v>5.20881174918316E-2</v>
      </c>
      <c r="AA3" s="5">
        <f>_xlfn.POISSON.DIST(1,K3,FALSE) * _xlfn.POISSON.DIST(3,L3,FALSE)</f>
        <v>7.3872670429853057E-2</v>
      </c>
      <c r="AB3" s="5">
        <f>_xlfn.POISSON.DIST(2,K3,FALSE) * _xlfn.POISSON.DIST(3,L3,FALSE)</f>
        <v>5.2384034010189304E-2</v>
      </c>
      <c r="AC3" s="5">
        <f>_xlfn.POISSON.DIST(4,K3,FALSE) * _xlfn.POISSON.DIST(4,L3,FALSE)</f>
        <v>7.729858742089625E-3</v>
      </c>
      <c r="AD3" s="5">
        <f>_xlfn.POISSON.DIST(4,K3,FALSE) * _xlfn.POISSON.DIST(0,L3,FALSE)</f>
        <v>1.2063920649808212E-3</v>
      </c>
      <c r="AE3" s="5">
        <f>_xlfn.POISSON.DIST(4,K3,FALSE) * _xlfn.POISSON.DIST(1,L3,FALSE)</f>
        <v>4.2482694437611258E-3</v>
      </c>
      <c r="AF3" s="5">
        <f>_xlfn.POISSON.DIST(4,K3,FALSE) * _xlfn.POISSON.DIST(2,L3,FALSE)</f>
        <v>7.4800696186116695E-3</v>
      </c>
      <c r="AG3" s="5">
        <f>_xlfn.POISSON.DIST(4,K3,FALSE) * _xlfn.POISSON.DIST(3,L3,FALSE)</f>
        <v>8.780271942095675E-3</v>
      </c>
      <c r="AH3" s="5">
        <f>_xlfn.POISSON.DIST(0,K3,FALSE) * _xlfn.POISSON.DIST(4,L3,FALSE)</f>
        <v>4.5856642369225459E-2</v>
      </c>
      <c r="AI3" s="5">
        <f>_xlfn.POISSON.DIST(1,K3,FALSE) * _xlfn.POISSON.DIST(4,L3,FALSE)</f>
        <v>6.5035036624094933E-2</v>
      </c>
      <c r="AJ3" s="5">
        <f>_xlfn.POISSON.DIST(2,K3,FALSE) * _xlfn.POISSON.DIST(4,L3,FALSE)</f>
        <v>4.611715740810364E-2</v>
      </c>
      <c r="AK3" s="5">
        <f>_xlfn.POISSON.DIST(3,K3,FALSE) * _xlfn.POISSON.DIST(4,L3,FALSE)</f>
        <v>2.180150185503597E-2</v>
      </c>
      <c r="AL3" s="5">
        <f>_xlfn.POISSON.DIST(5,K3,FALSE) * _xlfn.POISSON.DIST(5,L3,FALSE)</f>
        <v>1.5441883349912593E-3</v>
      </c>
      <c r="AM3" s="5">
        <f>_xlfn.POISSON.DIST(5,K3,FALSE) * _xlfn.POISSON.DIST(0,L3,FALSE)</f>
        <v>3.4218707727148542E-4</v>
      </c>
      <c r="AN3" s="5">
        <f>_xlfn.POISSON.DIST(5,K3,FALSE) * _xlfn.POISSON.DIST(1,L3,FALSE)</f>
        <v>1.2050003863756261E-3</v>
      </c>
      <c r="AO3" s="5">
        <f>_xlfn.POISSON.DIST(5,K3,FALSE) * _xlfn.POISSON.DIST(2,L3,FALSE)</f>
        <v>2.1216843469711094E-3</v>
      </c>
      <c r="AP3" s="5">
        <f>_xlfn.POISSON.DIST(5,K3,FALSE) * _xlfn.POISSON.DIST(3,L3,FALSE)</f>
        <v>2.4904802350157306E-3</v>
      </c>
      <c r="AQ3" s="5">
        <f>_xlfn.POISSON.DIST(5,K3,FALSE) * _xlfn.POISSON.DIST(4,L3,FALSE)</f>
        <v>2.1925357829000141E-3</v>
      </c>
      <c r="AR3" s="5">
        <f>_xlfn.POISSON.DIST(0,K3,FALSE) * _xlfn.POISSON.DIST(5,L3,FALSE)</f>
        <v>3.2296527509696332E-2</v>
      </c>
      <c r="AS3" s="5">
        <f>_xlfn.POISSON.DIST(1,K3,FALSE) * _xlfn.POISSON.DIST(5,L3,FALSE)</f>
        <v>4.5803742727439201E-2</v>
      </c>
      <c r="AT3" s="5">
        <f>_xlfn.POISSON.DIST(2,K3,FALSE) * _xlfn.POISSON.DIST(5,L3,FALSE)</f>
        <v>3.248000651481131E-2</v>
      </c>
      <c r="AU3" s="5">
        <f>_xlfn.POISSON.DIST(3,K3,FALSE) * _xlfn.POISSON.DIST(5,L3,FALSE)</f>
        <v>1.5354652413156122E-2</v>
      </c>
      <c r="AV3" s="5">
        <f>_xlfn.POISSON.DIST(4,K3,FALSE) * _xlfn.POISSON.DIST(5,L3,FALSE)</f>
        <v>5.4440879796621043E-3</v>
      </c>
      <c r="AW3" s="5">
        <f>_xlfn.POISSON.DIST(6,K3,FALSE) * _xlfn.POISSON.DIST(6,L3,FALSE)</f>
        <v>2.1422319151218557E-4</v>
      </c>
      <c r="AX3" s="5">
        <f>_xlfn.POISSON.DIST(6,K3,FALSE) * _xlfn.POISSON.DIST(0,L3,FALSE)</f>
        <v>8.0883044610558918E-5</v>
      </c>
      <c r="AY3" s="5">
        <f>_xlfn.POISSON.DIST(6,K3,FALSE) * _xlfn.POISSON.DIST(1,L3,FALSE)</f>
        <v>2.8482694549459604E-4</v>
      </c>
      <c r="AZ3" s="5">
        <f>_xlfn.POISSON.DIST(6,K3,FALSE) * _xlfn.POISSON.DIST(2,L3,FALSE)</f>
        <v>5.0150429716385142E-4</v>
      </c>
      <c r="BA3" s="5">
        <f>_xlfn.POISSON.DIST(6,K3,FALSE) * _xlfn.POISSON.DIST(3,L3,FALSE)</f>
        <v>5.8867688855086537E-4</v>
      </c>
      <c r="BB3" s="5">
        <f>_xlfn.POISSON.DIST(6,K3,FALSE) * _xlfn.POISSON.DIST(4,L3,FALSE)</f>
        <v>5.1825151011722999E-4</v>
      </c>
      <c r="BC3" s="5">
        <f>_xlfn.POISSON.DIST(6,K3,FALSE) * _xlfn.POISSON.DIST(5,L3,FALSE)</f>
        <v>3.6500108356549729E-4</v>
      </c>
      <c r="BD3" s="5">
        <f>_xlfn.POISSON.DIST(0,K3,FALSE) * _xlfn.POISSON.DIST(6,L3,FALSE)</f>
        <v>1.8955190845746445E-2</v>
      </c>
      <c r="BE3" s="5">
        <f>_xlfn.POISSON.DIST(1,K3,FALSE) * _xlfn.POISSON.DIST(6,L3,FALSE)</f>
        <v>2.6882725537208819E-2</v>
      </c>
      <c r="BF3" s="5">
        <f>_xlfn.POISSON.DIST(2,K3,FALSE) * _xlfn.POISSON.DIST(6,L3,FALSE)</f>
        <v>1.9062876712504038E-2</v>
      </c>
      <c r="BG3" s="5">
        <f>_xlfn.POISSON.DIST(3,K3,FALSE) * _xlfn.POISSON.DIST(6,L3,FALSE)</f>
        <v>9.0118161085303641E-3</v>
      </c>
      <c r="BH3" s="5">
        <f>_xlfn.POISSON.DIST(4,K3,FALSE) * _xlfn.POISSON.DIST(6,L3,FALSE)</f>
        <v>3.1951957251301301E-3</v>
      </c>
      <c r="BI3" s="5">
        <f>_xlfn.POISSON.DIST(5,K3,FALSE) * _xlfn.POISSON.DIST(6,L3,FALSE)</f>
        <v>9.0630129145453692E-4</v>
      </c>
      <c r="BJ3" s="8">
        <f>SUM(N3,Q3,T3,W3,X3,Y3,AD3,AE3,AF3,AG3,AM3,AN3,AO3,AP3,AQ3,AX3,AY3,AZ3,BA3,BB3,BC3)</f>
        <v>0.11158054750438771</v>
      </c>
      <c r="BK3" s="8">
        <f>SUM(M3,P3,S3,V3,AC3,AL3,AY3)</f>
        <v>0.1218494268469195</v>
      </c>
      <c r="BL3" s="8">
        <f>SUM(O3,R3,U3,AA3,AB3,AH3,AI3,AJ3,AK3,AR3,AS3,AT3,AU3,AV3,BD3,BE3,BF3,BG3,BH3,BI3)</f>
        <v>0.64697084778854808</v>
      </c>
      <c r="BM3" s="8">
        <f>SUM(S3:BI3)</f>
        <v>0.80259412347204029</v>
      </c>
      <c r="BN3" s="8">
        <f>SUM(M3:R3)</f>
        <v>0.12982421240566427</v>
      </c>
    </row>
    <row r="4" spans="1:88" x14ac:dyDescent="0.25">
      <c r="A4" t="s">
        <v>10</v>
      </c>
      <c r="B4" t="s">
        <v>226</v>
      </c>
      <c r="C4" t="s">
        <v>40</v>
      </c>
      <c r="D4" t="s">
        <v>455</v>
      </c>
      <c r="E4">
        <f>VLOOKUP(A4,home!$A$2:$E$405,3,FALSE)</f>
        <v>1.34883720930233</v>
      </c>
      <c r="F4">
        <f>VLOOKUP(B4,home!$B$2:$E$405,3,FALSE)</f>
        <v>0.74</v>
      </c>
      <c r="G4">
        <f>VLOOKUP(C4,away!$B$2:$E$405,4,FALSE)</f>
        <v>0.74</v>
      </c>
      <c r="H4">
        <f>VLOOKUP(A4,away!$A$2:$E$405,3,FALSE)</f>
        <v>1.5813953488372099</v>
      </c>
      <c r="I4">
        <f>VLOOKUP(C4,away!$B$2:$E$405,3,FALSE)</f>
        <v>1.48</v>
      </c>
      <c r="J4">
        <f>VLOOKUP(B4,home!$B$2:$E$405,4,FALSE)</f>
        <v>1.26</v>
      </c>
      <c r="K4" s="3">
        <f t="shared" si="0"/>
        <v>0.73862325581395594</v>
      </c>
      <c r="L4" s="3">
        <f t="shared" si="1"/>
        <v>2.9489860465116289</v>
      </c>
      <c r="M4" s="5">
        <f t="shared" ref="M4:M8" si="2">_xlfn.POISSON.DIST(0,K4,FALSE) * _xlfn.POISSON.DIST(0,L4,FALSE)</f>
        <v>2.5031773969319059E-2</v>
      </c>
      <c r="N4" s="5">
        <f t="shared" ref="N4:N8" si="3">_xlfn.POISSON.DIST(1,K4,FALSE) * _xlfn.POISSON.DIST(0,L4,FALSE)</f>
        <v>1.8489050388017472E-2</v>
      </c>
      <c r="O4" s="5">
        <f t="shared" ref="O4:O8" si="4">_xlfn.POISSON.DIST(0,K4,FALSE) * _xlfn.POISSON.DIST(1,L4,FALSE)</f>
        <v>7.3818352154954914E-2</v>
      </c>
      <c r="P4" s="5">
        <f t="shared" ref="P4:P8" si="5">_xlfn.POISSON.DIST(1,K4,FALSE) * _xlfn.POISSON.DIST(1,L4,FALSE)</f>
        <v>5.452395160751395E-2</v>
      </c>
      <c r="Q4" s="5">
        <f t="shared" ref="Q4:Q8" si="6">_xlfn.POISSON.DIST(2,K4,FALSE) * _xlfn.POISSON.DIST(0,L4,FALSE)</f>
        <v>6.8282212972528749E-3</v>
      </c>
      <c r="R4" s="5">
        <f t="shared" ref="R4:R8" si="7">_xlfn.POISSON.DIST(0,K4,FALSE) * _xlfn.POISSON.DIST(2,L4,FALSE)</f>
        <v>0.10884464524072185</v>
      </c>
      <c r="S4" s="5">
        <f t="shared" ref="S4:S8" si="8">_xlfn.POISSON.DIST(2,K4,FALSE) * _xlfn.POISSON.DIST(2,L4,FALSE)</f>
        <v>2.969087710825348E-2</v>
      </c>
      <c r="T4" s="5">
        <f t="shared" ref="T4:T8" si="9">_xlfn.POISSON.DIST(2,K4,FALSE) * _xlfn.POISSON.DIST(1,L4,FALSE)</f>
        <v>2.013632932809226E-2</v>
      </c>
      <c r="U4" s="5">
        <f t="shared" ref="U4:U8" si="10">_xlfn.POISSON.DIST(1,K4,FALSE) * _xlfn.POISSON.DIST(2,L4,FALSE)</f>
        <v>8.0395186245616965E-2</v>
      </c>
      <c r="V4" s="5">
        <f t="shared" ref="V4:V8" si="11">_xlfn.POISSON.DIST(3,K4,FALSE) * _xlfn.POISSON.DIST(3,L4,FALSE)</f>
        <v>7.1858179955127163E-3</v>
      </c>
      <c r="W4" s="5">
        <f t="shared" ref="W4:W8" si="12">_xlfn.POISSON.DIST(3,K4,FALSE) * _xlfn.POISSON.DIST(0,L4,FALSE)</f>
        <v>1.6811610153317042E-3</v>
      </c>
      <c r="X4" s="5">
        <f t="shared" ref="X4:X8" si="13">_xlfn.POISSON.DIST(3,K4,FALSE) * _xlfn.POISSON.DIST(1,L4,FALSE)</f>
        <v>4.9577203761525185E-3</v>
      </c>
      <c r="Y4" s="5">
        <f t="shared" ref="Y4:Y8" si="14">_xlfn.POISSON.DIST(3,K4,FALSE) * _xlfn.POISSON.DIST(2,L4,FALSE)</f>
        <v>7.31012410589008E-3</v>
      </c>
      <c r="Z4" s="5">
        <f t="shared" ref="Z4:Z8" si="15">_xlfn.POISSON.DIST(0,K4,FALSE) * _xlfn.POISSON.DIST(3,L4,FALSE)</f>
        <v>0.10699378001746572</v>
      </c>
      <c r="AA4" s="5">
        <f t="shared" ref="AA4:AA8" si="16">_xlfn.POISSON.DIST(1,K4,FALSE) * _xlfn.POISSON.DIST(3,L4,FALSE)</f>
        <v>7.9028094148342706E-2</v>
      </c>
      <c r="AB4" s="5">
        <f t="shared" ref="AB4:AB8" si="17">_xlfn.POISSON.DIST(2,K4,FALSE) * _xlfn.POISSON.DIST(3,L4,FALSE)</f>
        <v>2.9185994100310357E-2</v>
      </c>
      <c r="AC4" s="5">
        <f t="shared" ref="AC4:AC8" si="18">_xlfn.POISSON.DIST(4,K4,FALSE) * _xlfn.POISSON.DIST(4,L4,FALSE)</f>
        <v>9.7825466027687095E-4</v>
      </c>
      <c r="AD4" s="5">
        <f t="shared" ref="AD4:AD8" si="19">_xlfn.POISSON.DIST(4,K4,FALSE) * _xlfn.POISSON.DIST(0,L4,FALSE)</f>
        <v>3.1043615567294972E-4</v>
      </c>
      <c r="AE4" s="5">
        <f t="shared" ref="AE4:AE8" si="20">_xlfn.POISSON.DIST(4,K4,FALSE) * _xlfn.POISSON.DIST(1,L4,FALSE)</f>
        <v>9.1547189141224052E-4</v>
      </c>
      <c r="AF4" s="5">
        <f t="shared" ref="AF4:AF8" si="21">_xlfn.POISSON.DIST(4,K4,FALSE) * _xlfn.POISSON.DIST(2,L4,FALSE)</f>
        <v>1.3498569168741534E-3</v>
      </c>
      <c r="AG4" s="5">
        <f t="shared" ref="AG4:AG8" si="22">_xlfn.POISSON.DIST(4,K4,FALSE) * _xlfn.POISSON.DIST(3,L4,FALSE)</f>
        <v>1.3269030708830288E-3</v>
      </c>
      <c r="AH4" s="5">
        <f t="shared" ref="AH4:AH8" si="23">_xlfn.POISSON.DIST(0,K4,FALSE) * _xlfn.POISSON.DIST(4,L4,FALSE)</f>
        <v>7.8880791083760296E-2</v>
      </c>
      <c r="AI4" s="5">
        <f t="shared" ref="AI4:AI8" si="24">_xlfn.POISSON.DIST(1,K4,FALSE) * _xlfn.POISSON.DIST(4,L4,FALSE)</f>
        <v>5.8263186731467492E-2</v>
      </c>
      <c r="AJ4" s="5">
        <f t="shared" ref="AJ4:AJ8" si="25">_xlfn.POISSON.DIST(2,K4,FALSE) * _xlfn.POISSON.DIST(4,L4,FALSE)</f>
        <v>2.1517272338846493E-2</v>
      </c>
      <c r="AK4" s="5">
        <f t="shared" ref="AK4:AK8" si="26">_xlfn.POISSON.DIST(3,K4,FALSE) * _xlfn.POISSON.DIST(4,L4,FALSE)</f>
        <v>5.2977192503847912E-3</v>
      </c>
      <c r="AL4" s="5">
        <f t="shared" ref="AL4:AL8" si="27">_xlfn.POISSON.DIST(5,K4,FALSE) * _xlfn.POISSON.DIST(5,L4,FALSE)</f>
        <v>8.5232968022381153E-5</v>
      </c>
      <c r="AM4" s="5">
        <f t="shared" ref="AM4:AM8" si="28">_xlfn.POISSON.DIST(5,K4,FALSE) * _xlfn.POISSON.DIST(0,L4,FALSE)</f>
        <v>4.5859072805104457E-5</v>
      </c>
      <c r="AN4" s="5">
        <f t="shared" ref="AN4:AN8" si="29">_xlfn.POISSON.DIST(5,K4,FALSE) * _xlfn.POISSON.DIST(1,L4,FALSE)</f>
        <v>1.3523776580821395E-4</v>
      </c>
      <c r="AO4" s="5">
        <f t="shared" ref="AO4:AO8" si="30">_xlfn.POISSON.DIST(5,K4,FALSE) * _xlfn.POISSON.DIST(2,L4,FALSE)</f>
        <v>1.994071421649152E-4</v>
      </c>
      <c r="AP4" s="5">
        <f t="shared" ref="AP4:AP8" si="31">_xlfn.POISSON.DIST(5,K4,FALSE) * _xlfn.POISSON.DIST(3,L4,FALSE)</f>
        <v>1.9601629327303192E-4</v>
      </c>
      <c r="AQ4" s="5">
        <f t="shared" ref="AQ4:AQ8" si="32">_xlfn.POISSON.DIST(5,K4,FALSE) * _xlfn.POISSON.DIST(4,L4,FALSE)</f>
        <v>1.4451232843777561E-4</v>
      </c>
      <c r="AR4" s="5">
        <f t="shared" ref="AR4:AR8" si="33">_xlfn.POISSON.DIST(0,K4,FALSE) * _xlfn.POISSON.DIST(5,L4,FALSE)</f>
        <v>4.6523670448761587E-2</v>
      </c>
      <c r="AS4" s="5">
        <f t="shared" ref="AS4:AS8" si="34">_xlfn.POISSON.DIST(1,K4,FALSE) * _xlfn.POISSON.DIST(5,L4,FALSE)</f>
        <v>3.436346493927981E-2</v>
      </c>
      <c r="AT4" s="5">
        <f t="shared" ref="AT4:AT8" si="35">_xlfn.POISSON.DIST(2,K4,FALSE) * _xlfn.POISSON.DIST(5,L4,FALSE)</f>
        <v>1.2690827177249784E-2</v>
      </c>
      <c r="AU4" s="5">
        <f t="shared" ref="AU4:AU8" si="36">_xlfn.POISSON.DIST(3,K4,FALSE) * _xlfn.POISSON.DIST(5,L4,FALSE)</f>
        <v>3.1245800295441576E-3</v>
      </c>
      <c r="AV4" s="5">
        <f t="shared" ref="AV4:AV8" si="37">_xlfn.POISSON.DIST(4,K4,FALSE) * _xlfn.POISSON.DIST(5,L4,FALSE)</f>
        <v>5.7697186861829298E-4</v>
      </c>
      <c r="AW4" s="5">
        <f t="shared" ref="AW4:AW8" si="38">_xlfn.POISSON.DIST(6,K4,FALSE) * _xlfn.POISSON.DIST(6,L4,FALSE)</f>
        <v>5.157043636611968E-6</v>
      </c>
      <c r="AX4" s="5">
        <f t="shared" ref="AX4:AX8" si="39">_xlfn.POISSON.DIST(6,K4,FALSE) * _xlfn.POISSON.DIST(0,L4,FALSE)</f>
        <v>5.6454296106525811E-6</v>
      </c>
      <c r="AY4" s="5">
        <f t="shared" ref="AY4:AY8" si="40">_xlfn.POISSON.DIST(6,K4,FALSE) * _xlfn.POISSON.DIST(1,L4,FALSE)</f>
        <v>1.664829314837804E-5</v>
      </c>
      <c r="AZ4" s="5">
        <f t="shared" ref="AZ4:AZ8" si="41">_xlfn.POISSON.DIST(6,K4,FALSE) * _xlfn.POISSON.DIST(2,L4,FALSE)</f>
        <v>2.4547792096400996E-5</v>
      </c>
      <c r="BA4" s="5">
        <f t="shared" ref="BA4:BA8" si="42">_xlfn.POISSON.DIST(6,K4,FALSE) * _xlfn.POISSON.DIST(3,L4,FALSE)</f>
        <v>2.4130365454984997E-5</v>
      </c>
      <c r="BB4" s="5">
        <f t="shared" ref="BB4:BB8" si="43">_xlfn.POISSON.DIST(6,K4,FALSE) * _xlfn.POISSON.DIST(4,L4,FALSE)</f>
        <v>1.7790027755994251E-5</v>
      </c>
      <c r="BC4" s="5">
        <f t="shared" ref="BC4:BC8" si="44">_xlfn.POISSON.DIST(6,K4,FALSE) * _xlfn.POISSON.DIST(5,L4,FALSE)</f>
        <v>1.0492508723896322E-5</v>
      </c>
      <c r="BD4" s="5">
        <f t="shared" ref="BD4:BD8" si="45">_xlfn.POISSON.DIST(0,K4,FALSE) * _xlfn.POISSON.DIST(6,L4,FALSE)</f>
        <v>2.2866275830983902E-2</v>
      </c>
      <c r="BE4" s="5">
        <f t="shared" ref="BE4:BE8" si="46">_xlfn.POISSON.DIST(1,K4,FALSE) * _xlfn.POISSON.DIST(6,L4,FALSE)</f>
        <v>1.68895631026213E-2</v>
      </c>
      <c r="BF4" s="5">
        <f t="shared" ref="BF4:BF8" si="47">_xlfn.POISSON.DIST(2,K4,FALSE) * _xlfn.POISSON.DIST(6,L4,FALSE)</f>
        <v>6.2375120440666997E-3</v>
      </c>
      <c r="BG4" s="5">
        <f t="shared" ref="BG4:BG8" si="48">_xlfn.POISSON.DIST(3,K4,FALSE) * _xlfn.POISSON.DIST(6,L4,FALSE)</f>
        <v>1.5357238180557699E-3</v>
      </c>
      <c r="BH4" s="5">
        <f t="shared" ref="BH4:BH8" si="49">_xlfn.POISSON.DIST(4,K4,FALSE) * _xlfn.POISSON.DIST(6,L4,FALSE)</f>
        <v>2.8358033163084796E-4</v>
      </c>
      <c r="BI4" s="5">
        <f t="shared" ref="BI4:BI8" si="50">_xlfn.POISSON.DIST(5,K4,FALSE) * _xlfn.POISSON.DIST(6,L4,FALSE)</f>
        <v>4.1891805566795672E-5</v>
      </c>
      <c r="BJ4" s="8">
        <f t="shared" ref="BJ4:BJ8" si="51">SUM(N4,Q4,T4,W4,X4,Y4,AD4,AE4,AF4,AG4,AM4,AN4,AO4,AP4,AQ4,AX4,AY4,AZ4,BA4,BB4,BC4)</f>
        <v>6.4125561564858644E-2</v>
      </c>
      <c r="BK4" s="8">
        <f t="shared" ref="BK4:BK8" si="52">SUM(M4,P4,S4,V4,AC4,AL4,AY4)</f>
        <v>0.11751255660204682</v>
      </c>
      <c r="BL4" s="8">
        <f t="shared" ref="BL4:BL8" si="53">SUM(O4,R4,U4,AA4,AB4,AH4,AI4,AJ4,AK4,AR4,AS4,AT4,AU4,AV4,BD4,BE4,BF4,BG4,BH4,BI4)</f>
        <v>0.68036530269078499</v>
      </c>
      <c r="BM4" s="8">
        <f t="shared" ref="BM4:BM8" si="54">SUM(S4:BI4)</f>
        <v>0.68144971496786433</v>
      </c>
      <c r="BN4" s="8">
        <f t="shared" ref="BN4:BN8" si="55">SUM(M4:R4)</f>
        <v>0.28753599465778013</v>
      </c>
    </row>
    <row r="5" spans="1:88" x14ac:dyDescent="0.25">
      <c r="A5" t="s">
        <v>10</v>
      </c>
      <c r="B5" t="s">
        <v>223</v>
      </c>
      <c r="C5" t="s">
        <v>221</v>
      </c>
      <c r="D5" t="s">
        <v>455</v>
      </c>
      <c r="E5">
        <f>VLOOKUP(A5,home!$A$2:$E$405,3,FALSE)</f>
        <v>1.34883720930233</v>
      </c>
      <c r="F5">
        <f>VLOOKUP(B5,home!$B$2:$E$405,3,FALSE)</f>
        <v>0</v>
      </c>
      <c r="G5">
        <f>VLOOKUP(C5,away!$B$2:$E$405,4,FALSE)</f>
        <v>0.74</v>
      </c>
      <c r="H5">
        <f>VLOOKUP(A5,away!$A$2:$E$405,3,FALSE)</f>
        <v>1.5813953488372099</v>
      </c>
      <c r="I5">
        <f>VLOOKUP(C5,away!$B$2:$E$405,3,FALSE)</f>
        <v>0.74</v>
      </c>
      <c r="J5">
        <f>VLOOKUP(B5,home!$B$2:$E$405,4,FALSE)</f>
        <v>1.05</v>
      </c>
      <c r="K5" s="3">
        <f t="shared" si="0"/>
        <v>0</v>
      </c>
      <c r="L5" s="3">
        <f t="shared" si="1"/>
        <v>1.228744186046512</v>
      </c>
      <c r="M5" s="5">
        <f t="shared" si="2"/>
        <v>0.29265987335765908</v>
      </c>
      <c r="N5" s="5">
        <f t="shared" si="3"/>
        <v>0</v>
      </c>
      <c r="O5" s="5">
        <f t="shared" si="4"/>
        <v>0.3596041178773321</v>
      </c>
      <c r="P5" s="5">
        <f t="shared" si="5"/>
        <v>0</v>
      </c>
      <c r="Q5" s="5">
        <f t="shared" si="6"/>
        <v>0</v>
      </c>
      <c r="R5" s="5">
        <f t="shared" si="7"/>
        <v>0.22093073456007825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</v>
      </c>
      <c r="X5" s="5">
        <f t="shared" si="13"/>
        <v>0</v>
      </c>
      <c r="Y5" s="5">
        <f t="shared" si="14"/>
        <v>0</v>
      </c>
      <c r="Z5" s="5">
        <f t="shared" si="15"/>
        <v>9.0489118536560442E-2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2.7796994575568071E-2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0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6.8310790948591348E-3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0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1.398941453705338E-3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</v>
      </c>
      <c r="BK5" s="8">
        <f t="shared" si="52"/>
        <v>0.29265987335765908</v>
      </c>
      <c r="BL5" s="8">
        <f t="shared" si="53"/>
        <v>0.61656186756154285</v>
      </c>
      <c r="BM5" s="8">
        <f t="shared" si="54"/>
        <v>0.12651613366069298</v>
      </c>
      <c r="BN5" s="8">
        <f t="shared" si="55"/>
        <v>0.87319472579506952</v>
      </c>
    </row>
    <row r="6" spans="1:88" x14ac:dyDescent="0.25">
      <c r="A6" t="s">
        <v>10</v>
      </c>
      <c r="B6" t="s">
        <v>38</v>
      </c>
      <c r="C6" t="s">
        <v>447</v>
      </c>
      <c r="D6" t="s">
        <v>455</v>
      </c>
      <c r="E6">
        <f>VLOOKUP(A6,home!$A$2:$E$405,3,FALSE)</f>
        <v>1.34883720930233</v>
      </c>
      <c r="F6">
        <f>VLOOKUP(B6,home!$B$2:$E$405,3,FALSE)</f>
        <v>1.1100000000000001</v>
      </c>
      <c r="G6">
        <f>VLOOKUP(C6,away!$B$2:$E$405,4,FALSE)</f>
        <v>1.85</v>
      </c>
      <c r="H6">
        <f>VLOOKUP(A6,away!$A$2:$E$405,3,FALSE)</f>
        <v>1.5813953488372099</v>
      </c>
      <c r="I6">
        <f>VLOOKUP(C6,away!$B$2:$E$405,3,FALSE)</f>
        <v>0</v>
      </c>
      <c r="J6">
        <f>VLOOKUP(B6,home!$B$2:$E$405,4,FALSE)</f>
        <v>0.63</v>
      </c>
      <c r="K6" s="3">
        <f t="shared" si="0"/>
        <v>2.7698372093023349</v>
      </c>
      <c r="L6" s="3">
        <f t="shared" si="1"/>
        <v>0</v>
      </c>
      <c r="M6" s="5">
        <f t="shared" si="2"/>
        <v>6.2672206363964256E-2</v>
      </c>
      <c r="N6" s="5">
        <f t="shared" si="3"/>
        <v>0.1735918091759828</v>
      </c>
      <c r="O6" s="5">
        <f t="shared" si="4"/>
        <v>0</v>
      </c>
      <c r="P6" s="5">
        <f t="shared" si="5"/>
        <v>0</v>
      </c>
      <c r="Q6" s="5">
        <f t="shared" si="6"/>
        <v>0.24041052614287386</v>
      </c>
      <c r="R6" s="5">
        <f t="shared" si="7"/>
        <v>0</v>
      </c>
      <c r="S6" s="5">
        <f t="shared" si="8"/>
        <v>0</v>
      </c>
      <c r="T6" s="5">
        <f t="shared" si="9"/>
        <v>0</v>
      </c>
      <c r="U6" s="5">
        <f t="shared" si="10"/>
        <v>0</v>
      </c>
      <c r="V6" s="5">
        <f t="shared" si="11"/>
        <v>0</v>
      </c>
      <c r="W6" s="5">
        <f t="shared" si="12"/>
        <v>0.22196600693949456</v>
      </c>
      <c r="X6" s="5">
        <f t="shared" si="13"/>
        <v>0</v>
      </c>
      <c r="Y6" s="5">
        <f t="shared" si="14"/>
        <v>0</v>
      </c>
      <c r="Z6" s="5">
        <f t="shared" si="15"/>
        <v>0</v>
      </c>
      <c r="AA6" s="5">
        <f t="shared" si="16"/>
        <v>0</v>
      </c>
      <c r="AB6" s="5">
        <f t="shared" si="17"/>
        <v>0</v>
      </c>
      <c r="AC6" s="5">
        <f t="shared" si="18"/>
        <v>0</v>
      </c>
      <c r="AD6" s="5">
        <f t="shared" si="19"/>
        <v>0.15370242630531808</v>
      </c>
      <c r="AE6" s="5">
        <f t="shared" si="20"/>
        <v>0</v>
      </c>
      <c r="AF6" s="5">
        <f t="shared" si="21"/>
        <v>0</v>
      </c>
      <c r="AG6" s="5">
        <f t="shared" si="22"/>
        <v>0</v>
      </c>
      <c r="AH6" s="5">
        <f t="shared" si="23"/>
        <v>0</v>
      </c>
      <c r="AI6" s="5">
        <f t="shared" si="24"/>
        <v>0</v>
      </c>
      <c r="AJ6" s="5">
        <f t="shared" si="25"/>
        <v>0</v>
      </c>
      <c r="AK6" s="5">
        <f t="shared" si="26"/>
        <v>0</v>
      </c>
      <c r="AL6" s="5">
        <f t="shared" si="27"/>
        <v>0</v>
      </c>
      <c r="AM6" s="5">
        <f t="shared" si="28"/>
        <v>8.5146139908104018E-2</v>
      </c>
      <c r="AN6" s="5">
        <f t="shared" si="29"/>
        <v>0</v>
      </c>
      <c r="AO6" s="5">
        <f t="shared" si="30"/>
        <v>0</v>
      </c>
      <c r="AP6" s="5">
        <f t="shared" si="31"/>
        <v>0</v>
      </c>
      <c r="AQ6" s="5">
        <f t="shared" si="32"/>
        <v>0</v>
      </c>
      <c r="AR6" s="5">
        <f t="shared" si="33"/>
        <v>0</v>
      </c>
      <c r="AS6" s="5">
        <f t="shared" si="34"/>
        <v>0</v>
      </c>
      <c r="AT6" s="5">
        <f t="shared" si="35"/>
        <v>0</v>
      </c>
      <c r="AU6" s="5">
        <f t="shared" si="36"/>
        <v>0</v>
      </c>
      <c r="AV6" s="5">
        <f t="shared" si="37"/>
        <v>0</v>
      </c>
      <c r="AW6" s="5">
        <f t="shared" si="38"/>
        <v>0</v>
      </c>
      <c r="AX6" s="5">
        <f t="shared" si="39"/>
        <v>3.9306824424321492E-2</v>
      </c>
      <c r="AY6" s="5">
        <f t="shared" si="40"/>
        <v>0</v>
      </c>
      <c r="AZ6" s="5">
        <f t="shared" si="41"/>
        <v>0</v>
      </c>
      <c r="BA6" s="5">
        <f t="shared" si="42"/>
        <v>0</v>
      </c>
      <c r="BB6" s="5">
        <f t="shared" si="43"/>
        <v>0</v>
      </c>
      <c r="BC6" s="5">
        <f t="shared" si="44"/>
        <v>0</v>
      </c>
      <c r="BD6" s="5">
        <f t="shared" si="45"/>
        <v>0</v>
      </c>
      <c r="BE6" s="5">
        <f t="shared" si="46"/>
        <v>0</v>
      </c>
      <c r="BF6" s="5">
        <f t="shared" si="47"/>
        <v>0</v>
      </c>
      <c r="BG6" s="5">
        <f t="shared" si="48"/>
        <v>0</v>
      </c>
      <c r="BH6" s="5">
        <f t="shared" si="49"/>
        <v>0</v>
      </c>
      <c r="BI6" s="5">
        <f t="shared" si="50"/>
        <v>0</v>
      </c>
      <c r="BJ6" s="8">
        <f t="shared" si="51"/>
        <v>0.91412373289609483</v>
      </c>
      <c r="BK6" s="8">
        <f t="shared" si="52"/>
        <v>6.2672206363964256E-2</v>
      </c>
      <c r="BL6" s="8">
        <f t="shared" si="53"/>
        <v>0</v>
      </c>
      <c r="BM6" s="8">
        <f t="shared" si="54"/>
        <v>0.50012139757723817</v>
      </c>
      <c r="BN6" s="8">
        <f t="shared" si="55"/>
        <v>0.47667454168282092</v>
      </c>
    </row>
    <row r="7" spans="1:88" x14ac:dyDescent="0.25">
      <c r="A7" t="s">
        <v>10</v>
      </c>
      <c r="B7" t="s">
        <v>37</v>
      </c>
      <c r="C7" t="s">
        <v>41</v>
      </c>
      <c r="D7" t="s">
        <v>455</v>
      </c>
      <c r="E7">
        <f>VLOOKUP(A7,home!$A$2:$E$405,3,FALSE)</f>
        <v>1.34883720930233</v>
      </c>
      <c r="F7">
        <f>VLOOKUP(B7,home!$B$2:$E$405,3,FALSE)</f>
        <v>0.37</v>
      </c>
      <c r="G7">
        <f>VLOOKUP(C7,away!$B$2:$E$405,4,FALSE)</f>
        <v>0.74</v>
      </c>
      <c r="H7">
        <f>VLOOKUP(A7,away!$A$2:$E$405,3,FALSE)</f>
        <v>1.5813953488372099</v>
      </c>
      <c r="I7">
        <f>VLOOKUP(C7,away!$B$2:$E$405,3,FALSE)</f>
        <v>1.48</v>
      </c>
      <c r="J7">
        <f>VLOOKUP(B7,home!$B$2:$E$405,4,FALSE)</f>
        <v>0.95</v>
      </c>
      <c r="K7" s="3">
        <f t="shared" si="0"/>
        <v>0.36931162790697797</v>
      </c>
      <c r="L7" s="3">
        <f t="shared" si="1"/>
        <v>2.2234418604651167</v>
      </c>
      <c r="M7" s="5">
        <f t="shared" si="2"/>
        <v>7.4813757406088324E-2</v>
      </c>
      <c r="N7" s="5">
        <f t="shared" si="3"/>
        <v>2.7629590537480212E-2</v>
      </c>
      <c r="O7" s="5">
        <f t="shared" si="4"/>
        <v>0.16634403995537894</v>
      </c>
      <c r="P7" s="5">
        <f t="shared" si="5"/>
        <v>6.143278818854439E-2</v>
      </c>
      <c r="Q7" s="5">
        <f t="shared" si="6"/>
        <v>5.1019645299000245E-3</v>
      </c>
      <c r="R7" s="5">
        <f t="shared" si="7"/>
        <v>0.18492815083783576</v>
      </c>
      <c r="S7" s="5">
        <f t="shared" si="8"/>
        <v>1.2611274969566735E-2</v>
      </c>
      <c r="T7" s="5">
        <f t="shared" si="9"/>
        <v>1.1343921506387945E-2</v>
      </c>
      <c r="U7" s="5">
        <f t="shared" si="10"/>
        <v>6.8296116431748308E-2</v>
      </c>
      <c r="V7" s="5">
        <f t="shared" si="11"/>
        <v>1.1506288131050732E-3</v>
      </c>
      <c r="W7" s="5">
        <f t="shared" si="12"/>
        <v>6.2807160868701259E-4</v>
      </c>
      <c r="X7" s="5">
        <f t="shared" si="13"/>
        <v>1.39648070612437E-3</v>
      </c>
      <c r="Y7" s="5">
        <f t="shared" si="14"/>
        <v>1.5524968296644049E-3</v>
      </c>
      <c r="Z7" s="5">
        <f t="shared" si="15"/>
        <v>0.13705899725041706</v>
      </c>
      <c r="AA7" s="5">
        <f t="shared" si="16"/>
        <v>5.0617481393849556E-2</v>
      </c>
      <c r="AB7" s="5">
        <f t="shared" si="17"/>
        <v>9.3468122270568711E-3</v>
      </c>
      <c r="AC7" s="5">
        <f t="shared" si="18"/>
        <v>5.9051919902441419E-5</v>
      </c>
      <c r="AD7" s="5">
        <f t="shared" si="19"/>
        <v>5.7988537061588752E-5</v>
      </c>
      <c r="AE7" s="5">
        <f t="shared" si="20"/>
        <v>1.2893414072986928E-4</v>
      </c>
      <c r="AF7" s="5">
        <f t="shared" si="21"/>
        <v>1.433387828709459E-4</v>
      </c>
      <c r="AG7" s="5">
        <f t="shared" si="22"/>
        <v>1.062351500211271E-4</v>
      </c>
      <c r="AH7" s="5">
        <f t="shared" si="23"/>
        <v>7.6185677959987694E-2</v>
      </c>
      <c r="AI7" s="5">
        <f t="shared" si="24"/>
        <v>2.8136256750599831E-2</v>
      </c>
      <c r="AJ7" s="5">
        <f t="shared" si="25"/>
        <v>5.1955233918863598E-3</v>
      </c>
      <c r="AK7" s="5">
        <f t="shared" si="26"/>
        <v>6.395890672287784E-4</v>
      </c>
      <c r="AL7" s="5">
        <f t="shared" si="27"/>
        <v>1.9396026684249107E-6</v>
      </c>
      <c r="AM7" s="5">
        <f t="shared" si="28"/>
        <v>4.283168204431893E-6</v>
      </c>
      <c r="AN7" s="5">
        <f t="shared" si="29"/>
        <v>9.5233754811470818E-6</v>
      </c>
      <c r="AO7" s="5">
        <f t="shared" si="30"/>
        <v>1.0587335848854775E-5</v>
      </c>
      <c r="AP7" s="5">
        <f t="shared" si="31"/>
        <v>7.8467752390488938E-6</v>
      </c>
      <c r="AQ7" s="5">
        <f t="shared" si="32"/>
        <v>4.3617121340406223E-6</v>
      </c>
      <c r="AR7" s="5">
        <f t="shared" si="33"/>
        <v>3.3878885108830241E-2</v>
      </c>
      <c r="AS7" s="5">
        <f t="shared" si="34"/>
        <v>1.2511866211215573E-2</v>
      </c>
      <c r="AT7" s="5">
        <f t="shared" si="35"/>
        <v>2.3103888393091673E-3</v>
      </c>
      <c r="AU7" s="5">
        <f t="shared" si="36"/>
        <v>2.8441782111446063E-4</v>
      </c>
      <c r="AV7" s="5">
        <f t="shared" si="37"/>
        <v>2.6259702130384274E-5</v>
      </c>
      <c r="AW7" s="5">
        <f t="shared" si="38"/>
        <v>4.4241417335892513E-8</v>
      </c>
      <c r="AX7" s="5">
        <f t="shared" si="39"/>
        <v>2.6363730369635834E-7</v>
      </c>
      <c r="AY7" s="5">
        <f t="shared" si="40"/>
        <v>5.8618221701863797E-7</v>
      </c>
      <c r="AZ7" s="5">
        <f t="shared" si="41"/>
        <v>6.5167103958974385E-7</v>
      </c>
      <c r="BA7" s="5">
        <f t="shared" si="42"/>
        <v>4.8298422289221878E-7</v>
      </c>
      <c r="BB7" s="5">
        <f t="shared" si="43"/>
        <v>2.6847183478069349E-7</v>
      </c>
      <c r="BC7" s="5">
        <f t="shared" si="44"/>
        <v>1.1938630316145369E-7</v>
      </c>
      <c r="BD7" s="5">
        <f t="shared" si="45"/>
        <v>1.2554621889476912E-2</v>
      </c>
      <c r="BE7" s="5">
        <f t="shared" si="46"/>
        <v>4.6365678477592988E-3</v>
      </c>
      <c r="BF7" s="5">
        <f t="shared" si="47"/>
        <v>8.5616920987856965E-4</v>
      </c>
      <c r="BG7" s="5">
        <f t="shared" si="48"/>
        <v>1.0539774822136188E-4</v>
      </c>
      <c r="BH7" s="5">
        <f t="shared" si="49"/>
        <v>9.731153493340236E-6</v>
      </c>
      <c r="BI7" s="5">
        <f t="shared" si="50"/>
        <v>7.1876562760763151E-7</v>
      </c>
      <c r="BJ7" s="8">
        <f t="shared" si="51"/>
        <v>4.812799702875617E-2</v>
      </c>
      <c r="BK7" s="8">
        <f t="shared" si="52"/>
        <v>0.15007002708209241</v>
      </c>
      <c r="BL7" s="8">
        <f t="shared" si="53"/>
        <v>0.65686467231262891</v>
      </c>
      <c r="BM7" s="8">
        <f t="shared" si="54"/>
        <v>0.47187086027786734</v>
      </c>
      <c r="BN7" s="8">
        <f t="shared" si="55"/>
        <v>0.52025029145522761</v>
      </c>
    </row>
    <row r="8" spans="1:88" x14ac:dyDescent="0.25">
      <c r="A8" t="s">
        <v>16</v>
      </c>
      <c r="B8" t="s">
        <v>232</v>
      </c>
      <c r="C8" t="s">
        <v>235</v>
      </c>
      <c r="D8" t="s">
        <v>455</v>
      </c>
      <c r="E8">
        <f>VLOOKUP(A8,home!$A$2:$E$405,3,FALSE)</f>
        <v>1.4166666666666701</v>
      </c>
      <c r="F8">
        <f>VLOOKUP(B8,home!$B$2:$E$405,3,FALSE)</f>
        <v>2.12</v>
      </c>
      <c r="G8">
        <f>VLOOKUP(C8,away!$B$2:$E$405,4,FALSE)</f>
        <v>0</v>
      </c>
      <c r="H8">
        <f>VLOOKUP(A8,away!$A$2:$E$405,3,FALSE)</f>
        <v>1.3611111111111101</v>
      </c>
      <c r="I8">
        <f>VLOOKUP(C8,away!$B$2:$E$405,3,FALSE)</f>
        <v>1.76</v>
      </c>
      <c r="J8">
        <f>VLOOKUP(B8,home!$B$2:$E$405,4,FALSE)</f>
        <v>1.1000000000000001</v>
      </c>
      <c r="K8" s="3">
        <f t="shared" si="0"/>
        <v>0</v>
      </c>
      <c r="L8" s="3">
        <f t="shared" si="1"/>
        <v>2.6351111111111094</v>
      </c>
      <c r="M8" s="5">
        <f t="shared" si="2"/>
        <v>7.1711001076905465E-2</v>
      </c>
      <c r="N8" s="5">
        <f t="shared" si="3"/>
        <v>0</v>
      </c>
      <c r="O8" s="5">
        <f t="shared" si="4"/>
        <v>0.18896645572665433</v>
      </c>
      <c r="P8" s="5">
        <f t="shared" si="5"/>
        <v>0</v>
      </c>
      <c r="Q8" s="5">
        <f t="shared" si="6"/>
        <v>0</v>
      </c>
      <c r="R8" s="5">
        <f t="shared" si="7"/>
        <v>0.24897380355629622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0.21869121204226363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0.14406891068873115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7.5927517464309896E-2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3.3346240818214294E-2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7.1711001076905465E-2</v>
      </c>
      <c r="BL8" s="8">
        <f t="shared" si="53"/>
        <v>0.6912829282542059</v>
      </c>
      <c r="BM8" s="8">
        <f t="shared" si="54"/>
        <v>0.47203388101351901</v>
      </c>
      <c r="BN8" s="8">
        <f t="shared" si="55"/>
        <v>0.50965126035985597</v>
      </c>
    </row>
    <row r="9" spans="1:88" x14ac:dyDescent="0.25">
      <c r="A9" t="s">
        <v>16</v>
      </c>
      <c r="B9" t="s">
        <v>448</v>
      </c>
      <c r="C9" t="s">
        <v>449</v>
      </c>
      <c r="D9" t="s">
        <v>455</v>
      </c>
      <c r="E9">
        <f>VLOOKUP(A9,home!$A$2:$E$405,3,FALSE)</f>
        <v>1.4166666666666701</v>
      </c>
      <c r="F9">
        <f>VLOOKUP(B9,home!$B$2:$E$405,3,FALSE)</f>
        <v>1.76</v>
      </c>
      <c r="G9">
        <f>VLOOKUP(C9,away!$B$2:$E$405,4,FALSE)</f>
        <v>3.18</v>
      </c>
      <c r="H9">
        <f>VLOOKUP(A9,away!$A$2:$E$405,3,FALSE)</f>
        <v>1.3611111111111101</v>
      </c>
      <c r="I9">
        <f>VLOOKUP(C9,away!$B$2:$E$405,3,FALSE)</f>
        <v>0.35</v>
      </c>
      <c r="J9">
        <f>VLOOKUP(B9,home!$B$2:$E$405,4,FALSE)</f>
        <v>0</v>
      </c>
      <c r="K9" s="3">
        <f t="shared" ref="K9:K17" si="56">E9*F9*G9</f>
        <v>7.9288000000000194</v>
      </c>
      <c r="L9" s="3">
        <f t="shared" ref="L9:L17" si="57">H9*I9*J9</f>
        <v>0</v>
      </c>
      <c r="M9" s="5">
        <f t="shared" ref="M9:M19" si="58">_xlfn.POISSON.DIST(0,K9,FALSE) * _xlfn.POISSON.DIST(0,L9,FALSE)</f>
        <v>3.6021841577585942E-4</v>
      </c>
      <c r="N9" s="5">
        <f t="shared" ref="N9:N19" si="59">_xlfn.POISSON.DIST(1,K9,FALSE) * _xlfn.POISSON.DIST(0,L9,FALSE)</f>
        <v>2.8560997750036411E-3</v>
      </c>
      <c r="O9" s="5">
        <f t="shared" ref="O9:O19" si="60">_xlfn.POISSON.DIST(0,K9,FALSE) * _xlfn.POISSON.DIST(1,L9,FALSE)</f>
        <v>0</v>
      </c>
      <c r="P9" s="5">
        <f t="shared" ref="P9:P19" si="61">_xlfn.POISSON.DIST(1,K9,FALSE) * _xlfn.POISSON.DIST(1,L9,FALSE)</f>
        <v>0</v>
      </c>
      <c r="Q9" s="5">
        <f t="shared" ref="Q9:Q19" si="62">_xlfn.POISSON.DIST(2,K9,FALSE) * _xlfn.POISSON.DIST(0,L9,FALSE)</f>
        <v>1.1322721948024467E-2</v>
      </c>
      <c r="R9" s="5">
        <f t="shared" ref="R9:R19" si="63">_xlfn.POISSON.DIST(0,K9,FALSE) * _xlfn.POISSON.DIST(2,L9,FALSE)</f>
        <v>0</v>
      </c>
      <c r="S9" s="5">
        <f t="shared" ref="S9:S19" si="64">_xlfn.POISSON.DIST(2,K9,FALSE) * _xlfn.POISSON.DIST(2,L9,FALSE)</f>
        <v>0</v>
      </c>
      <c r="T9" s="5">
        <f t="shared" ref="T9:T19" si="65">_xlfn.POISSON.DIST(2,K9,FALSE) * _xlfn.POISSON.DIST(1,L9,FALSE)</f>
        <v>0</v>
      </c>
      <c r="U9" s="5">
        <f t="shared" ref="U9:U19" si="66">_xlfn.POISSON.DIST(1,K9,FALSE) * _xlfn.POISSON.DIST(2,L9,FALSE)</f>
        <v>0</v>
      </c>
      <c r="V9" s="5">
        <f t="shared" ref="V9:V19" si="67">_xlfn.POISSON.DIST(3,K9,FALSE) * _xlfn.POISSON.DIST(3,L9,FALSE)</f>
        <v>0</v>
      </c>
      <c r="W9" s="5">
        <f t="shared" ref="W9:W19" si="68">_xlfn.POISSON.DIST(3,K9,FALSE) * _xlfn.POISSON.DIST(0,L9,FALSE)</f>
        <v>2.9925199260498865E-2</v>
      </c>
      <c r="X9" s="5">
        <f t="shared" ref="X9:X19" si="69">_xlfn.POISSON.DIST(3,K9,FALSE) * _xlfn.POISSON.DIST(1,L9,FALSE)</f>
        <v>0</v>
      </c>
      <c r="Y9" s="5">
        <f t="shared" ref="Y9:Y19" si="70">_xlfn.POISSON.DIST(3,K9,FALSE) * _xlfn.POISSON.DIST(2,L9,FALSE)</f>
        <v>0</v>
      </c>
      <c r="Z9" s="5">
        <f t="shared" ref="Z9:Z19" si="71">_xlfn.POISSON.DIST(0,K9,FALSE) * _xlfn.POISSON.DIST(3,L9,FALSE)</f>
        <v>0</v>
      </c>
      <c r="AA9" s="5">
        <f t="shared" ref="AA9:AA19" si="72">_xlfn.POISSON.DIST(1,K9,FALSE) * _xlfn.POISSON.DIST(3,L9,FALSE)</f>
        <v>0</v>
      </c>
      <c r="AB9" s="5">
        <f t="shared" ref="AB9:AB19" si="73">_xlfn.POISSON.DIST(2,K9,FALSE) * _xlfn.POISSON.DIST(3,L9,FALSE)</f>
        <v>0</v>
      </c>
      <c r="AC9" s="5">
        <f t="shared" ref="AC9:AC19" si="74">_xlfn.POISSON.DIST(4,K9,FALSE) * _xlfn.POISSON.DIST(4,L9,FALSE)</f>
        <v>0</v>
      </c>
      <c r="AD9" s="5">
        <f t="shared" ref="AD9:AD19" si="75">_xlfn.POISSON.DIST(4,K9,FALSE) * _xlfn.POISSON.DIST(0,L9,FALSE)</f>
        <v>5.9317729974161029E-2</v>
      </c>
      <c r="AE9" s="5">
        <f t="shared" ref="AE9:AE19" si="76">_xlfn.POISSON.DIST(4,K9,FALSE) * _xlfn.POISSON.DIST(1,L9,FALSE)</f>
        <v>0</v>
      </c>
      <c r="AF9" s="5">
        <f t="shared" ref="AF9:AF19" si="77">_xlfn.POISSON.DIST(4,K9,FALSE) * _xlfn.POISSON.DIST(2,L9,FALSE)</f>
        <v>0</v>
      </c>
      <c r="AG9" s="5">
        <f t="shared" ref="AG9:AG19" si="78">_xlfn.POISSON.DIST(4,K9,FALSE) * _xlfn.POISSON.DIST(3,L9,FALSE)</f>
        <v>0</v>
      </c>
      <c r="AH9" s="5">
        <f t="shared" ref="AH9:AH19" si="79">_xlfn.POISSON.DIST(0,K9,FALSE) * _xlfn.POISSON.DIST(4,L9,FALSE)</f>
        <v>0</v>
      </c>
      <c r="AI9" s="5">
        <f t="shared" ref="AI9:AI19" si="80">_xlfn.POISSON.DIST(1,K9,FALSE) * _xlfn.POISSON.DIST(4,L9,FALSE)</f>
        <v>0</v>
      </c>
      <c r="AJ9" s="5">
        <f t="shared" ref="AJ9:AJ19" si="81">_xlfn.POISSON.DIST(2,K9,FALSE) * _xlfn.POISSON.DIST(4,L9,FALSE)</f>
        <v>0</v>
      </c>
      <c r="AK9" s="5">
        <f t="shared" ref="AK9:AK19" si="82">_xlfn.POISSON.DIST(3,K9,FALSE) * _xlfn.POISSON.DIST(4,L9,FALSE)</f>
        <v>0</v>
      </c>
      <c r="AL9" s="5">
        <f t="shared" ref="AL9:AL19" si="83">_xlfn.POISSON.DIST(5,K9,FALSE) * _xlfn.POISSON.DIST(5,L9,FALSE)</f>
        <v>0</v>
      </c>
      <c r="AM9" s="5">
        <f t="shared" ref="AM9:AM19" si="84">_xlfn.POISSON.DIST(5,K9,FALSE) * _xlfn.POISSON.DIST(0,L9,FALSE)</f>
        <v>9.4063683483825808E-2</v>
      </c>
      <c r="AN9" s="5">
        <f t="shared" ref="AN9:AN19" si="85">_xlfn.POISSON.DIST(5,K9,FALSE) * _xlfn.POISSON.DIST(1,L9,FALSE)</f>
        <v>0</v>
      </c>
      <c r="AO9" s="5">
        <f t="shared" ref="AO9:AO19" si="86">_xlfn.POISSON.DIST(5,K9,FALSE) * _xlfn.POISSON.DIST(2,L9,FALSE)</f>
        <v>0</v>
      </c>
      <c r="AP9" s="5">
        <f t="shared" ref="AP9:AP19" si="87">_xlfn.POISSON.DIST(5,K9,FALSE) * _xlfn.POISSON.DIST(3,L9,FALSE)</f>
        <v>0</v>
      </c>
      <c r="AQ9" s="5">
        <f t="shared" ref="AQ9:AQ19" si="88">_xlfn.POISSON.DIST(5,K9,FALSE) * _xlfn.POISSON.DIST(4,L9,FALSE)</f>
        <v>0</v>
      </c>
      <c r="AR9" s="5">
        <f t="shared" ref="AR9:AR19" si="89">_xlfn.POISSON.DIST(0,K9,FALSE) * _xlfn.POISSON.DIST(5,L9,FALSE)</f>
        <v>0</v>
      </c>
      <c r="AS9" s="5">
        <f t="shared" ref="AS9:AS19" si="90">_xlfn.POISSON.DIST(1,K9,FALSE) * _xlfn.POISSON.DIST(5,L9,FALSE)</f>
        <v>0</v>
      </c>
      <c r="AT9" s="5">
        <f t="shared" ref="AT9:AT19" si="91">_xlfn.POISSON.DIST(2,K9,FALSE) * _xlfn.POISSON.DIST(5,L9,FALSE)</f>
        <v>0</v>
      </c>
      <c r="AU9" s="5">
        <f t="shared" ref="AU9:AU19" si="92">_xlfn.POISSON.DIST(3,K9,FALSE) * _xlfn.POISSON.DIST(5,L9,FALSE)</f>
        <v>0</v>
      </c>
      <c r="AV9" s="5">
        <f t="shared" ref="AV9:AV19" si="93">_xlfn.POISSON.DIST(4,K9,FALSE) * _xlfn.POISSON.DIST(5,L9,FALSE)</f>
        <v>0</v>
      </c>
      <c r="AW9" s="5">
        <f t="shared" ref="AW9:AW19" si="94">_xlfn.POISSON.DIST(6,K9,FALSE) * _xlfn.POISSON.DIST(6,L9,FALSE)</f>
        <v>0</v>
      </c>
      <c r="AX9" s="5">
        <f t="shared" ref="AX9:AX19" si="95">_xlfn.POISSON.DIST(6,K9,FALSE) * _xlfn.POISSON.DIST(0,L9,FALSE)</f>
        <v>0.12430202226775994</v>
      </c>
      <c r="AY9" s="5">
        <f t="shared" ref="AY9:AY19" si="96">_xlfn.POISSON.DIST(6,K9,FALSE) * _xlfn.POISSON.DIST(1,L9,FALSE)</f>
        <v>0</v>
      </c>
      <c r="AZ9" s="5">
        <f t="shared" ref="AZ9:AZ19" si="97">_xlfn.POISSON.DIST(6,K9,FALSE) * _xlfn.POISSON.DIST(2,L9,FALSE)</f>
        <v>0</v>
      </c>
      <c r="BA9" s="5">
        <f t="shared" ref="BA9:BA19" si="98">_xlfn.POISSON.DIST(6,K9,FALSE) * _xlfn.POISSON.DIST(3,L9,FALSE)</f>
        <v>0</v>
      </c>
      <c r="BB9" s="5">
        <f t="shared" ref="BB9:BB19" si="99">_xlfn.POISSON.DIST(6,K9,FALSE) * _xlfn.POISSON.DIST(4,L9,FALSE)</f>
        <v>0</v>
      </c>
      <c r="BC9" s="5">
        <f t="shared" ref="BC9:BC19" si="100">_xlfn.POISSON.DIST(6,K9,FALSE) * _xlfn.POISSON.DIST(5,L9,FALSE)</f>
        <v>0</v>
      </c>
      <c r="BD9" s="5">
        <f t="shared" ref="BD9:BD19" si="101">_xlfn.POISSON.DIST(0,K9,FALSE) * _xlfn.POISSON.DIST(6,L9,FALSE)</f>
        <v>0</v>
      </c>
      <c r="BE9" s="5">
        <f t="shared" ref="BE9:BE19" si="102">_xlfn.POISSON.DIST(1,K9,FALSE) * _xlfn.POISSON.DIST(6,L9,FALSE)</f>
        <v>0</v>
      </c>
      <c r="BF9" s="5">
        <f t="shared" ref="BF9:BF19" si="103">_xlfn.POISSON.DIST(2,K9,FALSE) * _xlfn.POISSON.DIST(6,L9,FALSE)</f>
        <v>0</v>
      </c>
      <c r="BG9" s="5">
        <f t="shared" ref="BG9:BG19" si="104">_xlfn.POISSON.DIST(3,K9,FALSE) * _xlfn.POISSON.DIST(6,L9,FALSE)</f>
        <v>0</v>
      </c>
      <c r="BH9" s="5">
        <f t="shared" ref="BH9:BH19" si="105">_xlfn.POISSON.DIST(4,K9,FALSE) * _xlfn.POISSON.DIST(6,L9,FALSE)</f>
        <v>0</v>
      </c>
      <c r="BI9" s="5">
        <f t="shared" ref="BI9:BI19" si="106">_xlfn.POISSON.DIST(5,K9,FALSE) * _xlfn.POISSON.DIST(6,L9,FALSE)</f>
        <v>0</v>
      </c>
      <c r="BJ9" s="8">
        <f t="shared" ref="BJ9:BJ19" si="107">SUM(N9,Q9,T9,W9,X9,Y9,AD9,AE9,AF9,AG9,AM9,AN9,AO9,AP9,AQ9,AX9,AY9,AZ9,BA9,BB9,BC9)</f>
        <v>0.32178745670927378</v>
      </c>
      <c r="BK9" s="8">
        <f t="shared" ref="BK9:BK19" si="108">SUM(M9,P9,S9,V9,AC9,AL9,AY9)</f>
        <v>3.6021841577585942E-4</v>
      </c>
      <c r="BL9" s="8">
        <f t="shared" ref="BL9:BL19" si="109">SUM(O9,R9,U9,AA9,AB9,AH9,AI9,AJ9,AK9,AR9,AS9,AT9,AU9,AV9,BD9,BE9,BF9,BG9,BH9,BI9)</f>
        <v>0</v>
      </c>
      <c r="BM9" s="8">
        <f t="shared" ref="BM9:BM19" si="110">SUM(S9:BI9)</f>
        <v>0.30760863498624563</v>
      </c>
      <c r="BN9" s="8">
        <f t="shared" ref="BN9:BN19" si="111">SUM(M9:R9)</f>
        <v>1.4539040138803968E-2</v>
      </c>
    </row>
    <row r="10" spans="1:88" x14ac:dyDescent="0.25">
      <c r="A10" t="s">
        <v>16</v>
      </c>
      <c r="B10" t="s">
        <v>450</v>
      </c>
      <c r="C10" t="s">
        <v>234</v>
      </c>
      <c r="D10" t="s">
        <v>455</v>
      </c>
      <c r="E10">
        <f>VLOOKUP(A10,home!$A$2:$E$405,3,FALSE)</f>
        <v>1.4166666666666701</v>
      </c>
      <c r="F10">
        <f>VLOOKUP(B10,home!$B$2:$E$405,3,FALSE)</f>
        <v>0.71</v>
      </c>
      <c r="G10">
        <f>VLOOKUP(C10,away!$B$2:$E$405,4,FALSE)</f>
        <v>0.71</v>
      </c>
      <c r="H10">
        <f>VLOOKUP(A10,away!$A$2:$E$405,3,FALSE)</f>
        <v>1.3611111111111101</v>
      </c>
      <c r="I10">
        <f>VLOOKUP(C10,away!$B$2:$E$405,3,FALSE)</f>
        <v>2.12</v>
      </c>
      <c r="J10">
        <f>VLOOKUP(B10,home!$B$2:$E$405,4,FALSE)</f>
        <v>2.2000000000000002</v>
      </c>
      <c r="K10" s="3">
        <f t="shared" si="56"/>
        <v>0.71414166666666834</v>
      </c>
      <c r="L10" s="3">
        <f t="shared" si="57"/>
        <v>6.3482222222222182</v>
      </c>
      <c r="M10" s="5">
        <f t="shared" si="58"/>
        <v>8.5675043550384423E-4</v>
      </c>
      <c r="N10" s="5">
        <f t="shared" si="59"/>
        <v>6.1184118392810919E-4</v>
      </c>
      <c r="O10" s="5">
        <f t="shared" si="60"/>
        <v>5.4388421535640661E-3</v>
      </c>
      <c r="P10" s="5">
        <f t="shared" si="61"/>
        <v>3.8841038002831738E-3</v>
      </c>
      <c r="Q10" s="5">
        <f t="shared" si="62"/>
        <v>2.1847064141286373E-4</v>
      </c>
      <c r="R10" s="5">
        <f t="shared" si="63"/>
        <v>1.7263489311207178E-2</v>
      </c>
      <c r="S10" s="5">
        <f t="shared" si="64"/>
        <v>4.4021752736262557E-3</v>
      </c>
      <c r="T10" s="5">
        <f t="shared" si="65"/>
        <v>1.3869001807202831E-3</v>
      </c>
      <c r="U10" s="5">
        <f t="shared" si="66"/>
        <v>1.2328577029187708E-2</v>
      </c>
      <c r="V10" s="5">
        <f t="shared" si="67"/>
        <v>2.2174881844545221E-3</v>
      </c>
      <c r="W10" s="5">
        <f t="shared" si="68"/>
        <v>5.2006329325439521E-5</v>
      </c>
      <c r="X10" s="5">
        <f t="shared" si="69"/>
        <v>3.3014773551996219E-4</v>
      </c>
      <c r="Y10" s="5">
        <f t="shared" si="70"/>
        <v>1.0479255956220839E-3</v>
      </c>
      <c r="Z10" s="5">
        <f t="shared" si="71"/>
        <v>3.6530822159500383E-2</v>
      </c>
      <c r="AA10" s="5">
        <f t="shared" si="72"/>
        <v>2.6088182221689262E-2</v>
      </c>
      <c r="AB10" s="5">
        <f t="shared" si="73"/>
        <v>9.3153289660504578E-3</v>
      </c>
      <c r="AC10" s="5">
        <f t="shared" si="74"/>
        <v>6.28315575297729E-4</v>
      </c>
      <c r="AD10" s="5">
        <f t="shared" si="75"/>
        <v>9.2849716754212505E-6</v>
      </c>
      <c r="AE10" s="5">
        <f t="shared" si="76"/>
        <v>5.8943063522613034E-5</v>
      </c>
      <c r="AF10" s="5">
        <f t="shared" si="77"/>
        <v>1.8709183285005397E-4</v>
      </c>
      <c r="AG10" s="5">
        <f t="shared" si="78"/>
        <v>3.9590017696499911E-4</v>
      </c>
      <c r="AH10" s="5">
        <f t="shared" si="79"/>
        <v>5.7976444257247038E-2</v>
      </c>
      <c r="AI10" s="5">
        <f t="shared" si="80"/>
        <v>4.140339452927759E-2</v>
      </c>
      <c r="AJ10" s="5">
        <f t="shared" si="81"/>
        <v>1.4783944587397957E-2</v>
      </c>
      <c r="AK10" s="5">
        <f t="shared" si="82"/>
        <v>3.5192769425173498E-3</v>
      </c>
      <c r="AL10" s="5">
        <f t="shared" si="83"/>
        <v>1.1393950035663889E-4</v>
      </c>
      <c r="AM10" s="5">
        <f t="shared" si="84"/>
        <v>1.3261570294476283E-6</v>
      </c>
      <c r="AN10" s="5">
        <f t="shared" si="85"/>
        <v>8.4187395244956381E-6</v>
      </c>
      <c r="AO10" s="5">
        <f t="shared" si="86"/>
        <v>2.6722014666251865E-5</v>
      </c>
      <c r="AP10" s="5">
        <f t="shared" si="87"/>
        <v>5.6545762442282705E-5</v>
      </c>
      <c r="AQ10" s="5">
        <f t="shared" si="88"/>
        <v>8.9741266427149392E-5</v>
      </c>
      <c r="AR10" s="5">
        <f t="shared" si="89"/>
        <v>7.3609470359856669E-2</v>
      </c>
      <c r="AS10" s="5">
        <f t="shared" si="90"/>
        <v>5.2567589845238766E-2</v>
      </c>
      <c r="AT10" s="5">
        <f t="shared" si="91"/>
        <v>1.8770353112364319E-2</v>
      </c>
      <c r="AU10" s="5">
        <f t="shared" si="92"/>
        <v>4.4682304185285808E-3</v>
      </c>
      <c r="AV10" s="5">
        <f t="shared" si="93"/>
        <v>7.9773737953467623E-4</v>
      </c>
      <c r="AW10" s="5">
        <f t="shared" si="94"/>
        <v>1.4348559523356521E-5</v>
      </c>
      <c r="AX10" s="5">
        <f t="shared" si="95"/>
        <v>1.5784399854524118E-7</v>
      </c>
      <c r="AY10" s="5">
        <f t="shared" si="96"/>
        <v>1.0020287792093114E-6</v>
      </c>
      <c r="AZ10" s="5">
        <f t="shared" si="97"/>
        <v>3.180550681741376E-6</v>
      </c>
      <c r="BA10" s="5">
        <f t="shared" si="98"/>
        <v>6.7302808389115429E-6</v>
      </c>
      <c r="BB10" s="5">
        <f t="shared" si="99"/>
        <v>1.0681329595843663E-5</v>
      </c>
      <c r="BC10" s="5">
        <f t="shared" si="100"/>
        <v>1.356149078064292E-5</v>
      </c>
      <c r="BD10" s="5">
        <f t="shared" si="101"/>
        <v>7.7881545917408312E-2</v>
      </c>
      <c r="BE10" s="5">
        <f t="shared" si="102"/>
        <v>5.5618457004034623E-2</v>
      </c>
      <c r="BF10" s="5">
        <f t="shared" si="103"/>
        <v>1.9859728791144858E-2</v>
      </c>
      <c r="BG10" s="5">
        <f t="shared" si="104"/>
        <v>4.7275532728187361E-3</v>
      </c>
      <c r="BH10" s="5">
        <f t="shared" si="105"/>
        <v>8.4403569337655857E-4</v>
      </c>
      <c r="BI10" s="5">
        <f t="shared" si="106"/>
        <v>1.2055221135881856E-4</v>
      </c>
      <c r="BJ10" s="8">
        <f t="shared" si="107"/>
        <v>4.5165791763063512E-3</v>
      </c>
      <c r="BK10" s="8">
        <f t="shared" si="108"/>
        <v>1.2103774798301371E-2</v>
      </c>
      <c r="BL10" s="8">
        <f t="shared" si="109"/>
        <v>0.49738273400380345</v>
      </c>
      <c r="BM10" s="8">
        <f t="shared" si="110"/>
        <v>0.52227375914275653</v>
      </c>
      <c r="BN10" s="8">
        <f t="shared" si="111"/>
        <v>2.8273497525899235E-2</v>
      </c>
    </row>
    <row r="11" spans="1:88" x14ac:dyDescent="0.25">
      <c r="A11" t="s">
        <v>16</v>
      </c>
      <c r="B11" t="s">
        <v>231</v>
      </c>
      <c r="C11" t="s">
        <v>18</v>
      </c>
      <c r="D11" t="s">
        <v>455</v>
      </c>
      <c r="E11">
        <f>VLOOKUP(A11,home!$A$2:$E$405,3,FALSE)</f>
        <v>1.4166666666666701</v>
      </c>
      <c r="F11">
        <f>VLOOKUP(B11,home!$B$2:$E$405,3,FALSE)</f>
        <v>0.35</v>
      </c>
      <c r="G11">
        <f>VLOOKUP(C11,away!$B$2:$E$405,4,FALSE)</f>
        <v>0.35</v>
      </c>
      <c r="H11">
        <f>VLOOKUP(A11,away!$A$2:$E$405,3,FALSE)</f>
        <v>1.3611111111111101</v>
      </c>
      <c r="I11">
        <f>VLOOKUP(C11,away!$B$2:$E$405,3,FALSE)</f>
        <v>1.41</v>
      </c>
      <c r="J11">
        <f>VLOOKUP(B11,home!$B$2:$E$405,4,FALSE)</f>
        <v>0.37</v>
      </c>
      <c r="K11" s="3">
        <f t="shared" si="56"/>
        <v>0.17354166666666707</v>
      </c>
      <c r="L11" s="3">
        <f t="shared" si="57"/>
        <v>0.71009166666666612</v>
      </c>
      <c r="M11" s="5">
        <f t="shared" si="58"/>
        <v>0.41327860158735619</v>
      </c>
      <c r="N11" s="5">
        <f t="shared" si="59"/>
        <v>7.1721057317139278E-2</v>
      </c>
      <c r="O11" s="5">
        <f t="shared" si="60"/>
        <v>0.29346569099883479</v>
      </c>
      <c r="P11" s="5">
        <f t="shared" si="61"/>
        <v>5.092852512542291E-2</v>
      </c>
      <c r="Q11" s="5">
        <f t="shared" si="62"/>
        <v>6.2232959109559541E-3</v>
      </c>
      <c r="R11" s="5">
        <f t="shared" si="63"/>
        <v>0.10419377081542373</v>
      </c>
      <c r="S11" s="5">
        <f t="shared" si="64"/>
        <v>1.5689867933451366E-3</v>
      </c>
      <c r="T11" s="5">
        <f t="shared" si="65"/>
        <v>4.4191105655705613E-3</v>
      </c>
      <c r="U11" s="5">
        <f t="shared" si="66"/>
        <v>1.8081960643593367E-2</v>
      </c>
      <c r="V11" s="5">
        <f t="shared" si="67"/>
        <v>2.1483001490849017E-5</v>
      </c>
      <c r="W11" s="5">
        <f t="shared" si="68"/>
        <v>3.6000038151571672E-4</v>
      </c>
      <c r="X11" s="5">
        <f t="shared" si="69"/>
        <v>2.5563327091113089E-4</v>
      </c>
      <c r="Y11" s="5">
        <f t="shared" si="70"/>
        <v>9.0761527698368178E-5</v>
      </c>
      <c r="Z11" s="5">
        <f t="shared" si="71"/>
        <v>2.4662376124869628E-2</v>
      </c>
      <c r="AA11" s="5">
        <f t="shared" si="72"/>
        <v>4.2799498566700933E-3</v>
      </c>
      <c r="AB11" s="5">
        <f t="shared" si="73"/>
        <v>3.7137481568814544E-4</v>
      </c>
      <c r="AC11" s="5">
        <f t="shared" si="74"/>
        <v>1.6546005179585535E-7</v>
      </c>
      <c r="AD11" s="5">
        <f t="shared" si="75"/>
        <v>1.5618766552218374E-5</v>
      </c>
      <c r="AE11" s="5">
        <f t="shared" si="76"/>
        <v>1.1090755972342321E-5</v>
      </c>
      <c r="AF11" s="5">
        <f t="shared" si="77"/>
        <v>3.9377266964969202E-6</v>
      </c>
      <c r="AG11" s="5">
        <f t="shared" si="78"/>
        <v>9.3204897093110807E-7</v>
      </c>
      <c r="AH11" s="5">
        <f t="shared" si="79"/>
        <v>4.378136941617216E-3</v>
      </c>
      <c r="AI11" s="5">
        <f t="shared" si="80"/>
        <v>7.597891817431562E-4</v>
      </c>
      <c r="AJ11" s="5">
        <f t="shared" si="81"/>
        <v>6.5927540457505268E-5</v>
      </c>
      <c r="AK11" s="5">
        <f t="shared" si="82"/>
        <v>3.8137250834098619E-6</v>
      </c>
      <c r="AL11" s="5">
        <f t="shared" si="83"/>
        <v>8.155889390617613E-10</v>
      </c>
      <c r="AM11" s="5">
        <f t="shared" si="84"/>
        <v>5.4210135574991438E-7</v>
      </c>
      <c r="AN11" s="5">
        <f t="shared" si="85"/>
        <v>3.8494165520671593E-7</v>
      </c>
      <c r="AO11" s="5">
        <f t="shared" si="86"/>
        <v>1.3667193075758103E-7</v>
      </c>
      <c r="AP11" s="5">
        <f t="shared" si="87"/>
        <v>3.234986636606731E-8</v>
      </c>
      <c r="AQ11" s="5">
        <f t="shared" si="88"/>
        <v>5.7428426310811643E-9</v>
      </c>
      <c r="AR11" s="5">
        <f t="shared" si="89"/>
        <v>6.2177571155357407E-4</v>
      </c>
      <c r="AS11" s="5">
        <f t="shared" si="90"/>
        <v>1.0790399327586007E-4</v>
      </c>
      <c r="AT11" s="5">
        <f t="shared" si="91"/>
        <v>9.3629194165407982E-6</v>
      </c>
      <c r="AU11" s="5">
        <f t="shared" si="92"/>
        <v>5.4161888013739596E-7</v>
      </c>
      <c r="AV11" s="5">
        <f t="shared" si="93"/>
        <v>2.3498360789294369E-8</v>
      </c>
      <c r="AW11" s="5">
        <f t="shared" si="94"/>
        <v>2.7918173798690357E-12</v>
      </c>
      <c r="AX11" s="5">
        <f t="shared" si="95"/>
        <v>1.5679528796516634E-8</v>
      </c>
      <c r="AY11" s="5">
        <f t="shared" si="96"/>
        <v>1.1133902735666481E-8</v>
      </c>
      <c r="AZ11" s="5">
        <f t="shared" si="97"/>
        <v>3.9530457750369833E-9</v>
      </c>
      <c r="BA11" s="5">
        <f t="shared" si="98"/>
        <v>9.3567495426854485E-10</v>
      </c>
      <c r="BB11" s="5">
        <f t="shared" si="99"/>
        <v>1.6610374693370186E-10</v>
      </c>
      <c r="BC11" s="5">
        <f t="shared" si="100"/>
        <v>2.3589777299946104E-11</v>
      </c>
      <c r="BD11" s="5">
        <f t="shared" si="101"/>
        <v>7.3586291884988276E-5</v>
      </c>
      <c r="BE11" s="5">
        <f t="shared" si="102"/>
        <v>1.2770287737540703E-5</v>
      </c>
      <c r="BF11" s="5">
        <f t="shared" si="103"/>
        <v>1.1080885088928573E-6</v>
      </c>
      <c r="BG11" s="5">
        <f t="shared" si="104"/>
        <v>6.4099842215816128E-8</v>
      </c>
      <c r="BH11" s="5">
        <f t="shared" si="105"/>
        <v>2.7809983628007793E-9</v>
      </c>
      <c r="BI11" s="5">
        <f t="shared" si="106"/>
        <v>9.6523818175544011E-11</v>
      </c>
      <c r="BJ11" s="8">
        <f t="shared" si="107"/>
        <v>8.3102571971479508E-2</v>
      </c>
      <c r="BK11" s="8">
        <f t="shared" si="108"/>
        <v>0.46579777391715854</v>
      </c>
      <c r="BL11" s="8">
        <f t="shared" si="109"/>
        <v>0.42642755390609416</v>
      </c>
      <c r="BM11" s="8">
        <f t="shared" si="110"/>
        <v>6.0179323033358045E-2</v>
      </c>
      <c r="BN11" s="8">
        <f t="shared" si="111"/>
        <v>0.9398109417551328</v>
      </c>
    </row>
    <row r="12" spans="1:88" x14ac:dyDescent="0.25">
      <c r="A12" t="s">
        <v>16</v>
      </c>
      <c r="B12" t="s">
        <v>49</v>
      </c>
      <c r="C12" t="s">
        <v>59</v>
      </c>
      <c r="D12" t="s">
        <v>455</v>
      </c>
      <c r="E12">
        <f>VLOOKUP(A12,home!$A$2:$E$405,3,FALSE)</f>
        <v>1.4166666666666701</v>
      </c>
      <c r="F12">
        <f>VLOOKUP(B12,home!$B$2:$E$405,3,FALSE)</f>
        <v>0.71</v>
      </c>
      <c r="G12">
        <f>VLOOKUP(C12,away!$B$2:$E$405,4,FALSE)</f>
        <v>1.06</v>
      </c>
      <c r="H12">
        <f>VLOOKUP(A12,away!$A$2:$E$405,3,FALSE)</f>
        <v>1.3611111111111101</v>
      </c>
      <c r="I12">
        <f>VLOOKUP(C12,away!$B$2:$E$405,3,FALSE)</f>
        <v>0.35</v>
      </c>
      <c r="J12">
        <f>VLOOKUP(B12,home!$B$2:$E$405,4,FALSE)</f>
        <v>1.84</v>
      </c>
      <c r="K12" s="3">
        <f t="shared" si="56"/>
        <v>1.0661833333333359</v>
      </c>
      <c r="L12" s="3">
        <f t="shared" si="57"/>
        <v>0.87655555555555487</v>
      </c>
      <c r="M12" s="5">
        <f t="shared" si="58"/>
        <v>0.14331089913309486</v>
      </c>
      <c r="N12" s="5">
        <f t="shared" si="59"/>
        <v>0.15279569214072053</v>
      </c>
      <c r="O12" s="5">
        <f t="shared" si="60"/>
        <v>0.12561996480677604</v>
      </c>
      <c r="P12" s="5">
        <f t="shared" si="61"/>
        <v>0.1339339128109048</v>
      </c>
      <c r="Q12" s="5">
        <f t="shared" si="62"/>
        <v>8.1454110182783812E-2</v>
      </c>
      <c r="R12" s="5">
        <f t="shared" si="63"/>
        <v>5.5056439020036402E-2</v>
      </c>
      <c r="S12" s="5">
        <f t="shared" si="64"/>
        <v>3.1292618198179585E-2</v>
      </c>
      <c r="T12" s="5">
        <f t="shared" si="65"/>
        <v>7.1399052803553437E-2</v>
      </c>
      <c r="U12" s="5">
        <f t="shared" si="66"/>
        <v>5.870025767584594E-2</v>
      </c>
      <c r="V12" s="5">
        <f t="shared" si="67"/>
        <v>3.2494565023259495E-3</v>
      </c>
      <c r="W12" s="5">
        <f t="shared" si="68"/>
        <v>2.8948338236127091E-2</v>
      </c>
      <c r="X12" s="5">
        <f t="shared" si="69"/>
        <v>2.5374826704978488E-2</v>
      </c>
      <c r="Y12" s="5">
        <f t="shared" si="70"/>
        <v>1.1121222659754173E-2</v>
      </c>
      <c r="Z12" s="5">
        <f t="shared" si="71"/>
        <v>1.6086675830706186E-2</v>
      </c>
      <c r="AA12" s="5">
        <f t="shared" si="72"/>
        <v>1.7151345659435126E-2</v>
      </c>
      <c r="AB12" s="5">
        <f t="shared" si="73"/>
        <v>9.143239443164395E-3</v>
      </c>
      <c r="AC12" s="5">
        <f t="shared" si="74"/>
        <v>1.8980256670026694E-4</v>
      </c>
      <c r="AD12" s="5">
        <f t="shared" si="75"/>
        <v>7.7160589387637105E-3</v>
      </c>
      <c r="AE12" s="5">
        <f t="shared" si="76"/>
        <v>6.7635543297674293E-3</v>
      </c>
      <c r="AF12" s="5">
        <f t="shared" si="77"/>
        <v>2.9643155615297332E-3</v>
      </c>
      <c r="AG12" s="5">
        <f t="shared" si="78"/>
        <v>8.6612909129289099E-4</v>
      </c>
      <c r="AH12" s="5">
        <f t="shared" si="79"/>
        <v>3.5252162674566934E-3</v>
      </c>
      <c r="AI12" s="5">
        <f t="shared" si="80"/>
        <v>3.7585268307578773E-3</v>
      </c>
      <c r="AJ12" s="5">
        <f t="shared" si="81"/>
        <v>2.0036393324201064E-3</v>
      </c>
      <c r="AK12" s="5">
        <f t="shared" si="82"/>
        <v>7.1208228741248298E-4</v>
      </c>
      <c r="AL12" s="5">
        <f t="shared" si="83"/>
        <v>7.0953432219026598E-6</v>
      </c>
      <c r="AM12" s="5">
        <f t="shared" si="84"/>
        <v>1.6453466879055153E-3</v>
      </c>
      <c r="AN12" s="5">
        <f t="shared" si="85"/>
        <v>1.442237780098511E-3</v>
      </c>
      <c r="AO12" s="5">
        <f t="shared" si="86"/>
        <v>6.3210076928873018E-4</v>
      </c>
      <c r="AP12" s="5">
        <f t="shared" si="87"/>
        <v>1.8469048033032556E-4</v>
      </c>
      <c r="AQ12" s="5">
        <f t="shared" si="88"/>
        <v>4.0472866647942688E-5</v>
      </c>
      <c r="AR12" s="5">
        <f t="shared" si="89"/>
        <v>6.1800958075479634E-4</v>
      </c>
      <c r="AS12" s="5">
        <f t="shared" si="90"/>
        <v>6.5891151484108608E-4</v>
      </c>
      <c r="AT12" s="5">
        <f t="shared" si="91"/>
        <v>3.5126023763249359E-4</v>
      </c>
      <c r="AU12" s="5">
        <f t="shared" si="92"/>
        <v>1.2483593700882389E-4</v>
      </c>
      <c r="AV12" s="5">
        <f t="shared" si="93"/>
        <v>3.3274498859964554E-5</v>
      </c>
      <c r="AW12" s="5">
        <f t="shared" si="94"/>
        <v>1.8419686891194022E-7</v>
      </c>
      <c r="AX12" s="5">
        <f t="shared" si="95"/>
        <v>2.9237353603334425E-4</v>
      </c>
      <c r="AY12" s="5">
        <f t="shared" si="96"/>
        <v>2.5628164730745007E-4</v>
      </c>
      <c r="AZ12" s="5">
        <f t="shared" si="97"/>
        <v>1.1232255086713733E-4</v>
      </c>
      <c r="BA12" s="5">
        <f t="shared" si="98"/>
        <v>3.2818985325586893E-5</v>
      </c>
      <c r="BB12" s="5">
        <f t="shared" si="99"/>
        <v>7.1919159787098524E-6</v>
      </c>
      <c r="BC12" s="5">
        <f t="shared" si="100"/>
        <v>1.2608227812453776E-6</v>
      </c>
      <c r="BD12" s="5">
        <f t="shared" si="101"/>
        <v>9.0286621899529306E-5</v>
      </c>
      <c r="BE12" s="5">
        <f t="shared" si="102"/>
        <v>9.6262091492246702E-5</v>
      </c>
      <c r="BF12" s="5">
        <f t="shared" si="103"/>
        <v>5.1316518790421078E-5</v>
      </c>
      <c r="BG12" s="5">
        <f t="shared" si="104"/>
        <v>1.8237605686344638E-5</v>
      </c>
      <c r="BH12" s="5">
        <f t="shared" si="105"/>
        <v>4.8611578056714814E-6</v>
      </c>
      <c r="BI12" s="5">
        <f t="shared" si="106"/>
        <v>1.0365770866220371E-6</v>
      </c>
      <c r="BJ12" s="8">
        <f t="shared" si="107"/>
        <v>0.39405039869183567</v>
      </c>
      <c r="BK12" s="8">
        <f t="shared" si="108"/>
        <v>0.31224006620173478</v>
      </c>
      <c r="BL12" s="8">
        <f t="shared" si="109"/>
        <v>0.27771900366516317</v>
      </c>
      <c r="BM12" s="8">
        <f t="shared" si="110"/>
        <v>0.30766902884468494</v>
      </c>
      <c r="BN12" s="8">
        <f t="shared" si="111"/>
        <v>0.69217101809431647</v>
      </c>
    </row>
    <row r="13" spans="1:88" x14ac:dyDescent="0.25">
      <c r="A13" t="s">
        <v>143</v>
      </c>
      <c r="B13" t="s">
        <v>451</v>
      </c>
      <c r="C13" t="s">
        <v>140</v>
      </c>
      <c r="D13" t="s">
        <v>455</v>
      </c>
      <c r="E13">
        <f>VLOOKUP(A13,home!$A$2:$E$405,3,FALSE)</f>
        <v>1</v>
      </c>
      <c r="F13">
        <f>VLOOKUP(B13,home!$B$2:$E$405,3,FALSE)</f>
        <v>1</v>
      </c>
      <c r="G13">
        <f>VLOOKUP(C13,away!$B$2:$E$405,4,FALSE)</f>
        <v>0.33</v>
      </c>
      <c r="H13">
        <f>VLOOKUP(A13,away!$A$2:$E$405,3,FALSE)</f>
        <v>1.25</v>
      </c>
      <c r="I13">
        <f>VLOOKUP(C13,away!$B$2:$E$405,3,FALSE)</f>
        <v>2</v>
      </c>
      <c r="J13">
        <f>VLOOKUP(B13,home!$B$2:$E$405,4,FALSE)</f>
        <v>0.8</v>
      </c>
      <c r="K13" s="3">
        <f t="shared" si="56"/>
        <v>0.33</v>
      </c>
      <c r="L13" s="3">
        <f t="shared" si="57"/>
        <v>2</v>
      </c>
      <c r="M13" s="5">
        <f t="shared" si="58"/>
        <v>9.7295747089532772E-2</v>
      </c>
      <c r="N13" s="5">
        <f t="shared" si="59"/>
        <v>3.2107596539545813E-2</v>
      </c>
      <c r="O13" s="5">
        <f t="shared" si="60"/>
        <v>0.19459149417906552</v>
      </c>
      <c r="P13" s="5">
        <f t="shared" si="61"/>
        <v>6.4215193079091612E-2</v>
      </c>
      <c r="Q13" s="5">
        <f t="shared" si="62"/>
        <v>5.2977534290250591E-3</v>
      </c>
      <c r="R13" s="5">
        <f t="shared" si="63"/>
        <v>0.1945914941790656</v>
      </c>
      <c r="S13" s="5">
        <f t="shared" si="64"/>
        <v>1.059550685805012E-2</v>
      </c>
      <c r="T13" s="5">
        <f t="shared" si="65"/>
        <v>1.0595506858050115E-2</v>
      </c>
      <c r="U13" s="5">
        <f t="shared" si="66"/>
        <v>6.421519307909164E-2</v>
      </c>
      <c r="V13" s="5">
        <f t="shared" si="67"/>
        <v>7.770038362570088E-4</v>
      </c>
      <c r="W13" s="5">
        <f t="shared" si="68"/>
        <v>5.8275287719275655E-4</v>
      </c>
      <c r="X13" s="5">
        <f t="shared" si="69"/>
        <v>1.1655057543855127E-3</v>
      </c>
      <c r="Y13" s="5">
        <f t="shared" si="70"/>
        <v>1.1655057543855133E-3</v>
      </c>
      <c r="Z13" s="5">
        <f t="shared" si="71"/>
        <v>0.12972766278604372</v>
      </c>
      <c r="AA13" s="5">
        <f t="shared" si="72"/>
        <v>4.2810128719394429E-2</v>
      </c>
      <c r="AB13" s="5">
        <f t="shared" si="73"/>
        <v>7.0636712387000802E-3</v>
      </c>
      <c r="AC13" s="5">
        <f t="shared" si="74"/>
        <v>3.2051408245601612E-5</v>
      </c>
      <c r="AD13" s="5">
        <f t="shared" si="75"/>
        <v>4.8077112368402412E-5</v>
      </c>
      <c r="AE13" s="5">
        <f t="shared" si="76"/>
        <v>9.6154224736804796E-5</v>
      </c>
      <c r="AF13" s="5">
        <f t="shared" si="77"/>
        <v>9.6154224736804837E-5</v>
      </c>
      <c r="AG13" s="5">
        <f t="shared" si="78"/>
        <v>6.4102816491203225E-5</v>
      </c>
      <c r="AH13" s="5">
        <f t="shared" si="79"/>
        <v>6.4863831393021862E-2</v>
      </c>
      <c r="AI13" s="5">
        <f t="shared" si="80"/>
        <v>2.1405064359697214E-2</v>
      </c>
      <c r="AJ13" s="5">
        <f t="shared" si="81"/>
        <v>3.5318356193500401E-3</v>
      </c>
      <c r="AK13" s="5">
        <f t="shared" si="82"/>
        <v>3.885019181285044E-4</v>
      </c>
      <c r="AL13" s="5">
        <f t="shared" si="83"/>
        <v>8.4615717768388257E-7</v>
      </c>
      <c r="AM13" s="5">
        <f t="shared" si="84"/>
        <v>3.17308941631456E-6</v>
      </c>
      <c r="AN13" s="5">
        <f t="shared" si="85"/>
        <v>6.3461788326291191E-6</v>
      </c>
      <c r="AO13" s="5">
        <f t="shared" si="86"/>
        <v>6.3461788326291216E-6</v>
      </c>
      <c r="AP13" s="5">
        <f t="shared" si="87"/>
        <v>4.2307858884194141E-6</v>
      </c>
      <c r="AQ13" s="5">
        <f t="shared" si="88"/>
        <v>2.1153929442097071E-6</v>
      </c>
      <c r="AR13" s="5">
        <f t="shared" si="89"/>
        <v>2.5945532557208738E-2</v>
      </c>
      <c r="AS13" s="5">
        <f t="shared" si="90"/>
        <v>8.562025743878883E-3</v>
      </c>
      <c r="AT13" s="5">
        <f t="shared" si="91"/>
        <v>1.4127342477400155E-3</v>
      </c>
      <c r="AU13" s="5">
        <f t="shared" si="92"/>
        <v>1.5540076725140172E-4</v>
      </c>
      <c r="AV13" s="5">
        <f t="shared" si="93"/>
        <v>1.2820563298240641E-5</v>
      </c>
      <c r="AW13" s="5">
        <f t="shared" si="94"/>
        <v>1.5512881590871175E-8</v>
      </c>
      <c r="AX13" s="5">
        <f t="shared" si="95"/>
        <v>1.7451991789730072E-7</v>
      </c>
      <c r="AY13" s="5">
        <f t="shared" si="96"/>
        <v>3.4903983579460139E-7</v>
      </c>
      <c r="AZ13" s="5">
        <f t="shared" si="97"/>
        <v>3.4903983579460155E-7</v>
      </c>
      <c r="BA13" s="5">
        <f t="shared" si="98"/>
        <v>2.326932238630677E-7</v>
      </c>
      <c r="BB13" s="5">
        <f t="shared" si="99"/>
        <v>1.1634661193153385E-7</v>
      </c>
      <c r="BC13" s="5">
        <f t="shared" si="100"/>
        <v>4.6538644772613522E-8</v>
      </c>
      <c r="BD13" s="5">
        <f t="shared" si="101"/>
        <v>8.648510852402912E-3</v>
      </c>
      <c r="BE13" s="5">
        <f t="shared" si="102"/>
        <v>2.8540085812929611E-3</v>
      </c>
      <c r="BF13" s="5">
        <f t="shared" si="103"/>
        <v>4.7091141591333851E-4</v>
      </c>
      <c r="BG13" s="5">
        <f t="shared" si="104"/>
        <v>5.1800255750467237E-5</v>
      </c>
      <c r="BH13" s="5">
        <f t="shared" si="105"/>
        <v>4.2735210994135471E-6</v>
      </c>
      <c r="BI13" s="5">
        <f t="shared" si="106"/>
        <v>2.8205239256129417E-7</v>
      </c>
      <c r="BJ13" s="8">
        <f t="shared" si="107"/>
        <v>5.1242589394902248E-2</v>
      </c>
      <c r="BK13" s="8">
        <f t="shared" si="108"/>
        <v>0.17291669746819058</v>
      </c>
      <c r="BL13" s="8">
        <f t="shared" si="109"/>
        <v>0.6415795152437439</v>
      </c>
      <c r="BM13" s="8">
        <f t="shared" si="110"/>
        <v>0.40736685287059976</v>
      </c>
      <c r="BN13" s="8">
        <f t="shared" si="111"/>
        <v>0.58809927849532639</v>
      </c>
    </row>
    <row r="14" spans="1:88" x14ac:dyDescent="0.25">
      <c r="A14" t="s">
        <v>143</v>
      </c>
      <c r="B14" t="s">
        <v>150</v>
      </c>
      <c r="C14" t="s">
        <v>152</v>
      </c>
      <c r="D14" t="s">
        <v>455</v>
      </c>
      <c r="E14">
        <f>VLOOKUP(A14,home!$A$2:$E$405,3,FALSE)</f>
        <v>1</v>
      </c>
      <c r="F14">
        <f>VLOOKUP(B14,home!$B$2:$E$405,3,FALSE)</f>
        <v>0.67</v>
      </c>
      <c r="G14">
        <f>VLOOKUP(C14,away!$B$2:$E$405,4,FALSE)</f>
        <v>1</v>
      </c>
      <c r="H14">
        <f>VLOOKUP(A14,away!$A$2:$E$405,3,FALSE)</f>
        <v>1.25</v>
      </c>
      <c r="I14">
        <f>VLOOKUP(C14,away!$B$2:$E$405,3,FALSE)</f>
        <v>1.5</v>
      </c>
      <c r="J14">
        <f>VLOOKUP(B14,home!$B$2:$E$405,4,FALSE)</f>
        <v>1.33</v>
      </c>
      <c r="K14" s="3">
        <f t="shared" si="56"/>
        <v>0.67</v>
      </c>
      <c r="L14" s="3">
        <f t="shared" si="57"/>
        <v>2.4937500000000004</v>
      </c>
      <c r="M14" s="5">
        <f t="shared" si="58"/>
        <v>4.2266942484918253E-2</v>
      </c>
      <c r="N14" s="5">
        <f t="shared" si="59"/>
        <v>2.8318851464895229E-2</v>
      </c>
      <c r="O14" s="5">
        <f t="shared" si="60"/>
        <v>0.1054031878217649</v>
      </c>
      <c r="P14" s="5">
        <f t="shared" si="61"/>
        <v>7.0620135840582479E-2</v>
      </c>
      <c r="Q14" s="5">
        <f t="shared" si="62"/>
        <v>9.4868152407399011E-3</v>
      </c>
      <c r="R14" s="5">
        <f t="shared" si="63"/>
        <v>0.13142459981526314</v>
      </c>
      <c r="S14" s="5">
        <f t="shared" si="64"/>
        <v>2.9498251428535814E-2</v>
      </c>
      <c r="T14" s="5">
        <f t="shared" si="65"/>
        <v>2.3657745506595131E-2</v>
      </c>
      <c r="U14" s="5">
        <f t="shared" si="66"/>
        <v>8.8054481876226304E-2</v>
      </c>
      <c r="V14" s="5">
        <f t="shared" si="67"/>
        <v>5.4762274683267231E-3</v>
      </c>
      <c r="W14" s="5">
        <f t="shared" si="68"/>
        <v>2.1187220704319116E-3</v>
      </c>
      <c r="X14" s="5">
        <f t="shared" si="69"/>
        <v>5.2835631631395798E-3</v>
      </c>
      <c r="Y14" s="5">
        <f t="shared" si="70"/>
        <v>6.5879428190396662E-3</v>
      </c>
      <c r="Z14" s="5">
        <f t="shared" si="71"/>
        <v>0.10924669859643751</v>
      </c>
      <c r="AA14" s="5">
        <f t="shared" si="72"/>
        <v>7.3195288059613131E-2</v>
      </c>
      <c r="AB14" s="5">
        <f t="shared" si="73"/>
        <v>2.4520421499970399E-2</v>
      </c>
      <c r="AC14" s="5">
        <f t="shared" si="74"/>
        <v>5.7185933168272781E-4</v>
      </c>
      <c r="AD14" s="5">
        <f t="shared" si="75"/>
        <v>3.5488594679734516E-4</v>
      </c>
      <c r="AE14" s="5">
        <f t="shared" si="76"/>
        <v>8.8499682982587965E-4</v>
      </c>
      <c r="AF14" s="5">
        <f t="shared" si="77"/>
        <v>1.1034804221891439E-3</v>
      </c>
      <c r="AG14" s="5">
        <f t="shared" si="78"/>
        <v>9.1726810094472616E-4</v>
      </c>
      <c r="AH14" s="5">
        <f t="shared" si="79"/>
        <v>6.810848865621652E-2</v>
      </c>
      <c r="AI14" s="5">
        <f t="shared" si="80"/>
        <v>4.563268739966507E-2</v>
      </c>
      <c r="AJ14" s="5">
        <f t="shared" si="81"/>
        <v>1.5286950278887799E-2</v>
      </c>
      <c r="AK14" s="5">
        <f t="shared" si="82"/>
        <v>3.4140855622849424E-3</v>
      </c>
      <c r="AL14" s="5">
        <f t="shared" si="83"/>
        <v>3.8218788784685882E-5</v>
      </c>
      <c r="AM14" s="5">
        <f t="shared" si="84"/>
        <v>4.7554716870844261E-5</v>
      </c>
      <c r="AN14" s="5">
        <f t="shared" si="85"/>
        <v>1.1858957519666788E-4</v>
      </c>
      <c r="AO14" s="5">
        <f t="shared" si="86"/>
        <v>1.4786637657334531E-4</v>
      </c>
      <c r="AP14" s="5">
        <f t="shared" si="87"/>
        <v>1.2291392552659332E-4</v>
      </c>
      <c r="AQ14" s="5">
        <f t="shared" si="88"/>
        <v>7.6629150445485538E-5</v>
      </c>
      <c r="AR14" s="5">
        <f t="shared" si="89"/>
        <v>3.396910871728797E-2</v>
      </c>
      <c r="AS14" s="5">
        <f t="shared" si="90"/>
        <v>2.2759302840582939E-2</v>
      </c>
      <c r="AT14" s="5">
        <f t="shared" si="91"/>
        <v>7.6243664515952851E-3</v>
      </c>
      <c r="AU14" s="5">
        <f t="shared" si="92"/>
        <v>1.7027751741896138E-3</v>
      </c>
      <c r="AV14" s="5">
        <f t="shared" si="93"/>
        <v>2.8521484167676029E-4</v>
      </c>
      <c r="AW14" s="5">
        <f t="shared" si="94"/>
        <v>1.7737897232309164E-6</v>
      </c>
      <c r="AX14" s="5">
        <f t="shared" si="95"/>
        <v>5.3102767172442749E-6</v>
      </c>
      <c r="AY14" s="5">
        <f t="shared" si="96"/>
        <v>1.3242502563627911E-5</v>
      </c>
      <c r="AZ14" s="5">
        <f t="shared" si="97"/>
        <v>1.6511745384023559E-5</v>
      </c>
      <c r="BA14" s="5">
        <f t="shared" si="98"/>
        <v>1.3725388350469585E-5</v>
      </c>
      <c r="BB14" s="5">
        <f t="shared" si="99"/>
        <v>8.556921799745883E-6</v>
      </c>
      <c r="BC14" s="5">
        <f t="shared" si="100"/>
        <v>4.2677647476232563E-6</v>
      </c>
      <c r="BD14" s="5">
        <f t="shared" si="101"/>
        <v>1.4118410810622815E-2</v>
      </c>
      <c r="BE14" s="5">
        <f t="shared" si="102"/>
        <v>9.459335243117286E-3</v>
      </c>
      <c r="BF14" s="5">
        <f t="shared" si="103"/>
        <v>3.168877306444291E-3</v>
      </c>
      <c r="BG14" s="5">
        <f t="shared" si="104"/>
        <v>7.0771593177255834E-4</v>
      </c>
      <c r="BH14" s="5">
        <f t="shared" si="105"/>
        <v>1.1854241857190353E-4</v>
      </c>
      <c r="BI14" s="5">
        <f t="shared" si="106"/>
        <v>1.5884684088635073E-5</v>
      </c>
      <c r="BJ14" s="8">
        <f t="shared" si="107"/>
        <v>7.928943990877417E-2</v>
      </c>
      <c r="BK14" s="8">
        <f t="shared" si="108"/>
        <v>0.1484848778453943</v>
      </c>
      <c r="BL14" s="8">
        <f t="shared" si="109"/>
        <v>0.64896972538984232</v>
      </c>
      <c r="BM14" s="8">
        <f t="shared" si="110"/>
        <v>0.5984587403594438</v>
      </c>
      <c r="BN14" s="8">
        <f t="shared" si="111"/>
        <v>0.38752053266816389</v>
      </c>
    </row>
    <row r="15" spans="1:88" x14ac:dyDescent="0.25">
      <c r="A15" t="s">
        <v>143</v>
      </c>
      <c r="B15" t="s">
        <v>149</v>
      </c>
      <c r="C15" t="s">
        <v>158</v>
      </c>
      <c r="D15" t="s">
        <v>455</v>
      </c>
      <c r="E15">
        <f>VLOOKUP(A15,home!$A$2:$E$405,3,FALSE)</f>
        <v>1</v>
      </c>
      <c r="F15">
        <f>VLOOKUP(B15,home!$B$2:$E$405,3,FALSE)</f>
        <v>2</v>
      </c>
      <c r="G15">
        <f>VLOOKUP(C15,away!$B$2:$E$405,4,FALSE)</f>
        <v>2</v>
      </c>
      <c r="H15">
        <f>VLOOKUP(A15,away!$A$2:$E$405,3,FALSE)</f>
        <v>1.25</v>
      </c>
      <c r="I15">
        <f>VLOOKUP(C15,away!$B$2:$E$405,3,FALSE)</f>
        <v>1.67</v>
      </c>
      <c r="J15">
        <f>VLOOKUP(B15,home!$B$2:$E$405,4,FALSE)</f>
        <v>0.53</v>
      </c>
      <c r="K15" s="3">
        <f t="shared" si="56"/>
        <v>4</v>
      </c>
      <c r="L15" s="3">
        <f t="shared" si="57"/>
        <v>1.1063750000000001</v>
      </c>
      <c r="M15" s="5">
        <f t="shared" si="58"/>
        <v>6.0580034311133908E-3</v>
      </c>
      <c r="N15" s="5">
        <f t="shared" si="59"/>
        <v>2.4232013724453563E-2</v>
      </c>
      <c r="O15" s="5">
        <f t="shared" si="60"/>
        <v>6.7024235460980781E-3</v>
      </c>
      <c r="P15" s="5">
        <f t="shared" si="61"/>
        <v>2.6809694184392312E-2</v>
      </c>
      <c r="Q15" s="5">
        <f t="shared" si="62"/>
        <v>4.846402744890714E-2</v>
      </c>
      <c r="R15" s="5">
        <f t="shared" si="63"/>
        <v>3.7076969254071323E-3</v>
      </c>
      <c r="S15" s="5">
        <f t="shared" si="64"/>
        <v>2.9661575403257066E-2</v>
      </c>
      <c r="T15" s="5">
        <f t="shared" si="65"/>
        <v>5.3619388368784639E-2</v>
      </c>
      <c r="U15" s="5">
        <f t="shared" si="66"/>
        <v>1.4830787701628529E-2</v>
      </c>
      <c r="V15" s="5">
        <f t="shared" si="67"/>
        <v>1.4585255771901569E-2</v>
      </c>
      <c r="W15" s="5">
        <f t="shared" si="68"/>
        <v>6.4618703265209521E-2</v>
      </c>
      <c r="X15" s="5">
        <f t="shared" si="69"/>
        <v>7.149251782504619E-2</v>
      </c>
      <c r="Y15" s="5">
        <f t="shared" si="70"/>
        <v>3.9548767204342757E-2</v>
      </c>
      <c r="Z15" s="5">
        <f t="shared" si="71"/>
        <v>1.3673677286157719E-3</v>
      </c>
      <c r="AA15" s="5">
        <f t="shared" si="72"/>
        <v>5.4694709144630874E-3</v>
      </c>
      <c r="AB15" s="5">
        <f t="shared" si="73"/>
        <v>1.0938941828926177E-2</v>
      </c>
      <c r="AC15" s="5">
        <f t="shared" si="74"/>
        <v>4.0341905886594007E-3</v>
      </c>
      <c r="AD15" s="5">
        <f t="shared" si="75"/>
        <v>6.4618703265209521E-2</v>
      </c>
      <c r="AE15" s="5">
        <f t="shared" si="76"/>
        <v>7.149251782504619E-2</v>
      </c>
      <c r="AF15" s="5">
        <f t="shared" si="77"/>
        <v>3.9548767204342757E-2</v>
      </c>
      <c r="AG15" s="5">
        <f t="shared" si="78"/>
        <v>1.4585255771901569E-2</v>
      </c>
      <c r="AH15" s="5">
        <f t="shared" si="79"/>
        <v>3.7820536768681871E-4</v>
      </c>
      <c r="AI15" s="5">
        <f t="shared" si="80"/>
        <v>1.5128214707472748E-3</v>
      </c>
      <c r="AJ15" s="5">
        <f t="shared" si="81"/>
        <v>3.0256429414945506E-3</v>
      </c>
      <c r="AK15" s="5">
        <f t="shared" si="82"/>
        <v>4.0341905886594007E-3</v>
      </c>
      <c r="AL15" s="5">
        <f t="shared" si="83"/>
        <v>7.1413241800448684E-4</v>
      </c>
      <c r="AM15" s="5">
        <f t="shared" si="84"/>
        <v>5.1694962612167619E-2</v>
      </c>
      <c r="AN15" s="5">
        <f t="shared" si="85"/>
        <v>5.7194014260036952E-2</v>
      </c>
      <c r="AO15" s="5">
        <f t="shared" si="86"/>
        <v>3.1639013763474208E-2</v>
      </c>
      <c r="AP15" s="5">
        <f t="shared" si="87"/>
        <v>1.1668204617521256E-2</v>
      </c>
      <c r="AQ15" s="5">
        <f t="shared" si="88"/>
        <v>3.2273524709275207E-3</v>
      </c>
      <c r="AR15" s="5">
        <f t="shared" si="89"/>
        <v>8.368739273490078E-5</v>
      </c>
      <c r="AS15" s="5">
        <f t="shared" si="90"/>
        <v>3.3474957093960312E-4</v>
      </c>
      <c r="AT15" s="5">
        <f t="shared" si="91"/>
        <v>6.6949914187920635E-4</v>
      </c>
      <c r="AU15" s="5">
        <f t="shared" si="92"/>
        <v>8.9266552250560861E-4</v>
      </c>
      <c r="AV15" s="5">
        <f t="shared" si="93"/>
        <v>8.9266552250560861E-4</v>
      </c>
      <c r="AW15" s="5">
        <f t="shared" si="94"/>
        <v>8.7788694885523722E-5</v>
      </c>
      <c r="AX15" s="5">
        <f t="shared" si="95"/>
        <v>3.4463308408111751E-2</v>
      </c>
      <c r="AY15" s="5">
        <f t="shared" si="96"/>
        <v>3.8129342840024637E-2</v>
      </c>
      <c r="AZ15" s="5">
        <f t="shared" si="97"/>
        <v>2.1092675842316139E-2</v>
      </c>
      <c r="BA15" s="5">
        <f t="shared" si="98"/>
        <v>7.7788030783475055E-3</v>
      </c>
      <c r="BB15" s="5">
        <f t="shared" si="99"/>
        <v>2.1515683139516806E-3</v>
      </c>
      <c r="BC15" s="5">
        <f t="shared" si="100"/>
        <v>4.7608827866965799E-4</v>
      </c>
      <c r="BD15" s="5">
        <f t="shared" si="101"/>
        <v>1.543160652284596E-5</v>
      </c>
      <c r="BE15" s="5">
        <f t="shared" si="102"/>
        <v>6.172642609138384E-5</v>
      </c>
      <c r="BF15" s="5">
        <f t="shared" si="103"/>
        <v>1.2345285218276771E-4</v>
      </c>
      <c r="BG15" s="5">
        <f t="shared" si="104"/>
        <v>1.6460380291035694E-4</v>
      </c>
      <c r="BH15" s="5">
        <f t="shared" si="105"/>
        <v>1.6460380291035694E-4</v>
      </c>
      <c r="BI15" s="5">
        <f t="shared" si="106"/>
        <v>1.3168304232828555E-4</v>
      </c>
      <c r="BJ15" s="8">
        <f t="shared" si="107"/>
        <v>0.75173599638879285</v>
      </c>
      <c r="BK15" s="8">
        <f t="shared" si="108"/>
        <v>0.11999219463735286</v>
      </c>
      <c r="BL15" s="8">
        <f t="shared" si="109"/>
        <v>5.4134949968621969E-2</v>
      </c>
      <c r="BM15" s="8">
        <f t="shared" si="110"/>
        <v>0.77321509531787269</v>
      </c>
      <c r="BN15" s="8">
        <f t="shared" si="111"/>
        <v>0.11597385926037163</v>
      </c>
    </row>
    <row r="16" spans="1:88" x14ac:dyDescent="0.25">
      <c r="A16" t="s">
        <v>143</v>
      </c>
      <c r="B16" t="s">
        <v>155</v>
      </c>
      <c r="C16" t="s">
        <v>452</v>
      </c>
      <c r="D16" t="s">
        <v>455</v>
      </c>
      <c r="E16">
        <f>VLOOKUP(A16,home!$A$2:$E$405,3,FALSE)</f>
        <v>1</v>
      </c>
      <c r="F16">
        <f>VLOOKUP(B16,home!$B$2:$E$405,3,FALSE)</f>
        <v>0.67</v>
      </c>
      <c r="G16">
        <f>VLOOKUP(C16,away!$B$2:$E$405,4,FALSE)</f>
        <v>1.33</v>
      </c>
      <c r="H16">
        <f>VLOOKUP(A16,away!$A$2:$E$405,3,FALSE)</f>
        <v>1.25</v>
      </c>
      <c r="I16">
        <f>VLOOKUP(C16,away!$B$2:$E$405,3,FALSE)</f>
        <v>1.33</v>
      </c>
      <c r="J16">
        <f>VLOOKUP(B16,home!$B$2:$E$405,4,FALSE)</f>
        <v>1.33</v>
      </c>
      <c r="K16" s="3">
        <f t="shared" si="56"/>
        <v>0.89110000000000011</v>
      </c>
      <c r="L16" s="3">
        <f t="shared" si="57"/>
        <v>2.2111250000000005</v>
      </c>
      <c r="M16" s="5">
        <f t="shared" si="58"/>
        <v>4.4949079346428021E-2</v>
      </c>
      <c r="N16" s="5">
        <f t="shared" si="59"/>
        <v>4.0054124605602009E-2</v>
      </c>
      <c r="O16" s="5">
        <f t="shared" si="60"/>
        <v>9.9388033069870665E-2</v>
      </c>
      <c r="P16" s="5">
        <f t="shared" si="61"/>
        <v>8.8564676268561751E-2</v>
      </c>
      <c r="Q16" s="5">
        <f t="shared" si="62"/>
        <v>1.7846115218025978E-2</v>
      </c>
      <c r="R16" s="5">
        <f t="shared" si="63"/>
        <v>0.10987968231080893</v>
      </c>
      <c r="S16" s="5">
        <f t="shared" si="64"/>
        <v>4.3625486865385962E-2</v>
      </c>
      <c r="T16" s="5">
        <f t="shared" si="65"/>
        <v>3.9459991511457695E-2</v>
      </c>
      <c r="U16" s="5">
        <f t="shared" si="66"/>
        <v>9.7913784907161835E-2</v>
      </c>
      <c r="V16" s="5">
        <f t="shared" si="67"/>
        <v>9.5507508532623794E-3</v>
      </c>
      <c r="W16" s="5">
        <f t="shared" si="68"/>
        <v>5.3008910902609839E-3</v>
      </c>
      <c r="X16" s="5">
        <f t="shared" si="69"/>
        <v>1.1720932811953319E-2</v>
      </c>
      <c r="Y16" s="5">
        <f t="shared" si="70"/>
        <v>1.2958223781915145E-2</v>
      </c>
      <c r="Z16" s="5">
        <f t="shared" si="71"/>
        <v>8.0985904183162497E-2</v>
      </c>
      <c r="AA16" s="5">
        <f t="shared" si="72"/>
        <v>7.2166539217616094E-2</v>
      </c>
      <c r="AB16" s="5">
        <f t="shared" si="73"/>
        <v>3.2153801548408863E-2</v>
      </c>
      <c r="AC16" s="5">
        <f t="shared" si="74"/>
        <v>1.1761352648095038E-3</v>
      </c>
      <c r="AD16" s="5">
        <f t="shared" si="75"/>
        <v>1.1809060126328904E-3</v>
      </c>
      <c r="AE16" s="5">
        <f t="shared" si="76"/>
        <v>2.6111308071829001E-3</v>
      </c>
      <c r="AF16" s="5">
        <f t="shared" si="77"/>
        <v>2.8867683030161461E-3</v>
      </c>
      <c r="AG16" s="5">
        <f t="shared" si="78"/>
        <v>2.1276685213355261E-3</v>
      </c>
      <c r="AH16" s="5">
        <f t="shared" si="79"/>
        <v>4.476748934674879E-2</v>
      </c>
      <c r="AI16" s="5">
        <f t="shared" si="80"/>
        <v>3.9892309756887845E-2</v>
      </c>
      <c r="AJ16" s="5">
        <f t="shared" si="81"/>
        <v>1.7774018612181385E-2</v>
      </c>
      <c r="AK16" s="5">
        <f t="shared" si="82"/>
        <v>5.2794759951049442E-3</v>
      </c>
      <c r="AL16" s="5">
        <f t="shared" si="83"/>
        <v>9.2695147923353938E-5</v>
      </c>
      <c r="AM16" s="5">
        <f t="shared" si="84"/>
        <v>2.1046106957143388E-4</v>
      </c>
      <c r="AN16" s="5">
        <f t="shared" si="85"/>
        <v>4.6535573245613674E-4</v>
      </c>
      <c r="AO16" s="5">
        <f t="shared" si="86"/>
        <v>5.1447984696353791E-4</v>
      </c>
      <c r="AP16" s="5">
        <f t="shared" si="87"/>
        <v>3.7919308387241769E-4</v>
      </c>
      <c r="AQ16" s="5">
        <f t="shared" si="88"/>
        <v>2.0961082689434989E-4</v>
      </c>
      <c r="AR16" s="5">
        <f t="shared" si="89"/>
        <v>1.9797302976365994E-2</v>
      </c>
      <c r="AS16" s="5">
        <f t="shared" si="90"/>
        <v>1.7641376682239737E-2</v>
      </c>
      <c r="AT16" s="5">
        <f t="shared" si="91"/>
        <v>7.8601153807719166E-3</v>
      </c>
      <c r="AU16" s="5">
        <f t="shared" si="92"/>
        <v>2.3347162719352856E-3</v>
      </c>
      <c r="AV16" s="5">
        <f t="shared" si="93"/>
        <v>5.201164174803831E-4</v>
      </c>
      <c r="AW16" s="5">
        <f t="shared" si="94"/>
        <v>5.0733431689486185E-6</v>
      </c>
      <c r="AX16" s="5">
        <f t="shared" si="95"/>
        <v>3.1256976515850773E-5</v>
      </c>
      <c r="AY16" s="5">
        <f t="shared" si="96"/>
        <v>6.9113082198610549E-5</v>
      </c>
      <c r="AZ16" s="5">
        <f t="shared" si="97"/>
        <v>7.6408831938201398E-5</v>
      </c>
      <c r="BA16" s="5">
        <f t="shared" si="98"/>
        <v>5.6316492839785212E-5</v>
      </c>
      <c r="BB16" s="5">
        <f t="shared" si="99"/>
        <v>3.1130701307592513E-5</v>
      </c>
      <c r="BC16" s="5">
        <f t="shared" si="100"/>
        <v>1.3766774385750109E-5</v>
      </c>
      <c r="BD16" s="5">
        <f t="shared" si="101"/>
        <v>7.295718590602877E-3</v>
      </c>
      <c r="BE16" s="5">
        <f t="shared" si="102"/>
        <v>6.5012148360862236E-3</v>
      </c>
      <c r="BF16" s="5">
        <f t="shared" si="103"/>
        <v>2.8966162702182175E-3</v>
      </c>
      <c r="BG16" s="5">
        <f t="shared" si="104"/>
        <v>8.6039158613048471E-4</v>
      </c>
      <c r="BH16" s="5">
        <f t="shared" si="105"/>
        <v>1.9167373560021871E-4</v>
      </c>
      <c r="BI16" s="5">
        <f t="shared" si="106"/>
        <v>3.4160093158670995E-5</v>
      </c>
      <c r="BJ16" s="8">
        <f t="shared" si="107"/>
        <v>0.13820384608232628</v>
      </c>
      <c r="BK16" s="8">
        <f t="shared" si="108"/>
        <v>0.18802793682856955</v>
      </c>
      <c r="BL16" s="8">
        <f t="shared" si="109"/>
        <v>0.58514853760537933</v>
      </c>
      <c r="BM16" s="8">
        <f t="shared" si="110"/>
        <v>0.59162047414111052</v>
      </c>
      <c r="BN16" s="8">
        <f t="shared" si="111"/>
        <v>0.40068171081929732</v>
      </c>
    </row>
    <row r="17" spans="1:66" x14ac:dyDescent="0.25">
      <c r="A17" t="s">
        <v>143</v>
      </c>
      <c r="B17" t="s">
        <v>145</v>
      </c>
      <c r="C17" t="s">
        <v>161</v>
      </c>
      <c r="D17" t="s">
        <v>455</v>
      </c>
      <c r="E17">
        <f>VLOOKUP(A17,home!$A$2:$E$405,3,FALSE)</f>
        <v>1</v>
      </c>
      <c r="F17">
        <f>VLOOKUP(B17,home!$B$2:$E$405,3,FALSE)</f>
        <v>0.67</v>
      </c>
      <c r="G17">
        <f>VLOOKUP(C17,away!$B$2:$E$405,4,FALSE)</f>
        <v>0.5</v>
      </c>
      <c r="H17">
        <f>VLOOKUP(A17,away!$A$2:$E$405,3,FALSE)</f>
        <v>1.25</v>
      </c>
      <c r="I17">
        <f>VLOOKUP(C17,away!$B$2:$E$405,3,FALSE)</f>
        <v>3</v>
      </c>
      <c r="J17">
        <f>VLOOKUP(B17,home!$B$2:$E$405,4,FALSE)</f>
        <v>1.07</v>
      </c>
      <c r="K17" s="3">
        <f t="shared" si="56"/>
        <v>0.33500000000000002</v>
      </c>
      <c r="L17" s="3">
        <f t="shared" si="57"/>
        <v>4.0125000000000002</v>
      </c>
      <c r="M17" s="5">
        <f t="shared" si="58"/>
        <v>1.2939119979352889E-2</v>
      </c>
      <c r="N17" s="5">
        <f t="shared" si="59"/>
        <v>4.3346051930832179E-3</v>
      </c>
      <c r="O17" s="5">
        <f t="shared" si="60"/>
        <v>5.1918218917153473E-2</v>
      </c>
      <c r="P17" s="5">
        <f t="shared" si="61"/>
        <v>1.7392603337246414E-2</v>
      </c>
      <c r="Q17" s="5">
        <f t="shared" si="62"/>
        <v>7.260463698414391E-4</v>
      </c>
      <c r="R17" s="5">
        <f t="shared" si="63"/>
        <v>0.10416092670253915</v>
      </c>
      <c r="S17" s="5">
        <f t="shared" si="64"/>
        <v>5.8447299995962286E-3</v>
      </c>
      <c r="T17" s="5">
        <f t="shared" si="65"/>
        <v>2.9132610589887743E-3</v>
      </c>
      <c r="U17" s="5">
        <f t="shared" si="66"/>
        <v>3.4893910445350618E-2</v>
      </c>
      <c r="V17" s="5">
        <f t="shared" si="67"/>
        <v>8.7293477848136196E-4</v>
      </c>
      <c r="W17" s="5">
        <f t="shared" si="68"/>
        <v>8.1075177965627361E-5</v>
      </c>
      <c r="X17" s="5">
        <f t="shared" si="69"/>
        <v>3.2531415158707985E-4</v>
      </c>
      <c r="Y17" s="5">
        <f t="shared" si="70"/>
        <v>6.5266151662157887E-4</v>
      </c>
      <c r="Z17" s="5">
        <f t="shared" si="71"/>
        <v>0.13931523946464616</v>
      </c>
      <c r="AA17" s="5">
        <f t="shared" si="72"/>
        <v>4.6670605220656462E-2</v>
      </c>
      <c r="AB17" s="5">
        <f t="shared" si="73"/>
        <v>7.8173263744599573E-3</v>
      </c>
      <c r="AC17" s="5">
        <f t="shared" si="74"/>
        <v>7.3336751096869735E-5</v>
      </c>
      <c r="AD17" s="5">
        <f t="shared" si="75"/>
        <v>6.7900461546212916E-6</v>
      </c>
      <c r="AE17" s="5">
        <f t="shared" si="76"/>
        <v>2.7245060195417936E-5</v>
      </c>
      <c r="AF17" s="5">
        <f t="shared" si="77"/>
        <v>5.4660402017057226E-5</v>
      </c>
      <c r="AG17" s="5">
        <f t="shared" si="78"/>
        <v>7.3108287697814064E-5</v>
      </c>
      <c r="AH17" s="5">
        <f t="shared" si="79"/>
        <v>0.13975059958797317</v>
      </c>
      <c r="AI17" s="5">
        <f t="shared" si="80"/>
        <v>4.6816450861971018E-2</v>
      </c>
      <c r="AJ17" s="5">
        <f t="shared" si="81"/>
        <v>7.8417555193801454E-3</v>
      </c>
      <c r="AK17" s="5">
        <f t="shared" si="82"/>
        <v>8.7566269966411628E-4</v>
      </c>
      <c r="AL17" s="5">
        <f t="shared" si="83"/>
        <v>3.943133764600945E-6</v>
      </c>
      <c r="AM17" s="5">
        <f t="shared" si="84"/>
        <v>4.5493309235962674E-7</v>
      </c>
      <c r="AN17" s="5">
        <f t="shared" si="85"/>
        <v>1.8254190330930023E-6</v>
      </c>
      <c r="AO17" s="5">
        <f t="shared" si="86"/>
        <v>3.6622469351428355E-6</v>
      </c>
      <c r="AP17" s="5">
        <f t="shared" si="87"/>
        <v>4.8982552757535441E-6</v>
      </c>
      <c r="AQ17" s="5">
        <f t="shared" si="88"/>
        <v>4.9135623234902742E-6</v>
      </c>
      <c r="AR17" s="5">
        <f t="shared" si="89"/>
        <v>0.11214985616934846</v>
      </c>
      <c r="AS17" s="5">
        <f t="shared" si="90"/>
        <v>3.7570201816731735E-2</v>
      </c>
      <c r="AT17" s="5">
        <f t="shared" si="91"/>
        <v>6.2930088043025656E-3</v>
      </c>
      <c r="AU17" s="5">
        <f t="shared" si="92"/>
        <v>7.0271931648045326E-4</v>
      </c>
      <c r="AV17" s="5">
        <f t="shared" si="93"/>
        <v>5.8852742755237955E-5</v>
      </c>
      <c r="AW17" s="5">
        <f t="shared" si="94"/>
        <v>1.4723086436679249E-7</v>
      </c>
      <c r="AX17" s="5">
        <f t="shared" si="95"/>
        <v>2.5400430990079147E-8</v>
      </c>
      <c r="AY17" s="5">
        <f t="shared" si="96"/>
        <v>1.0191922934769258E-7</v>
      </c>
      <c r="AZ17" s="5">
        <f t="shared" si="97"/>
        <v>2.0447545387880824E-7</v>
      </c>
      <c r="BA17" s="5">
        <f t="shared" si="98"/>
        <v>2.7348591956290608E-7</v>
      </c>
      <c r="BB17" s="5">
        <f t="shared" si="99"/>
        <v>2.7434056306154016E-7</v>
      </c>
      <c r="BC17" s="5">
        <f t="shared" si="100"/>
        <v>2.2015830185688596E-7</v>
      </c>
      <c r="BD17" s="5">
        <f t="shared" si="101"/>
        <v>7.500021631325178E-2</v>
      </c>
      <c r="BE17" s="5">
        <f t="shared" si="102"/>
        <v>2.5125072464939349E-2</v>
      </c>
      <c r="BF17" s="5">
        <f t="shared" si="103"/>
        <v>4.2084496378773407E-3</v>
      </c>
      <c r="BG17" s="5">
        <f t="shared" si="104"/>
        <v>4.6994354289630312E-4</v>
      </c>
      <c r="BH17" s="5">
        <f t="shared" si="105"/>
        <v>3.9357771717565383E-5</v>
      </c>
      <c r="BI17" s="5">
        <f t="shared" si="106"/>
        <v>2.6369707050768816E-6</v>
      </c>
      <c r="BJ17" s="8">
        <f t="shared" si="107"/>
        <v>9.2116214607111634E-3</v>
      </c>
      <c r="BK17" s="8">
        <f t="shared" si="108"/>
        <v>3.7126769898767717E-2</v>
      </c>
      <c r="BL17" s="8">
        <f t="shared" si="109"/>
        <v>0.70236577188015414</v>
      </c>
      <c r="BM17" s="8">
        <f t="shared" si="110"/>
        <v>0.6965479275166977</v>
      </c>
      <c r="BN17" s="8">
        <f t="shared" si="111"/>
        <v>0.19147152049921659</v>
      </c>
    </row>
    <row r="18" spans="1:66" x14ac:dyDescent="0.25">
      <c r="A18" t="s">
        <v>143</v>
      </c>
      <c r="B18" t="s">
        <v>151</v>
      </c>
      <c r="C18" t="s">
        <v>156</v>
      </c>
      <c r="D18" t="s">
        <v>455</v>
      </c>
      <c r="E18">
        <f>VLOOKUP(A18,home!$A$2:$E$405,3,FALSE)</f>
        <v>1</v>
      </c>
      <c r="F18">
        <f>VLOOKUP(B18,home!$B$2:$E$405,3,FALSE)</f>
        <v>1</v>
      </c>
      <c r="G18">
        <f>VLOOKUP(C18,away!$B$2:$E$405,4,FALSE)</f>
        <v>0.33</v>
      </c>
      <c r="H18">
        <f>VLOOKUP(A18,away!$A$2:$E$405,3,FALSE)</f>
        <v>1.25</v>
      </c>
      <c r="I18">
        <f>VLOOKUP(C18,away!$B$2:$E$405,3,FALSE)</f>
        <v>0.67</v>
      </c>
      <c r="J18">
        <f>VLOOKUP(B18,home!$B$2:$E$405,4,FALSE)</f>
        <v>0.8</v>
      </c>
      <c r="K18" s="3">
        <f t="shared" ref="K18:K29" si="112">E18*F18*G18</f>
        <v>0.33</v>
      </c>
      <c r="L18" s="3">
        <f t="shared" ref="L18:L29" si="113">H18*I18*J18</f>
        <v>0.67</v>
      </c>
      <c r="M18" s="5">
        <f t="shared" si="58"/>
        <v>0.36787944117144228</v>
      </c>
      <c r="N18" s="5">
        <f t="shared" si="59"/>
        <v>0.12140021558657596</v>
      </c>
      <c r="O18" s="5">
        <f t="shared" si="60"/>
        <v>0.24647922558486635</v>
      </c>
      <c r="P18" s="5">
        <f t="shared" si="61"/>
        <v>8.1338144443005883E-2</v>
      </c>
      <c r="Q18" s="5">
        <f t="shared" si="62"/>
        <v>2.0031035571785028E-2</v>
      </c>
      <c r="R18" s="5">
        <f t="shared" si="63"/>
        <v>8.2570540570930218E-2</v>
      </c>
      <c r="S18" s="5">
        <f t="shared" si="64"/>
        <v>4.4959659340871498E-3</v>
      </c>
      <c r="T18" s="5">
        <f t="shared" si="65"/>
        <v>1.3420793833095969E-2</v>
      </c>
      <c r="U18" s="5">
        <f t="shared" si="66"/>
        <v>2.7248278388406974E-2</v>
      </c>
      <c r="V18" s="5">
        <f t="shared" si="67"/>
        <v>1.1045089644740767E-4</v>
      </c>
      <c r="W18" s="5">
        <f t="shared" si="68"/>
        <v>2.2034139128963535E-3</v>
      </c>
      <c r="X18" s="5">
        <f t="shared" si="69"/>
        <v>1.4762873216405568E-3</v>
      </c>
      <c r="Y18" s="5">
        <f t="shared" si="70"/>
        <v>4.945562527495865E-4</v>
      </c>
      <c r="Z18" s="5">
        <f t="shared" si="71"/>
        <v>1.8440754060841086E-2</v>
      </c>
      <c r="AA18" s="5">
        <f t="shared" si="72"/>
        <v>6.0854488400775581E-3</v>
      </c>
      <c r="AB18" s="5">
        <f t="shared" si="73"/>
        <v>1.004099058612797E-3</v>
      </c>
      <c r="AC18" s="5">
        <f t="shared" si="74"/>
        <v>1.5262933252826146E-6</v>
      </c>
      <c r="AD18" s="5">
        <f t="shared" si="75"/>
        <v>1.8178164781394916E-4</v>
      </c>
      <c r="AE18" s="5">
        <f t="shared" si="76"/>
        <v>1.2179370403534592E-4</v>
      </c>
      <c r="AF18" s="5">
        <f t="shared" si="77"/>
        <v>4.0800890851840886E-5</v>
      </c>
      <c r="AG18" s="5">
        <f t="shared" si="78"/>
        <v>9.112198956911132E-6</v>
      </c>
      <c r="AH18" s="5">
        <f t="shared" si="79"/>
        <v>3.0888263051908815E-3</v>
      </c>
      <c r="AI18" s="5">
        <f t="shared" si="80"/>
        <v>1.0193126807129908E-3</v>
      </c>
      <c r="AJ18" s="5">
        <f t="shared" si="81"/>
        <v>1.6818659231764347E-4</v>
      </c>
      <c r="AK18" s="5">
        <f t="shared" si="82"/>
        <v>1.8500525154940783E-5</v>
      </c>
      <c r="AL18" s="5">
        <f t="shared" si="83"/>
        <v>1.3498538168799449E-8</v>
      </c>
      <c r="AM18" s="5">
        <f t="shared" si="84"/>
        <v>1.1997588755720648E-5</v>
      </c>
      <c r="AN18" s="5">
        <f t="shared" si="85"/>
        <v>8.0383844663328341E-6</v>
      </c>
      <c r="AO18" s="5">
        <f t="shared" si="86"/>
        <v>2.6928587962214992E-6</v>
      </c>
      <c r="AP18" s="5">
        <f t="shared" si="87"/>
        <v>6.0140513115613491E-7</v>
      </c>
      <c r="AQ18" s="5">
        <f t="shared" si="88"/>
        <v>1.007353594686526E-7</v>
      </c>
      <c r="AR18" s="5">
        <f t="shared" si="89"/>
        <v>4.139027248955782E-4</v>
      </c>
      <c r="AS18" s="5">
        <f t="shared" si="90"/>
        <v>1.3658789921554079E-4</v>
      </c>
      <c r="AT18" s="5">
        <f t="shared" si="91"/>
        <v>2.2537003370564229E-5</v>
      </c>
      <c r="AU18" s="5">
        <f t="shared" si="92"/>
        <v>2.4790703707620654E-6</v>
      </c>
      <c r="AV18" s="5">
        <f t="shared" si="93"/>
        <v>2.0452330558787038E-7</v>
      </c>
      <c r="AW18" s="5">
        <f t="shared" si="94"/>
        <v>8.2903521920043233E-11</v>
      </c>
      <c r="AX18" s="5">
        <f t="shared" si="95"/>
        <v>6.5986738156463531E-7</v>
      </c>
      <c r="AY18" s="5">
        <f t="shared" si="96"/>
        <v>4.4211114564830568E-7</v>
      </c>
      <c r="AZ18" s="5">
        <f t="shared" si="97"/>
        <v>1.4810723379218239E-7</v>
      </c>
      <c r="BA18" s="5">
        <f t="shared" si="98"/>
        <v>3.3077282213587407E-8</v>
      </c>
      <c r="BB18" s="5">
        <f t="shared" si="99"/>
        <v>5.5404447707758908E-9</v>
      </c>
      <c r="BC18" s="5">
        <f t="shared" si="100"/>
        <v>7.4241959928396939E-10</v>
      </c>
      <c r="BD18" s="5">
        <f t="shared" si="101"/>
        <v>4.621913761333956E-5</v>
      </c>
      <c r="BE18" s="5">
        <f t="shared" si="102"/>
        <v>1.5252315412402054E-5</v>
      </c>
      <c r="BF18" s="5">
        <f t="shared" si="103"/>
        <v>2.5166320430463383E-6</v>
      </c>
      <c r="BG18" s="5">
        <f t="shared" si="104"/>
        <v>2.7682952473509727E-7</v>
      </c>
      <c r="BH18" s="5">
        <f t="shared" si="105"/>
        <v>2.2838435790645523E-8</v>
      </c>
      <c r="BI18" s="5">
        <f t="shared" si="106"/>
        <v>1.5073367621826049E-9</v>
      </c>
      <c r="BJ18" s="8">
        <f t="shared" si="107"/>
        <v>0.15940451133881803</v>
      </c>
      <c r="BK18" s="8">
        <f t="shared" si="108"/>
        <v>0.45382598434799176</v>
      </c>
      <c r="BL18" s="8">
        <f t="shared" si="109"/>
        <v>0.36832241902779445</v>
      </c>
      <c r="BM18" s="8">
        <f t="shared" si="110"/>
        <v>8.0294623818597533E-2</v>
      </c>
      <c r="BN18" s="8">
        <f t="shared" si="111"/>
        <v>0.91969860292860561</v>
      </c>
    </row>
    <row r="19" spans="1:66" x14ac:dyDescent="0.25">
      <c r="A19" t="s">
        <v>143</v>
      </c>
      <c r="B19" t="s">
        <v>159</v>
      </c>
      <c r="C19" t="s">
        <v>157</v>
      </c>
      <c r="D19" t="s">
        <v>455</v>
      </c>
      <c r="E19">
        <f>VLOOKUP(A19,home!$A$2:$E$405,3,FALSE)</f>
        <v>1</v>
      </c>
      <c r="F19">
        <f>VLOOKUP(B19,home!$B$2:$E$405,3,FALSE)</f>
        <v>1.33</v>
      </c>
      <c r="G19">
        <f>VLOOKUP(C19,away!$B$2:$E$405,4,FALSE)</f>
        <v>1.33</v>
      </c>
      <c r="H19">
        <f>VLOOKUP(A19,away!$A$2:$E$405,3,FALSE)</f>
        <v>1.25</v>
      </c>
      <c r="I19">
        <f>VLOOKUP(C19,away!$B$2:$E$405,3,FALSE)</f>
        <v>0.67</v>
      </c>
      <c r="J19">
        <f>VLOOKUP(B19,home!$B$2:$E$405,4,FALSE)</f>
        <v>0.53</v>
      </c>
      <c r="K19" s="3">
        <f t="shared" si="112"/>
        <v>1.7689000000000001</v>
      </c>
      <c r="L19" s="3">
        <f t="shared" si="113"/>
        <v>0.44387500000000002</v>
      </c>
      <c r="M19" s="5">
        <f t="shared" si="58"/>
        <v>0.10939665120722682</v>
      </c>
      <c r="N19" s="5">
        <f t="shared" si="59"/>
        <v>0.19351173632046351</v>
      </c>
      <c r="O19" s="5">
        <f t="shared" si="60"/>
        <v>4.8558438554607807E-2</v>
      </c>
      <c r="P19" s="5">
        <f t="shared" si="61"/>
        <v>8.589502195924574E-2</v>
      </c>
      <c r="Q19" s="5">
        <f t="shared" si="62"/>
        <v>0.17115145518863403</v>
      </c>
      <c r="R19" s="5">
        <f t="shared" si="63"/>
        <v>1.0776938456713269E-2</v>
      </c>
      <c r="S19" s="5">
        <f t="shared" si="64"/>
        <v>1.6860559066391053E-2</v>
      </c>
      <c r="T19" s="5">
        <f t="shared" si="65"/>
        <v>7.5969852171854937E-2</v>
      </c>
      <c r="U19" s="5">
        <f t="shared" si="66"/>
        <v>1.9063326436080101E-2</v>
      </c>
      <c r="V19" s="5">
        <f t="shared" si="67"/>
        <v>1.4709348201867563E-3</v>
      </c>
      <c r="W19" s="5">
        <f t="shared" si="68"/>
        <v>0.1009166030277249</v>
      </c>
      <c r="X19" s="5">
        <f t="shared" si="69"/>
        <v>4.4794357168931397E-2</v>
      </c>
      <c r="Y19" s="5">
        <f t="shared" si="70"/>
        <v>9.9415476441797098E-3</v>
      </c>
      <c r="Z19" s="5">
        <f t="shared" si="71"/>
        <v>1.5945378524912007E-3</v>
      </c>
      <c r="AA19" s="5">
        <f t="shared" si="72"/>
        <v>2.8205780072716848E-3</v>
      </c>
      <c r="AB19" s="5">
        <f t="shared" si="73"/>
        <v>2.494660218531443E-3</v>
      </c>
      <c r="AC19" s="5">
        <f t="shared" si="74"/>
        <v>7.2183413115422523E-5</v>
      </c>
      <c r="AD19" s="5">
        <f t="shared" si="75"/>
        <v>4.4627844773935652E-2</v>
      </c>
      <c r="AE19" s="5">
        <f t="shared" si="76"/>
        <v>1.9809184599030687E-2</v>
      </c>
      <c r="AF19" s="5">
        <f t="shared" si="77"/>
        <v>4.3964009069473731E-3</v>
      </c>
      <c r="AG19" s="5">
        <f t="shared" si="78"/>
        <v>6.5048415085708832E-4</v>
      </c>
      <c r="AH19" s="5">
        <f t="shared" si="79"/>
        <v>1.7694387231863293E-4</v>
      </c>
      <c r="AI19" s="5">
        <f t="shared" si="80"/>
        <v>3.1299601574442975E-4</v>
      </c>
      <c r="AJ19" s="5">
        <f t="shared" si="81"/>
        <v>2.7682932612516103E-4</v>
      </c>
      <c r="AK19" s="5">
        <f t="shared" si="82"/>
        <v>1.632277983275991E-4</v>
      </c>
      <c r="AL19" s="5">
        <f t="shared" si="83"/>
        <v>2.2670514266100099E-6</v>
      </c>
      <c r="AM19" s="5">
        <f t="shared" si="84"/>
        <v>1.5788438924122957E-2</v>
      </c>
      <c r="AN19" s="5">
        <f t="shared" si="85"/>
        <v>7.008093327445078E-3</v>
      </c>
      <c r="AO19" s="5">
        <f t="shared" si="86"/>
        <v>1.5553587128598419E-3</v>
      </c>
      <c r="AP19" s="5">
        <f t="shared" si="87"/>
        <v>2.3012828289022076E-4</v>
      </c>
      <c r="AQ19" s="5">
        <f t="shared" si="88"/>
        <v>2.5537047891974183E-5</v>
      </c>
      <c r="AR19" s="5">
        <f t="shared" si="89"/>
        <v>1.570819226508665E-5</v>
      </c>
      <c r="AS19" s="5">
        <f t="shared" si="90"/>
        <v>2.7786221297711772E-5</v>
      </c>
      <c r="AT19" s="5">
        <f t="shared" si="91"/>
        <v>2.4575523426761188E-5</v>
      </c>
      <c r="AU19" s="5">
        <f t="shared" si="92"/>
        <v>1.4490547796532619E-5</v>
      </c>
      <c r="AV19" s="5">
        <f t="shared" si="93"/>
        <v>6.4080824993216386E-6</v>
      </c>
      <c r="AW19" s="5">
        <f t="shared" si="94"/>
        <v>4.9445052050526336E-8</v>
      </c>
      <c r="AX19" s="5">
        <f t="shared" si="95"/>
        <v>4.6546949354801786E-3</v>
      </c>
      <c r="AY19" s="5">
        <f t="shared" si="96"/>
        <v>2.0661027144862646E-3</v>
      </c>
      <c r="AZ19" s="5">
        <f t="shared" si="97"/>
        <v>4.585456711962953E-4</v>
      </c>
      <c r="BA19" s="5">
        <f t="shared" si="98"/>
        <v>6.7845653267418525E-5</v>
      </c>
      <c r="BB19" s="5">
        <f t="shared" si="99"/>
        <v>7.5287473360188484E-6</v>
      </c>
      <c r="BC19" s="5">
        <f t="shared" si="100"/>
        <v>6.6836454475507371E-7</v>
      </c>
      <c r="BD19" s="5">
        <f t="shared" si="101"/>
        <v>1.1620789736108879E-6</v>
      </c>
      <c r="BE19" s="5">
        <f t="shared" si="102"/>
        <v>2.0556014964202996E-6</v>
      </c>
      <c r="BF19" s="5">
        <f t="shared" si="103"/>
        <v>1.8180767435089349E-6</v>
      </c>
      <c r="BG19" s="5">
        <f t="shared" si="104"/>
        <v>1.0719986505309849E-6</v>
      </c>
      <c r="BH19" s="5">
        <f t="shared" si="105"/>
        <v>4.7406460323106484E-7</v>
      </c>
      <c r="BI19" s="5">
        <f t="shared" si="106"/>
        <v>1.6771457533108613E-7</v>
      </c>
      <c r="BJ19" s="8">
        <f t="shared" si="107"/>
        <v>0.69763240833408047</v>
      </c>
      <c r="BK19" s="8">
        <f t="shared" si="108"/>
        <v>0.21576372023207868</v>
      </c>
      <c r="BL19" s="8">
        <f t="shared" si="109"/>
        <v>8.4739656788048179E-2</v>
      </c>
      <c r="BM19" s="8">
        <f t="shared" si="110"/>
        <v>0.37837402825037286</v>
      </c>
      <c r="BN19" s="8">
        <f t="shared" si="111"/>
        <v>0.61929024168689117</v>
      </c>
    </row>
    <row r="20" spans="1:66" x14ac:dyDescent="0.25">
      <c r="A20" t="s">
        <v>143</v>
      </c>
      <c r="B20" t="s">
        <v>144</v>
      </c>
      <c r="C20" t="s">
        <v>148</v>
      </c>
      <c r="D20" t="s">
        <v>455</v>
      </c>
      <c r="E20">
        <f>VLOOKUP(A20,home!$A$2:$E$405,3,FALSE)</f>
        <v>1</v>
      </c>
      <c r="F20">
        <f>VLOOKUP(B20,home!$B$2:$E$405,3,FALSE)</f>
        <v>1.5</v>
      </c>
      <c r="G20">
        <f>VLOOKUP(C20,away!$B$2:$E$405,4,FALSE)</f>
        <v>1</v>
      </c>
      <c r="H20">
        <f>VLOOKUP(A20,away!$A$2:$E$405,3,FALSE)</f>
        <v>1.25</v>
      </c>
      <c r="I20">
        <f>VLOOKUP(C20,away!$B$2:$E$405,3,FALSE)</f>
        <v>1</v>
      </c>
      <c r="J20">
        <f>VLOOKUP(B20,home!$B$2:$E$405,4,FALSE)</f>
        <v>0.8</v>
      </c>
      <c r="K20" s="3">
        <f t="shared" si="112"/>
        <v>1.5</v>
      </c>
      <c r="L20" s="3">
        <f t="shared" si="113"/>
        <v>1</v>
      </c>
      <c r="M20" s="5">
        <f t="shared" ref="M20:M29" si="114">_xlfn.POISSON.DIST(0,K20,FALSE) * _xlfn.POISSON.DIST(0,L20,FALSE)</f>
        <v>8.20849986238988E-2</v>
      </c>
      <c r="N20" s="5">
        <f t="shared" ref="N20:N29" si="115">_xlfn.POISSON.DIST(1,K20,FALSE) * _xlfn.POISSON.DIST(0,L20,FALSE)</f>
        <v>0.12312749793584819</v>
      </c>
      <c r="O20" s="5">
        <f t="shared" ref="O20:O29" si="116">_xlfn.POISSON.DIST(0,K20,FALSE) * _xlfn.POISSON.DIST(1,L20,FALSE)</f>
        <v>8.20849986238988E-2</v>
      </c>
      <c r="P20" s="5">
        <f t="shared" ref="P20:P29" si="117">_xlfn.POISSON.DIST(1,K20,FALSE) * _xlfn.POISSON.DIST(1,L20,FALSE)</f>
        <v>0.12312749793584819</v>
      </c>
      <c r="Q20" s="5">
        <f t="shared" ref="Q20:Q29" si="118">_xlfn.POISSON.DIST(2,K20,FALSE) * _xlfn.POISSON.DIST(0,L20,FALSE)</f>
        <v>9.2345623451886155E-2</v>
      </c>
      <c r="R20" s="5">
        <f t="shared" ref="R20:R29" si="119">_xlfn.POISSON.DIST(0,K20,FALSE) * _xlfn.POISSON.DIST(2,L20,FALSE)</f>
        <v>4.1042499311949393E-2</v>
      </c>
      <c r="S20" s="5">
        <f t="shared" ref="S20:S29" si="120">_xlfn.POISSON.DIST(2,K20,FALSE) * _xlfn.POISSON.DIST(2,L20,FALSE)</f>
        <v>4.6172811725943071E-2</v>
      </c>
      <c r="T20" s="5">
        <f t="shared" ref="T20:T29" si="121">_xlfn.POISSON.DIST(2,K20,FALSE) * _xlfn.POISSON.DIST(1,L20,FALSE)</f>
        <v>9.2345623451886155E-2</v>
      </c>
      <c r="U20" s="5">
        <f t="shared" ref="U20:U29" si="122">_xlfn.POISSON.DIST(1,K20,FALSE) * _xlfn.POISSON.DIST(2,L20,FALSE)</f>
        <v>6.156374896792409E-2</v>
      </c>
      <c r="V20" s="5">
        <f t="shared" ref="V20:V29" si="123">_xlfn.POISSON.DIST(3,K20,FALSE) * _xlfn.POISSON.DIST(3,L20,FALSE)</f>
        <v>7.6954686209905147E-3</v>
      </c>
      <c r="W20" s="5">
        <f t="shared" ref="W20:W29" si="124">_xlfn.POISSON.DIST(3,K20,FALSE) * _xlfn.POISSON.DIST(0,L20,FALSE)</f>
        <v>4.6172811725943091E-2</v>
      </c>
      <c r="X20" s="5">
        <f t="shared" ref="X20:X29" si="125">_xlfn.POISSON.DIST(3,K20,FALSE) * _xlfn.POISSON.DIST(1,L20,FALSE)</f>
        <v>4.6172811725943091E-2</v>
      </c>
      <c r="Y20" s="5">
        <f t="shared" ref="Y20:Y29" si="126">_xlfn.POISSON.DIST(3,K20,FALSE) * _xlfn.POISSON.DIST(2,L20,FALSE)</f>
        <v>2.3086405862971542E-2</v>
      </c>
      <c r="Z20" s="5">
        <f t="shared" ref="Z20:Z29" si="127">_xlfn.POISSON.DIST(0,K20,FALSE) * _xlfn.POISSON.DIST(3,L20,FALSE)</f>
        <v>1.3680833103983133E-2</v>
      </c>
      <c r="AA20" s="5">
        <f t="shared" ref="AA20:AA29" si="128">_xlfn.POISSON.DIST(1,K20,FALSE) * _xlfn.POISSON.DIST(3,L20,FALSE)</f>
        <v>2.05212496559747E-2</v>
      </c>
      <c r="AB20" s="5">
        <f t="shared" ref="AB20:AB29" si="129">_xlfn.POISSON.DIST(2,K20,FALSE) * _xlfn.POISSON.DIST(3,L20,FALSE)</f>
        <v>1.5390937241981028E-2</v>
      </c>
      <c r="AC20" s="5">
        <f t="shared" ref="AC20:AC29" si="130">_xlfn.POISSON.DIST(4,K20,FALSE) * _xlfn.POISSON.DIST(4,L20,FALSE)</f>
        <v>7.214501832178607E-4</v>
      </c>
      <c r="AD20" s="5">
        <f t="shared" ref="AD20:AD29" si="131">_xlfn.POISSON.DIST(4,K20,FALSE) * _xlfn.POISSON.DIST(0,L20,FALSE)</f>
        <v>1.7314804397228659E-2</v>
      </c>
      <c r="AE20" s="5">
        <f t="shared" ref="AE20:AE29" si="132">_xlfn.POISSON.DIST(4,K20,FALSE) * _xlfn.POISSON.DIST(1,L20,FALSE)</f>
        <v>1.7314804397228659E-2</v>
      </c>
      <c r="AF20" s="5">
        <f t="shared" ref="AF20:AF29" si="133">_xlfn.POISSON.DIST(4,K20,FALSE) * _xlfn.POISSON.DIST(2,L20,FALSE)</f>
        <v>8.6574021986143296E-3</v>
      </c>
      <c r="AG20" s="5">
        <f t="shared" ref="AG20:AG29" si="134">_xlfn.POISSON.DIST(4,K20,FALSE) * _xlfn.POISSON.DIST(3,L20,FALSE)</f>
        <v>2.8858007328714437E-3</v>
      </c>
      <c r="AH20" s="5">
        <f t="shared" ref="AH20:AH29" si="135">_xlfn.POISSON.DIST(0,K20,FALSE) * _xlfn.POISSON.DIST(4,L20,FALSE)</f>
        <v>3.4202082759957823E-3</v>
      </c>
      <c r="AI20" s="5">
        <f t="shared" ref="AI20:AI29" si="136">_xlfn.POISSON.DIST(1,K20,FALSE) * _xlfn.POISSON.DIST(4,L20,FALSE)</f>
        <v>5.1303124139936741E-3</v>
      </c>
      <c r="AJ20" s="5">
        <f t="shared" ref="AJ20:AJ29" si="137">_xlfn.POISSON.DIST(2,K20,FALSE) * _xlfn.POISSON.DIST(4,L20,FALSE)</f>
        <v>3.847734310495256E-3</v>
      </c>
      <c r="AK20" s="5">
        <f t="shared" ref="AK20:AK29" si="138">_xlfn.POISSON.DIST(3,K20,FALSE) * _xlfn.POISSON.DIST(4,L20,FALSE)</f>
        <v>1.9238671552476282E-3</v>
      </c>
      <c r="AL20" s="5">
        <f t="shared" ref="AL20:AL29" si="139">_xlfn.POISSON.DIST(5,K20,FALSE) * _xlfn.POISSON.DIST(5,L20,FALSE)</f>
        <v>4.328701099307162E-5</v>
      </c>
      <c r="AM20" s="5">
        <f t="shared" ref="AM20:AM29" si="140">_xlfn.POISSON.DIST(5,K20,FALSE) * _xlfn.POISSON.DIST(0,L20,FALSE)</f>
        <v>5.1944413191685928E-3</v>
      </c>
      <c r="AN20" s="5">
        <f t="shared" ref="AN20:AN29" si="141">_xlfn.POISSON.DIST(5,K20,FALSE) * _xlfn.POISSON.DIST(1,L20,FALSE)</f>
        <v>5.1944413191685928E-3</v>
      </c>
      <c r="AO20" s="5">
        <f t="shared" ref="AO20:AO29" si="142">_xlfn.POISSON.DIST(5,K20,FALSE) * _xlfn.POISSON.DIST(2,L20,FALSE)</f>
        <v>2.5972206595842964E-3</v>
      </c>
      <c r="AP20" s="5">
        <f t="shared" ref="AP20:AP29" si="143">_xlfn.POISSON.DIST(5,K20,FALSE) * _xlfn.POISSON.DIST(3,L20,FALSE)</f>
        <v>8.6574021986143227E-4</v>
      </c>
      <c r="AQ20" s="5">
        <f t="shared" ref="AQ20:AQ29" si="144">_xlfn.POISSON.DIST(5,K20,FALSE) * _xlfn.POISSON.DIST(4,L20,FALSE)</f>
        <v>2.1643505496535801E-4</v>
      </c>
      <c r="AR20" s="5">
        <f t="shared" ref="AR20:AR29" si="145">_xlfn.POISSON.DIST(0,K20,FALSE) * _xlfn.POISSON.DIST(5,L20,FALSE)</f>
        <v>6.8404165519915679E-4</v>
      </c>
      <c r="AS20" s="5">
        <f t="shared" ref="AS20:AS29" si="146">_xlfn.POISSON.DIST(1,K20,FALSE) * _xlfn.POISSON.DIST(5,L20,FALSE)</f>
        <v>1.0260624827987351E-3</v>
      </c>
      <c r="AT20" s="5">
        <f t="shared" ref="AT20:AT29" si="147">_xlfn.POISSON.DIST(2,K20,FALSE) * _xlfn.POISSON.DIST(5,L20,FALSE)</f>
        <v>7.695468620990514E-4</v>
      </c>
      <c r="AU20" s="5">
        <f t="shared" ref="AU20:AU29" si="148">_xlfn.POISSON.DIST(3,K20,FALSE) * _xlfn.POISSON.DIST(5,L20,FALSE)</f>
        <v>3.8477343104952581E-4</v>
      </c>
      <c r="AV20" s="5">
        <f t="shared" ref="AV20:AV29" si="149">_xlfn.POISSON.DIST(4,K20,FALSE) * _xlfn.POISSON.DIST(5,L20,FALSE)</f>
        <v>1.442900366435722E-4</v>
      </c>
      <c r="AW20" s="5">
        <f t="shared" ref="AW20:AW29" si="150">_xlfn.POISSON.DIST(6,K20,FALSE) * _xlfn.POISSON.DIST(6,L20,FALSE)</f>
        <v>1.8036254580446522E-6</v>
      </c>
      <c r="AX20" s="5">
        <f t="shared" ref="AX20:AX29" si="151">_xlfn.POISSON.DIST(6,K20,FALSE) * _xlfn.POISSON.DIST(0,L20,FALSE)</f>
        <v>1.2986103297921499E-3</v>
      </c>
      <c r="AY20" s="5">
        <f t="shared" ref="AY20:AY29" si="152">_xlfn.POISSON.DIST(6,K20,FALSE) * _xlfn.POISSON.DIST(1,L20,FALSE)</f>
        <v>1.2986103297921499E-3</v>
      </c>
      <c r="AZ20" s="5">
        <f t="shared" ref="AZ20:AZ29" si="153">_xlfn.POISSON.DIST(6,K20,FALSE) * _xlfn.POISSON.DIST(2,L20,FALSE)</f>
        <v>6.4930516489607485E-4</v>
      </c>
      <c r="BA20" s="5">
        <f t="shared" ref="BA20:BA29" si="154">_xlfn.POISSON.DIST(6,K20,FALSE) * _xlfn.POISSON.DIST(3,L20,FALSE)</f>
        <v>2.1643505496535831E-4</v>
      </c>
      <c r="BB20" s="5">
        <f t="shared" ref="BB20:BB29" si="155">_xlfn.POISSON.DIST(6,K20,FALSE) * _xlfn.POISSON.DIST(4,L20,FALSE)</f>
        <v>5.4108763741339571E-5</v>
      </c>
      <c r="BC20" s="5">
        <f t="shared" ref="BC20:BC29" si="156">_xlfn.POISSON.DIST(6,K20,FALSE) * _xlfn.POISSON.DIST(5,L20,FALSE)</f>
        <v>1.0821752748267917E-5</v>
      </c>
      <c r="BD20" s="5">
        <f t="shared" ref="BD20:BD29" si="157">_xlfn.POISSON.DIST(0,K20,FALSE) * _xlfn.POISSON.DIST(6,L20,FALSE)</f>
        <v>1.1400694253319273E-4</v>
      </c>
      <c r="BE20" s="5">
        <f t="shared" ref="BE20:BE29" si="158">_xlfn.POISSON.DIST(1,K20,FALSE) * _xlfn.POISSON.DIST(6,L20,FALSE)</f>
        <v>1.7101041379978912E-4</v>
      </c>
      <c r="BF20" s="5">
        <f t="shared" ref="BF20:BF29" si="159">_xlfn.POISSON.DIST(2,K20,FALSE) * _xlfn.POISSON.DIST(6,L20,FALSE)</f>
        <v>1.2825781034984186E-4</v>
      </c>
      <c r="BG20" s="5">
        <f t="shared" ref="BG20:BG29" si="160">_xlfn.POISSON.DIST(3,K20,FALSE) * _xlfn.POISSON.DIST(6,L20,FALSE)</f>
        <v>6.4128905174920946E-5</v>
      </c>
      <c r="BH20" s="5">
        <f t="shared" ref="BH20:BH29" si="161">_xlfn.POISSON.DIST(4,K20,FALSE) * _xlfn.POISSON.DIST(6,L20,FALSE)</f>
        <v>2.4048339440595356E-5</v>
      </c>
      <c r="BI20" s="5">
        <f t="shared" ref="BI20:BI29" si="162">_xlfn.POISSON.DIST(5,K20,FALSE) * _xlfn.POISSON.DIST(6,L20,FALSE)</f>
        <v>7.2145018321785994E-6</v>
      </c>
      <c r="BJ20" s="8">
        <f t="shared" ref="BJ20:BJ29" si="163">SUM(N20,Q20,T20,W20,X20,Y20,AD20,AE20,AF20,AG20,AM20,AN20,AO20,AP20,AQ20,AX20,AY20,AZ20,BA20,BB20,BC20)</f>
        <v>0.48701975584910495</v>
      </c>
      <c r="BK20" s="8">
        <f t="shared" ref="BK20:BK29" si="164">SUM(M20,P20,S20,V20,AC20,AL20,AY20)</f>
        <v>0.26114412443068369</v>
      </c>
      <c r="BL20" s="8">
        <f t="shared" ref="BL20:BL29" si="165">SUM(O20,R20,U20,AA20,AB20,AH20,AI20,AJ20,AK20,AR20,AS20,AT20,AU20,AV20,BD20,BE20,BF20,BG20,BH20,BI20)</f>
        <v>0.23844293733838096</v>
      </c>
      <c r="BM20" s="8">
        <f t="shared" ref="BM20:BM29" si="166">SUM(S20:BI20)</f>
        <v>0.45517772813448903</v>
      </c>
      <c r="BN20" s="8">
        <f t="shared" ref="BN20:BN29" si="167">SUM(M20:R20)</f>
        <v>0.54381311588332948</v>
      </c>
    </row>
    <row r="21" spans="1:66" x14ac:dyDescent="0.25">
      <c r="A21" t="s">
        <v>143</v>
      </c>
      <c r="B21" t="s">
        <v>160</v>
      </c>
      <c r="C21" t="s">
        <v>153</v>
      </c>
      <c r="D21" t="s">
        <v>456</v>
      </c>
      <c r="E21">
        <f>VLOOKUP(A21,home!$A$2:$E$405,3,FALSE)</f>
        <v>1</v>
      </c>
      <c r="F21">
        <f>VLOOKUP(B21,home!$B$2:$E$405,3,FALSE)</f>
        <v>0.33</v>
      </c>
      <c r="G21">
        <f>VLOOKUP(C21,away!$B$2:$E$405,4,FALSE)</f>
        <v>1</v>
      </c>
      <c r="H21">
        <f>VLOOKUP(A21,away!$A$2:$E$405,3,FALSE)</f>
        <v>1.25</v>
      </c>
      <c r="I21">
        <f>VLOOKUP(C21,away!$B$2:$E$405,3,FALSE)</f>
        <v>1</v>
      </c>
      <c r="J21">
        <f>VLOOKUP(B21,home!$B$2:$E$405,4,FALSE)</f>
        <v>1.87</v>
      </c>
      <c r="K21" s="3">
        <f t="shared" si="112"/>
        <v>0.33</v>
      </c>
      <c r="L21" s="3">
        <f t="shared" si="113"/>
        <v>2.3375000000000004</v>
      </c>
      <c r="M21" s="5">
        <f t="shared" si="114"/>
        <v>6.9425572466280533E-2</v>
      </c>
      <c r="N21" s="5">
        <f t="shared" si="115"/>
        <v>2.2910438913872573E-2</v>
      </c>
      <c r="O21" s="5">
        <f t="shared" si="116"/>
        <v>0.16228227563993075</v>
      </c>
      <c r="P21" s="5">
        <f t="shared" si="117"/>
        <v>5.3553150961177146E-2</v>
      </c>
      <c r="Q21" s="5">
        <f t="shared" si="118"/>
        <v>3.7802224207889742E-3</v>
      </c>
      <c r="R21" s="5">
        <f t="shared" si="119"/>
        <v>0.18966740965416909</v>
      </c>
      <c r="S21" s="5">
        <f t="shared" si="120"/>
        <v>1.0327390455669506E-2</v>
      </c>
      <c r="T21" s="5">
        <f t="shared" si="121"/>
        <v>8.8362699085942267E-3</v>
      </c>
      <c r="U21" s="5">
        <f t="shared" si="122"/>
        <v>6.2590245185875804E-2</v>
      </c>
      <c r="V21" s="5">
        <f t="shared" si="123"/>
        <v>8.8514342363800761E-4</v>
      </c>
      <c r="W21" s="5">
        <f t="shared" si="124"/>
        <v>4.158244662867872E-4</v>
      </c>
      <c r="X21" s="5">
        <f t="shared" si="125"/>
        <v>9.7198968994536509E-4</v>
      </c>
      <c r="Y21" s="5">
        <f t="shared" si="126"/>
        <v>1.1360129501236458E-3</v>
      </c>
      <c r="Z21" s="5">
        <f t="shared" si="127"/>
        <v>0.14778252335554015</v>
      </c>
      <c r="AA21" s="5">
        <f t="shared" si="128"/>
        <v>4.8768232707328246E-2</v>
      </c>
      <c r="AB21" s="5">
        <f t="shared" si="129"/>
        <v>8.0467583967091597E-3</v>
      </c>
      <c r="AC21" s="5">
        <f t="shared" si="130"/>
        <v>4.2673594275548005E-5</v>
      </c>
      <c r="AD21" s="5">
        <f t="shared" si="131"/>
        <v>3.4305518468659943E-5</v>
      </c>
      <c r="AE21" s="5">
        <f t="shared" si="132"/>
        <v>8.0189149420492622E-5</v>
      </c>
      <c r="AF21" s="5">
        <f t="shared" si="133"/>
        <v>9.3721068385200774E-5</v>
      </c>
      <c r="AG21" s="5">
        <f t="shared" si="134"/>
        <v>7.3024332450135628E-5</v>
      </c>
      <c r="AH21" s="5">
        <f t="shared" si="135"/>
        <v>8.6360412085893762E-2</v>
      </c>
      <c r="AI21" s="5">
        <f t="shared" si="136"/>
        <v>2.849893598834494E-2</v>
      </c>
      <c r="AJ21" s="5">
        <f t="shared" si="137"/>
        <v>4.7023244380769149E-3</v>
      </c>
      <c r="AK21" s="5">
        <f t="shared" si="138"/>
        <v>5.1725568818846064E-4</v>
      </c>
      <c r="AL21" s="5">
        <f t="shared" si="139"/>
        <v>1.3166937513720341E-6</v>
      </c>
      <c r="AM21" s="5">
        <f t="shared" si="140"/>
        <v>2.264164218931557E-6</v>
      </c>
      <c r="AN21" s="5">
        <f t="shared" si="141"/>
        <v>5.2924838617525146E-6</v>
      </c>
      <c r="AO21" s="5">
        <f t="shared" si="142"/>
        <v>6.1855905134232525E-6</v>
      </c>
      <c r="AP21" s="5">
        <f t="shared" si="143"/>
        <v>4.8196059417089529E-6</v>
      </c>
      <c r="AQ21" s="5">
        <f t="shared" si="144"/>
        <v>2.816457222186169E-6</v>
      </c>
      <c r="AR21" s="5">
        <f t="shared" si="145"/>
        <v>4.0373492650155336E-2</v>
      </c>
      <c r="AS21" s="5">
        <f t="shared" si="146"/>
        <v>1.3323252574551261E-2</v>
      </c>
      <c r="AT21" s="5">
        <f t="shared" si="147"/>
        <v>2.1983366748009577E-3</v>
      </c>
      <c r="AU21" s="5">
        <f t="shared" si="148"/>
        <v>2.4181703422810537E-4</v>
      </c>
      <c r="AV21" s="5">
        <f t="shared" si="149"/>
        <v>1.9949905323818694E-5</v>
      </c>
      <c r="AW21" s="5">
        <f t="shared" si="150"/>
        <v>2.821290673512784E-8</v>
      </c>
      <c r="AX21" s="5">
        <f t="shared" si="151"/>
        <v>1.2452903204123558E-7</v>
      </c>
      <c r="AY21" s="5">
        <f t="shared" si="152"/>
        <v>2.9108661239638817E-7</v>
      </c>
      <c r="AZ21" s="5">
        <f t="shared" si="153"/>
        <v>3.4020747823827874E-7</v>
      </c>
      <c r="BA21" s="5">
        <f t="shared" si="154"/>
        <v>2.6507832679399228E-7</v>
      </c>
      <c r="BB21" s="5">
        <f t="shared" si="155"/>
        <v>1.5490514722023923E-7</v>
      </c>
      <c r="BC21" s="5">
        <f t="shared" si="156"/>
        <v>7.2418156325461839E-8</v>
      </c>
      <c r="BD21" s="5">
        <f t="shared" si="157"/>
        <v>1.5728839844956349E-2</v>
      </c>
      <c r="BE21" s="5">
        <f t="shared" si="158"/>
        <v>5.1905171488355944E-3</v>
      </c>
      <c r="BF21" s="5">
        <f t="shared" si="159"/>
        <v>8.5643532955787297E-4</v>
      </c>
      <c r="BG21" s="5">
        <f t="shared" si="160"/>
        <v>9.4207886251366038E-5</v>
      </c>
      <c r="BH21" s="5">
        <f t="shared" si="161"/>
        <v>7.7721506157376971E-6</v>
      </c>
      <c r="BI21" s="5">
        <f t="shared" si="162"/>
        <v>5.1296194063868826E-7</v>
      </c>
      <c r="BJ21" s="8">
        <f t="shared" si="163"/>
        <v>3.8354624944847086E-2</v>
      </c>
      <c r="BK21" s="8">
        <f t="shared" si="164"/>
        <v>0.1342355386814045</v>
      </c>
      <c r="BL21" s="8">
        <f t="shared" si="165"/>
        <v>0.66946898394573429</v>
      </c>
      <c r="BM21" s="8">
        <f t="shared" si="166"/>
        <v>0.48822233799760112</v>
      </c>
      <c r="BN21" s="8">
        <f t="shared" si="167"/>
        <v>0.50161907005621897</v>
      </c>
    </row>
    <row r="22" spans="1:66" x14ac:dyDescent="0.25">
      <c r="A22" t="s">
        <v>10</v>
      </c>
      <c r="B22" t="s">
        <v>42</v>
      </c>
      <c r="C22" t="s">
        <v>220</v>
      </c>
      <c r="D22" t="s">
        <v>456</v>
      </c>
      <c r="E22">
        <f>VLOOKUP(A22,home!$A$2:$E$405,3,FALSE)</f>
        <v>1.34883720930233</v>
      </c>
      <c r="F22">
        <f>VLOOKUP(B22,home!$B$2:$E$405,3,FALSE)</f>
        <v>1.73</v>
      </c>
      <c r="G22">
        <f>VLOOKUP(C22,away!$B$2:$E$405,4,FALSE)</f>
        <v>1.48</v>
      </c>
      <c r="H22">
        <f>VLOOKUP(A22,away!$A$2:$E$405,3,FALSE)</f>
        <v>1.5813953488372099</v>
      </c>
      <c r="I22">
        <f>VLOOKUP(C22,away!$B$2:$E$405,3,FALSE)</f>
        <v>1.98</v>
      </c>
      <c r="J22">
        <f>VLOOKUP(B22,home!$B$2:$E$405,4,FALSE)</f>
        <v>1.26</v>
      </c>
      <c r="K22" s="3">
        <f t="shared" si="112"/>
        <v>3.4535627906976853</v>
      </c>
      <c r="L22" s="3">
        <f t="shared" si="113"/>
        <v>3.9452651162790713</v>
      </c>
      <c r="M22" s="5">
        <f t="shared" si="114"/>
        <v>6.1196962626057082E-4</v>
      </c>
      <c r="N22" s="5">
        <f t="shared" si="115"/>
        <v>2.1134755302906765E-3</v>
      </c>
      <c r="O22" s="5">
        <f t="shared" si="116"/>
        <v>2.4143824187081711E-3</v>
      </c>
      <c r="P22" s="5">
        <f t="shared" si="117"/>
        <v>8.3382212837652177E-3</v>
      </c>
      <c r="Q22" s="5">
        <f t="shared" si="118"/>
        <v>3.6495102252309705E-3</v>
      </c>
      <c r="R22" s="5">
        <f t="shared" si="119"/>
        <v>4.7626893669434197E-3</v>
      </c>
      <c r="S22" s="5">
        <f t="shared" si="120"/>
        <v>2.840252652810249E-2</v>
      </c>
      <c r="T22" s="5">
        <f t="shared" si="121"/>
        <v>1.4398285383107527E-2</v>
      </c>
      <c r="U22" s="5">
        <f t="shared" si="122"/>
        <v>1.6448246781327308E-2</v>
      </c>
      <c r="V22" s="5">
        <f t="shared" si="123"/>
        <v>4.2998966151756156E-2</v>
      </c>
      <c r="W22" s="5">
        <f t="shared" si="124"/>
        <v>4.2012709060428033E-3</v>
      </c>
      <c r="X22" s="5">
        <f t="shared" si="125"/>
        <v>1.6575127549648842E-2</v>
      </c>
      <c r="Y22" s="5">
        <f t="shared" si="126"/>
        <v>3.2696636259752894E-2</v>
      </c>
      <c r="Z22" s="5">
        <f t="shared" si="127"/>
        <v>6.2633574063583738E-3</v>
      </c>
      <c r="AA22" s="5">
        <f t="shared" si="128"/>
        <v>2.1630898083440042E-2</v>
      </c>
      <c r="AB22" s="5">
        <f t="shared" si="129"/>
        <v>3.7351832375171215E-2</v>
      </c>
      <c r="AC22" s="5">
        <f t="shared" si="130"/>
        <v>3.6616900512825928E-2</v>
      </c>
      <c r="AD22" s="5">
        <f t="shared" si="131"/>
        <v>3.6273382186875437E-3</v>
      </c>
      <c r="AE22" s="5">
        <f t="shared" si="132"/>
        <v>1.4310810939133833E-2</v>
      </c>
      <c r="AF22" s="5">
        <f t="shared" si="133"/>
        <v>2.8229971591914829E-2</v>
      </c>
      <c r="AG22" s="5">
        <f t="shared" si="134"/>
        <v>3.7124907385043565E-2</v>
      </c>
      <c r="AH22" s="5">
        <f t="shared" si="135"/>
        <v>6.1776513715234649E-3</v>
      </c>
      <c r="AI22" s="5">
        <f t="shared" si="136"/>
        <v>2.133490691059596E-2</v>
      </c>
      <c r="AJ22" s="5">
        <f t="shared" si="137"/>
        <v>3.6840720324716567E-2</v>
      </c>
      <c r="AK22" s="5">
        <f t="shared" si="138"/>
        <v>4.2410580298647034E-2</v>
      </c>
      <c r="AL22" s="5">
        <f t="shared" si="139"/>
        <v>1.995653418730663E-2</v>
      </c>
      <c r="AM22" s="5">
        <f t="shared" si="140"/>
        <v>2.5054480602669849E-3</v>
      </c>
      <c r="AN22" s="5">
        <f t="shared" si="141"/>
        <v>9.8846568328203998E-3</v>
      </c>
      <c r="AO22" s="5">
        <f t="shared" si="142"/>
        <v>1.9498795894457951E-2</v>
      </c>
      <c r="AP22" s="5">
        <f t="shared" si="143"/>
        <v>2.5642639750616834E-2</v>
      </c>
      <c r="AQ22" s="5">
        <f t="shared" si="144"/>
        <v>2.5291753024354921E-2</v>
      </c>
      <c r="AR22" s="5">
        <f t="shared" si="145"/>
        <v>4.8744944913210169E-3</v>
      </c>
      <c r="AS22" s="5">
        <f t="shared" si="146"/>
        <v>1.6834372798687103E-2</v>
      </c>
      <c r="AT22" s="5">
        <f t="shared" si="147"/>
        <v>2.9069281751139528E-2</v>
      </c>
      <c r="AU22" s="5">
        <f t="shared" si="148"/>
        <v>3.3464196602680907E-2</v>
      </c>
      <c r="AV22" s="5">
        <f t="shared" si="149"/>
        <v>2.8892676051902669E-2</v>
      </c>
      <c r="AW22" s="5">
        <f t="shared" si="150"/>
        <v>7.5531162445822975E-3</v>
      </c>
      <c r="AX22" s="5">
        <f t="shared" si="151"/>
        <v>1.4421203658272917E-3</v>
      </c>
      <c r="AY22" s="5">
        <f t="shared" si="152"/>
        <v>5.6895471727740274E-3</v>
      </c>
      <c r="AZ22" s="5">
        <f t="shared" si="153"/>
        <v>1.1223385994084794E-2</v>
      </c>
      <c r="BA22" s="5">
        <f t="shared" si="154"/>
        <v>1.4759744416332611E-2</v>
      </c>
      <c r="BB22" s="5">
        <f t="shared" si="155"/>
        <v>1.4557776192737966E-2</v>
      </c>
      <c r="BC22" s="5">
        <f t="shared" si="156"/>
        <v>1.1486857316761408E-2</v>
      </c>
      <c r="BD22" s="5">
        <f t="shared" si="157"/>
        <v>3.2051955126838829E-3</v>
      </c>
      <c r="BE22" s="5">
        <f t="shared" si="158"/>
        <v>1.1069343959516248E-2</v>
      </c>
      <c r="BF22" s="5">
        <f t="shared" si="159"/>
        <v>1.9114337208009757E-2</v>
      </c>
      <c r="BG22" s="5">
        <f t="shared" si="160"/>
        <v>2.2004187916810261E-2</v>
      </c>
      <c r="BH22" s="5">
        <f t="shared" si="161"/>
        <v>1.8998211157253881E-2</v>
      </c>
      <c r="BI22" s="5">
        <f t="shared" si="162"/>
        <v>1.3122303028501923E-2</v>
      </c>
      <c r="BJ22" s="8">
        <f t="shared" si="163"/>
        <v>0.29891005900988865</v>
      </c>
      <c r="BK22" s="8">
        <f t="shared" si="164"/>
        <v>0.14261466546279103</v>
      </c>
      <c r="BL22" s="8">
        <f t="shared" si="165"/>
        <v>0.3900205084095803</v>
      </c>
      <c r="BM22" s="8">
        <f t="shared" si="166"/>
        <v>0.8177819109092278</v>
      </c>
      <c r="BN22" s="8">
        <f t="shared" si="167"/>
        <v>2.1890248451199027E-2</v>
      </c>
    </row>
    <row r="23" spans="1:66" x14ac:dyDescent="0.25">
      <c r="A23" t="s">
        <v>10</v>
      </c>
      <c r="B23" t="s">
        <v>224</v>
      </c>
      <c r="C23" t="s">
        <v>11</v>
      </c>
      <c r="D23" t="s">
        <v>456</v>
      </c>
      <c r="E23">
        <f>VLOOKUP(A23,home!$A$2:$E$405,3,FALSE)</f>
        <v>1.34883720930233</v>
      </c>
      <c r="F23">
        <f>VLOOKUP(B23,home!$B$2:$E$405,3,FALSE)</f>
        <v>1.48</v>
      </c>
      <c r="G23">
        <f>VLOOKUP(C23,away!$B$2:$E$405,4,FALSE)</f>
        <v>0.99</v>
      </c>
      <c r="H23">
        <f>VLOOKUP(A23,away!$A$2:$E$405,3,FALSE)</f>
        <v>1.5813953488372099</v>
      </c>
      <c r="I23">
        <f>VLOOKUP(C23,away!$B$2:$E$405,3,FALSE)</f>
        <v>2.2200000000000002</v>
      </c>
      <c r="J23">
        <f>VLOOKUP(B23,home!$B$2:$E$405,4,FALSE)</f>
        <v>1.05</v>
      </c>
      <c r="K23" s="3">
        <f t="shared" si="112"/>
        <v>1.9763162790697739</v>
      </c>
      <c r="L23" s="3">
        <f t="shared" si="113"/>
        <v>3.6862325581395368</v>
      </c>
      <c r="M23" s="5">
        <f t="shared" si="114"/>
        <v>3.4736518321639284E-3</v>
      </c>
      <c r="N23" s="5">
        <f t="shared" si="115"/>
        <v>6.8650346637261191E-3</v>
      </c>
      <c r="O23" s="5">
        <f t="shared" si="116"/>
        <v>1.2804688479363727E-2</v>
      </c>
      <c r="P23" s="5">
        <f t="shared" si="117"/>
        <v>2.5306114290183725E-2</v>
      </c>
      <c r="Q23" s="5">
        <f t="shared" si="118"/>
        <v>6.7837398811501108E-3</v>
      </c>
      <c r="R23" s="5">
        <f t="shared" si="119"/>
        <v>2.360052978473241E-2</v>
      </c>
      <c r="S23" s="5">
        <f t="shared" si="120"/>
        <v>4.608978183551151E-2</v>
      </c>
      <c r="T23" s="5">
        <f t="shared" si="121"/>
        <v>2.5006442815845173E-2</v>
      </c>
      <c r="U23" s="5">
        <f t="shared" si="122"/>
        <v>4.664211120823774E-2</v>
      </c>
      <c r="V23" s="5">
        <f t="shared" si="123"/>
        <v>3.7307944462857887E-2</v>
      </c>
      <c r="W23" s="5">
        <f t="shared" si="124"/>
        <v>4.4689385200306049E-3</v>
      </c>
      <c r="X23" s="5">
        <f t="shared" si="125"/>
        <v>1.6473546672860731E-2</v>
      </c>
      <c r="Y23" s="5">
        <f t="shared" si="126"/>
        <v>3.0362662046765247E-2</v>
      </c>
      <c r="Z23" s="5">
        <f t="shared" si="127"/>
        <v>2.8999013760607491E-2</v>
      </c>
      <c r="AA23" s="5">
        <f t="shared" si="128"/>
        <v>5.7311222972056979E-2</v>
      </c>
      <c r="AB23" s="5">
        <f t="shared" si="129"/>
        <v>5.6632551466536903E-2</v>
      </c>
      <c r="AC23" s="5">
        <f t="shared" si="130"/>
        <v>1.6987149837653075E-2</v>
      </c>
      <c r="AD23" s="5">
        <f t="shared" si="131"/>
        <v>2.2080089868246164E-3</v>
      </c>
      <c r="AE23" s="5">
        <f t="shared" si="132"/>
        <v>8.1392346158975937E-3</v>
      </c>
      <c r="AF23" s="5">
        <f t="shared" si="133"/>
        <v>1.5001555819729033E-2</v>
      </c>
      <c r="AG23" s="5">
        <f t="shared" si="134"/>
        <v>1.8433074495144267E-2</v>
      </c>
      <c r="AH23" s="5">
        <f t="shared" si="135"/>
        <v>2.6724277169571948E-2</v>
      </c>
      <c r="AI23" s="5">
        <f t="shared" si="136"/>
        <v>5.2815624016597743E-2</v>
      </c>
      <c r="AJ23" s="5">
        <f t="shared" si="137"/>
        <v>5.2190188766615332E-2</v>
      </c>
      <c r="AK23" s="5">
        <f t="shared" si="138"/>
        <v>3.4381439889062101E-2</v>
      </c>
      <c r="AL23" s="5">
        <f t="shared" si="139"/>
        <v>4.9501651406246979E-3</v>
      </c>
      <c r="AM23" s="5">
        <f t="shared" si="140"/>
        <v>8.727448209987699E-4</v>
      </c>
      <c r="AN23" s="5">
        <f t="shared" si="141"/>
        <v>3.2171403741133278E-3</v>
      </c>
      <c r="AO23" s="5">
        <f t="shared" si="142"/>
        <v>5.9295637955808812E-3</v>
      </c>
      <c r="AP23" s="5">
        <f t="shared" si="143"/>
        <v>7.2859170396118965E-3</v>
      </c>
      <c r="AQ23" s="5">
        <f t="shared" si="144"/>
        <v>6.7143961518302507E-3</v>
      </c>
      <c r="AR23" s="5">
        <f t="shared" si="145"/>
        <v>1.9702380119044245E-2</v>
      </c>
      <c r="AS23" s="5">
        <f t="shared" si="146"/>
        <v>3.8938134565687815E-2</v>
      </c>
      <c r="AT23" s="5">
        <f t="shared" si="147"/>
        <v>3.847703460938915E-2</v>
      </c>
      <c r="AU23" s="5">
        <f t="shared" si="148"/>
        <v>2.5347596622955621E-2</v>
      </c>
      <c r="AV23" s="5">
        <f t="shared" si="149"/>
        <v>1.2523716960310304E-2</v>
      </c>
      <c r="AW23" s="5">
        <f t="shared" si="150"/>
        <v>1.001743113080368E-3</v>
      </c>
      <c r="AX23" s="5">
        <f t="shared" si="151"/>
        <v>2.8746996620228387E-4</v>
      </c>
      <c r="AY23" s="5">
        <f t="shared" si="152"/>
        <v>1.0596811489021311E-3</v>
      </c>
      <c r="AZ23" s="5">
        <f t="shared" si="153"/>
        <v>1.9531155761648737E-3</v>
      </c>
      <c r="BA23" s="5">
        <f t="shared" si="154"/>
        <v>2.3998794088894724E-3</v>
      </c>
      <c r="BB23" s="5">
        <f t="shared" si="155"/>
        <v>2.2116284031642596E-3</v>
      </c>
      <c r="BC23" s="5">
        <f t="shared" si="156"/>
        <v>1.6305153252500497E-3</v>
      </c>
      <c r="BD23" s="5">
        <f t="shared" si="157"/>
        <v>1.2104592511276999E-2</v>
      </c>
      <c r="BE23" s="5">
        <f t="shared" si="158"/>
        <v>2.392250323154281E-2</v>
      </c>
      <c r="BF23" s="5">
        <f t="shared" si="159"/>
        <v>2.363921628629867E-2</v>
      </c>
      <c r="BG23" s="5">
        <f t="shared" si="160"/>
        <v>1.5572855990354458E-2</v>
      </c>
      <c r="BH23" s="5">
        <f t="shared" si="161"/>
        <v>7.6942222013366901E-3</v>
      </c>
      <c r="BI23" s="5">
        <f t="shared" si="162"/>
        <v>3.0412433182563556E-3</v>
      </c>
      <c r="BJ23" s="8">
        <f t="shared" si="163"/>
        <v>0.16730429052868173</v>
      </c>
      <c r="BK23" s="8">
        <f t="shared" si="164"/>
        <v>0.13517448854789693</v>
      </c>
      <c r="BL23" s="8">
        <f t="shared" si="165"/>
        <v>0.58406613016922793</v>
      </c>
      <c r="BM23" s="8">
        <f t="shared" si="166"/>
        <v>0.83665222603927203</v>
      </c>
      <c r="BN23" s="8">
        <f t="shared" si="167"/>
        <v>7.8833758931320025E-2</v>
      </c>
    </row>
    <row r="24" spans="1:66" x14ac:dyDescent="0.25">
      <c r="A24" t="s">
        <v>10</v>
      </c>
      <c r="B24" t="s">
        <v>12</v>
      </c>
      <c r="C24" t="s">
        <v>453</v>
      </c>
      <c r="D24" t="s">
        <v>456</v>
      </c>
      <c r="E24">
        <f>VLOOKUP(A24,home!$A$2:$E$405,3,FALSE)</f>
        <v>1.34883720930233</v>
      </c>
      <c r="F24">
        <f>VLOOKUP(B24,home!$B$2:$E$405,3,FALSE)</f>
        <v>1.48</v>
      </c>
      <c r="G24">
        <f>VLOOKUP(C24,away!$B$2:$E$405,4,FALSE)</f>
        <v>0.99</v>
      </c>
      <c r="H24">
        <f>VLOOKUP(A24,away!$A$2:$E$405,3,FALSE)</f>
        <v>1.5813953488372099</v>
      </c>
      <c r="I24">
        <f>VLOOKUP(C24,away!$B$2:$E$405,3,FALSE)</f>
        <v>1.73</v>
      </c>
      <c r="J24">
        <f>VLOOKUP(B24,home!$B$2:$E$405,4,FALSE)</f>
        <v>0.95</v>
      </c>
      <c r="K24" s="3">
        <f t="shared" si="112"/>
        <v>1.9763162790697739</v>
      </c>
      <c r="L24" s="3">
        <f t="shared" si="113"/>
        <v>2.5990232558139543</v>
      </c>
      <c r="M24" s="5">
        <f t="shared" si="114"/>
        <v>1.0302800423915815E-2</v>
      </c>
      <c r="N24" s="5">
        <f t="shared" si="115"/>
        <v>2.0361592197791795E-2</v>
      </c>
      <c r="O24" s="5">
        <f t="shared" si="116"/>
        <v>2.677721790176707E-2</v>
      </c>
      <c r="P24" s="5">
        <f t="shared" si="117"/>
        <v>5.2920251647460843E-2</v>
      </c>
      <c r="Q24" s="5">
        <f t="shared" si="118"/>
        <v>2.0120473064138014E-2</v>
      </c>
      <c r="R24" s="5">
        <f t="shared" si="119"/>
        <v>3.4797306026345183E-2</v>
      </c>
      <c r="S24" s="5">
        <f t="shared" si="120"/>
        <v>6.7956111911322656E-2</v>
      </c>
      <c r="T24" s="5">
        <f t="shared" si="121"/>
        <v>5.2293577411672947E-2</v>
      </c>
      <c r="U24" s="5">
        <f t="shared" si="122"/>
        <v>6.8770482367638747E-2</v>
      </c>
      <c r="V24" s="5">
        <f t="shared" si="123"/>
        <v>3.8784002572761628E-2</v>
      </c>
      <c r="W24" s="5">
        <f t="shared" si="124"/>
        <v>1.325480615308028E-2</v>
      </c>
      <c r="X24" s="5">
        <f t="shared" si="125"/>
        <v>3.4449549443161545E-2</v>
      </c>
      <c r="Y24" s="5">
        <f t="shared" si="126"/>
        <v>4.4767590077544765E-2</v>
      </c>
      <c r="Z24" s="5">
        <f t="shared" si="127"/>
        <v>3.0146335867382065E-2</v>
      </c>
      <c r="AA24" s="5">
        <f t="shared" si="128"/>
        <v>5.9578694329012194E-2</v>
      </c>
      <c r="AB24" s="5">
        <f t="shared" si="129"/>
        <v>5.8873171744074422E-2</v>
      </c>
      <c r="AC24" s="5">
        <f t="shared" si="130"/>
        <v>1.2450857361569596E-2</v>
      </c>
      <c r="AD24" s="5">
        <f t="shared" si="131"/>
        <v>6.5489222940616904E-3</v>
      </c>
      <c r="AE24" s="5">
        <f t="shared" si="132"/>
        <v>1.7020801342784806E-2</v>
      </c>
      <c r="AF24" s="5">
        <f t="shared" si="133"/>
        <v>2.2118729261243551E-2</v>
      </c>
      <c r="AG24" s="5">
        <f t="shared" si="134"/>
        <v>1.9162363913008199E-2</v>
      </c>
      <c r="AH24" s="5">
        <f t="shared" si="135"/>
        <v>1.9587756999226078E-2</v>
      </c>
      <c r="AI24" s="5">
        <f t="shared" si="136"/>
        <v>3.8711603028033413E-2</v>
      </c>
      <c r="AJ24" s="5">
        <f t="shared" si="137"/>
        <v>3.8253185626594598E-2</v>
      </c>
      <c r="AK24" s="5">
        <f t="shared" si="138"/>
        <v>2.5200131160038924E-2</v>
      </c>
      <c r="AL24" s="5">
        <f t="shared" si="139"/>
        <v>2.558149154365441E-3</v>
      </c>
      <c r="AM24" s="5">
        <f t="shared" si="140"/>
        <v>2.5885483480234187E-3</v>
      </c>
      <c r="AN24" s="5">
        <f t="shared" si="141"/>
        <v>6.7276973553116581E-3</v>
      </c>
      <c r="AO24" s="5">
        <f t="shared" si="142"/>
        <v>8.7427209422665207E-3</v>
      </c>
      <c r="AP24" s="5">
        <f t="shared" si="143"/>
        <v>7.5741783493474581E-3</v>
      </c>
      <c r="AQ24" s="5">
        <f t="shared" si="144"/>
        <v>4.9213664184091475E-3</v>
      </c>
      <c r="AR24" s="5">
        <f t="shared" si="145"/>
        <v>1.018180719404423E-2</v>
      </c>
      <c r="AS24" s="5">
        <f t="shared" si="146"/>
        <v>2.0122471307939347E-2</v>
      </c>
      <c r="AT24" s="5">
        <f t="shared" si="147"/>
        <v>1.9884183810497492E-2</v>
      </c>
      <c r="AU24" s="5">
        <f t="shared" si="148"/>
        <v>1.3099145386900612E-2</v>
      </c>
      <c r="AV24" s="5">
        <f t="shared" si="149"/>
        <v>6.4720135675083515E-3</v>
      </c>
      <c r="AW24" s="5">
        <f t="shared" si="150"/>
        <v>3.649975719398324E-4</v>
      </c>
      <c r="AX24" s="5">
        <f t="shared" si="151"/>
        <v>8.5263170655964138E-4</v>
      </c>
      <c r="AY24" s="5">
        <f t="shared" si="152"/>
        <v>2.2160096339928471E-3</v>
      </c>
      <c r="AZ24" s="5">
        <f t="shared" si="153"/>
        <v>2.8797302869275902E-3</v>
      </c>
      <c r="BA24" s="5">
        <f t="shared" si="154"/>
        <v>2.4948286620655328E-3</v>
      </c>
      <c r="BB24" s="5">
        <f t="shared" si="155"/>
        <v>1.621029427994883E-3</v>
      </c>
      <c r="BC24" s="5">
        <f t="shared" si="156"/>
        <v>8.4261863634349868E-4</v>
      </c>
      <c r="BD24" s="5">
        <f t="shared" si="157"/>
        <v>4.4104589472557954E-3</v>
      </c>
      <c r="BE24" s="5">
        <f t="shared" si="158"/>
        <v>8.7164618156305666E-3</v>
      </c>
      <c r="BF24" s="5">
        <f t="shared" si="159"/>
        <v>8.6132426910603861E-3</v>
      </c>
      <c r="BG24" s="5">
        <f t="shared" si="160"/>
        <v>5.6741639153071273E-3</v>
      </c>
      <c r="BH24" s="5">
        <f t="shared" si="161"/>
        <v>2.8034856289829405E-3</v>
      </c>
      <c r="BI24" s="5">
        <f t="shared" si="162"/>
        <v>1.1081148573394302E-3</v>
      </c>
      <c r="BJ24" s="8">
        <f t="shared" si="163"/>
        <v>0.29155976492572971</v>
      </c>
      <c r="BK24" s="8">
        <f t="shared" si="164"/>
        <v>0.18718818270538881</v>
      </c>
      <c r="BL24" s="8">
        <f t="shared" si="165"/>
        <v>0.47163509830519684</v>
      </c>
      <c r="BM24" s="8">
        <f t="shared" si="166"/>
        <v>0.81339872848022599</v>
      </c>
      <c r="BN24" s="8">
        <f t="shared" si="167"/>
        <v>0.1652796412614187</v>
      </c>
    </row>
    <row r="25" spans="1:66" x14ac:dyDescent="0.25">
      <c r="A25" t="s">
        <v>10</v>
      </c>
      <c r="B25" t="s">
        <v>225</v>
      </c>
      <c r="C25" t="s">
        <v>219</v>
      </c>
      <c r="D25" t="s">
        <v>456</v>
      </c>
      <c r="E25">
        <f>VLOOKUP(A25,home!$A$2:$E$405,3,FALSE)</f>
        <v>1.34883720930233</v>
      </c>
      <c r="F25">
        <f>VLOOKUP(B25,home!$B$2:$E$405,3,FALSE)</f>
        <v>0.74</v>
      </c>
      <c r="G25">
        <f>VLOOKUP(C25,away!$B$2:$E$405,4,FALSE)</f>
        <v>1.1100000000000001</v>
      </c>
      <c r="H25">
        <f>VLOOKUP(A25,away!$A$2:$E$405,3,FALSE)</f>
        <v>1.5813953488372099</v>
      </c>
      <c r="I25">
        <f>VLOOKUP(C25,away!$B$2:$E$405,3,FALSE)</f>
        <v>0.37</v>
      </c>
      <c r="J25">
        <f>VLOOKUP(B25,home!$B$2:$E$405,4,FALSE)</f>
        <v>1.26</v>
      </c>
      <c r="K25" s="3">
        <f t="shared" si="112"/>
        <v>1.107934883720934</v>
      </c>
      <c r="L25" s="3">
        <f t="shared" si="113"/>
        <v>0.73724651162790722</v>
      </c>
      <c r="M25" s="5">
        <f t="shared" si="114"/>
        <v>0.15799665843113619</v>
      </c>
      <c r="N25" s="5">
        <f t="shared" si="115"/>
        <v>0.175050009387197</v>
      </c>
      <c r="O25" s="5">
        <f t="shared" si="116"/>
        <v>0.11648248527722112</v>
      </c>
      <c r="P25" s="5">
        <f t="shared" si="117"/>
        <v>0.1290550087811434</v>
      </c>
      <c r="Q25" s="5">
        <f t="shared" si="118"/>
        <v>9.6972005897876287E-2</v>
      </c>
      <c r="R25" s="5">
        <f t="shared" si="119"/>
        <v>4.2938152968190167E-2</v>
      </c>
      <c r="S25" s="5">
        <f t="shared" si="120"/>
        <v>2.6353714465993393E-2</v>
      </c>
      <c r="T25" s="5">
        <f t="shared" si="121"/>
        <v>7.1492273073770124E-2</v>
      </c>
      <c r="U25" s="5">
        <f t="shared" si="122"/>
        <v>4.7572677516003449E-2</v>
      </c>
      <c r="V25" s="5">
        <f t="shared" si="123"/>
        <v>2.3918078645152724E-3</v>
      </c>
      <c r="W25" s="5">
        <f t="shared" si="124"/>
        <v>3.5812889359549759E-2</v>
      </c>
      <c r="X25" s="5">
        <f t="shared" si="125"/>
        <v>2.640292775164425E-2</v>
      </c>
      <c r="Y25" s="5">
        <f t="shared" si="126"/>
        <v>9.7327331908316928E-3</v>
      </c>
      <c r="Z25" s="5">
        <f t="shared" si="127"/>
        <v>1.055200116384789E-2</v>
      </c>
      <c r="AA25" s="5">
        <f t="shared" si="128"/>
        <v>1.1690930182490972E-2</v>
      </c>
      <c r="AB25" s="5">
        <f t="shared" si="129"/>
        <v>6.4763946861638487E-3</v>
      </c>
      <c r="AC25" s="5">
        <f t="shared" si="130"/>
        <v>1.221049498858405E-4</v>
      </c>
      <c r="AD25" s="5">
        <f t="shared" si="131"/>
        <v>9.9195873520708591E-3</v>
      </c>
      <c r="AE25" s="5">
        <f t="shared" si="132"/>
        <v>7.3131811721025486E-3</v>
      </c>
      <c r="AF25" s="5">
        <f t="shared" si="133"/>
        <v>2.6958086540177471E-3</v>
      </c>
      <c r="AG25" s="5">
        <f t="shared" si="134"/>
        <v>6.6249184206363602E-4</v>
      </c>
      <c r="AH25" s="5">
        <f t="shared" si="135"/>
        <v>1.9448565121851181E-3</v>
      </c>
      <c r="AI25" s="5">
        <f t="shared" si="136"/>
        <v>2.15477437368172E-3</v>
      </c>
      <c r="AJ25" s="5">
        <f t="shared" si="137"/>
        <v>1.1936748475749528E-3</v>
      </c>
      <c r="AK25" s="5">
        <f t="shared" si="138"/>
        <v>4.4083800114951954E-4</v>
      </c>
      <c r="AL25" s="5">
        <f t="shared" si="139"/>
        <v>3.9895161166605427E-6</v>
      </c>
      <c r="AM25" s="5">
        <f t="shared" si="140"/>
        <v>2.1980513718952541E-3</v>
      </c>
      <c r="AN25" s="5">
        <f t="shared" si="141"/>
        <v>1.6205057063087116E-3</v>
      </c>
      <c r="AO25" s="5">
        <f t="shared" si="142"/>
        <v>5.9735608952460773E-4</v>
      </c>
      <c r="AP25" s="5">
        <f t="shared" si="143"/>
        <v>1.467995644005683E-4</v>
      </c>
      <c r="AQ25" s="5">
        <f t="shared" si="144"/>
        <v>2.7056866690703817E-5</v>
      </c>
      <c r="AR25" s="5">
        <f t="shared" si="145"/>
        <v>2.8676773584505942E-4</v>
      </c>
      <c r="AS25" s="5">
        <f t="shared" si="146"/>
        <v>3.1771997806841142E-4</v>
      </c>
      <c r="AT25" s="5">
        <f t="shared" si="147"/>
        <v>1.7600652347852161E-4</v>
      </c>
      <c r="AU25" s="5">
        <f t="shared" si="148"/>
        <v>6.5001255708100551E-5</v>
      </c>
      <c r="AV25" s="5">
        <f t="shared" si="149"/>
        <v>1.800428967116727E-5</v>
      </c>
      <c r="AW25" s="5">
        <f t="shared" si="150"/>
        <v>9.0520029308887603E-8</v>
      </c>
      <c r="AX25" s="5">
        <f t="shared" si="151"/>
        <v>4.0588296518890112E-4</v>
      </c>
      <c r="AY25" s="5">
        <f t="shared" si="152"/>
        <v>2.9923580021470859E-4</v>
      </c>
      <c r="AZ25" s="5">
        <f t="shared" si="153"/>
        <v>1.1030527493123963E-4</v>
      </c>
      <c r="BA25" s="5">
        <f t="shared" si="154"/>
        <v>2.7107393052404558E-5</v>
      </c>
      <c r="BB25" s="5">
        <f t="shared" si="155"/>
        <v>4.9962077418029556E-6</v>
      </c>
      <c r="BC25" s="5">
        <f t="shared" si="156"/>
        <v>7.3668734580251471E-7</v>
      </c>
      <c r="BD25" s="5">
        <f t="shared" si="157"/>
        <v>3.5236418816533862E-5</v>
      </c>
      <c r="BE25" s="5">
        <f t="shared" si="158"/>
        <v>3.9039657584238577E-5</v>
      </c>
      <c r="BF25" s="5">
        <f t="shared" si="159"/>
        <v>2.1626699243049228E-5</v>
      </c>
      <c r="BG25" s="5">
        <f t="shared" si="160"/>
        <v>7.9869915037051169E-6</v>
      </c>
      <c r="BH25" s="5">
        <f t="shared" si="161"/>
        <v>2.2122666257344046E-6</v>
      </c>
      <c r="BI25" s="5">
        <f t="shared" si="162"/>
        <v>4.9020947334854986E-7</v>
      </c>
      <c r="BJ25" s="8">
        <f t="shared" si="163"/>
        <v>0.44149194160841859</v>
      </c>
      <c r="BK25" s="8">
        <f t="shared" si="164"/>
        <v>0.31622251980900545</v>
      </c>
      <c r="BL25" s="8">
        <f t="shared" si="165"/>
        <v>0.23186487639067871</v>
      </c>
      <c r="BM25" s="8">
        <f t="shared" si="166"/>
        <v>0.28133787294900114</v>
      </c>
      <c r="BN25" s="8">
        <f t="shared" si="167"/>
        <v>0.71849432074276409</v>
      </c>
    </row>
    <row r="26" spans="1:66" x14ac:dyDescent="0.25">
      <c r="A26" t="s">
        <v>16</v>
      </c>
      <c r="B26" t="s">
        <v>56</v>
      </c>
      <c r="C26" t="s">
        <v>57</v>
      </c>
      <c r="D26" t="s">
        <v>456</v>
      </c>
      <c r="E26">
        <f>VLOOKUP(A26,home!$A$2:$E$405,3,FALSE)</f>
        <v>1.4166666666666701</v>
      </c>
      <c r="F26">
        <f>VLOOKUP(B26,home!$B$2:$E$405,3,FALSE)</f>
        <v>0.71</v>
      </c>
      <c r="G26">
        <f>VLOOKUP(C26,away!$B$2:$E$405,4,FALSE)</f>
        <v>0.35</v>
      </c>
      <c r="H26">
        <f>VLOOKUP(A26,away!$A$2:$E$405,3,FALSE)</f>
        <v>1.3611111111111101</v>
      </c>
      <c r="I26">
        <f>VLOOKUP(C26,away!$B$2:$E$405,3,FALSE)</f>
        <v>0.35</v>
      </c>
      <c r="J26">
        <f>VLOOKUP(B26,home!$B$2:$E$405,4,FALSE)</f>
        <v>0</v>
      </c>
      <c r="K26" s="3">
        <f t="shared" si="112"/>
        <v>0.35204166666666753</v>
      </c>
      <c r="L26" s="3">
        <f t="shared" si="113"/>
        <v>0</v>
      </c>
      <c r="M26" s="5">
        <f t="shared" si="114"/>
        <v>0.70325081924840238</v>
      </c>
      <c r="N26" s="5">
        <f t="shared" si="115"/>
        <v>0.24757359049290692</v>
      </c>
      <c r="O26" s="5">
        <f t="shared" si="116"/>
        <v>0</v>
      </c>
      <c r="P26" s="5">
        <f t="shared" si="117"/>
        <v>0</v>
      </c>
      <c r="Q26" s="5">
        <f t="shared" si="118"/>
        <v>4.3578109709886986E-2</v>
      </c>
      <c r="R26" s="5">
        <f t="shared" si="119"/>
        <v>0</v>
      </c>
      <c r="S26" s="5">
        <f t="shared" si="120"/>
        <v>0</v>
      </c>
      <c r="T26" s="5">
        <f t="shared" si="121"/>
        <v>0</v>
      </c>
      <c r="U26" s="5">
        <f t="shared" si="122"/>
        <v>0</v>
      </c>
      <c r="V26" s="5">
        <f t="shared" si="123"/>
        <v>0</v>
      </c>
      <c r="W26" s="5">
        <f t="shared" si="124"/>
        <v>5.1137701241504999E-3</v>
      </c>
      <c r="X26" s="5">
        <f t="shared" si="125"/>
        <v>0</v>
      </c>
      <c r="Y26" s="5">
        <f t="shared" si="126"/>
        <v>0</v>
      </c>
      <c r="Z26" s="5">
        <f t="shared" si="127"/>
        <v>0</v>
      </c>
      <c r="AA26" s="5">
        <f t="shared" si="128"/>
        <v>0</v>
      </c>
      <c r="AB26" s="5">
        <f t="shared" si="129"/>
        <v>0</v>
      </c>
      <c r="AC26" s="5">
        <f t="shared" si="130"/>
        <v>0</v>
      </c>
      <c r="AD26" s="5">
        <f t="shared" si="131"/>
        <v>4.5006503936403827E-4</v>
      </c>
      <c r="AE26" s="5">
        <f t="shared" si="132"/>
        <v>0</v>
      </c>
      <c r="AF26" s="5">
        <f t="shared" si="133"/>
        <v>0</v>
      </c>
      <c r="AG26" s="5">
        <f t="shared" si="134"/>
        <v>0</v>
      </c>
      <c r="AH26" s="5">
        <f t="shared" si="135"/>
        <v>0</v>
      </c>
      <c r="AI26" s="5">
        <f t="shared" si="136"/>
        <v>0</v>
      </c>
      <c r="AJ26" s="5">
        <f t="shared" si="137"/>
        <v>0</v>
      </c>
      <c r="AK26" s="5">
        <f t="shared" si="138"/>
        <v>0</v>
      </c>
      <c r="AL26" s="5">
        <f t="shared" si="139"/>
        <v>0</v>
      </c>
      <c r="AM26" s="5">
        <f t="shared" si="140"/>
        <v>3.1688329313223086E-5</v>
      </c>
      <c r="AN26" s="5">
        <f t="shared" si="141"/>
        <v>0</v>
      </c>
      <c r="AO26" s="5">
        <f t="shared" si="142"/>
        <v>0</v>
      </c>
      <c r="AP26" s="5">
        <f t="shared" si="143"/>
        <v>0</v>
      </c>
      <c r="AQ26" s="5">
        <f t="shared" si="144"/>
        <v>0</v>
      </c>
      <c r="AR26" s="5">
        <f t="shared" si="145"/>
        <v>0</v>
      </c>
      <c r="AS26" s="5">
        <f t="shared" si="146"/>
        <v>0</v>
      </c>
      <c r="AT26" s="5">
        <f t="shared" si="147"/>
        <v>0</v>
      </c>
      <c r="AU26" s="5">
        <f t="shared" si="148"/>
        <v>0</v>
      </c>
      <c r="AV26" s="5">
        <f t="shared" si="149"/>
        <v>0</v>
      </c>
      <c r="AW26" s="5">
        <f t="shared" si="150"/>
        <v>0</v>
      </c>
      <c r="AX26" s="5">
        <f t="shared" si="151"/>
        <v>1.8592687108848766E-6</v>
      </c>
      <c r="AY26" s="5">
        <f t="shared" si="152"/>
        <v>0</v>
      </c>
      <c r="AZ26" s="5">
        <f t="shared" si="153"/>
        <v>0</v>
      </c>
      <c r="BA26" s="5">
        <f t="shared" si="154"/>
        <v>0</v>
      </c>
      <c r="BB26" s="5">
        <f t="shared" si="155"/>
        <v>0</v>
      </c>
      <c r="BC26" s="5">
        <f t="shared" si="156"/>
        <v>0</v>
      </c>
      <c r="BD26" s="5">
        <f t="shared" si="157"/>
        <v>0</v>
      </c>
      <c r="BE26" s="5">
        <f t="shared" si="158"/>
        <v>0</v>
      </c>
      <c r="BF26" s="5">
        <f t="shared" si="159"/>
        <v>0</v>
      </c>
      <c r="BG26" s="5">
        <f t="shared" si="160"/>
        <v>0</v>
      </c>
      <c r="BH26" s="5">
        <f t="shared" si="161"/>
        <v>0</v>
      </c>
      <c r="BI26" s="5">
        <f t="shared" si="162"/>
        <v>0</v>
      </c>
      <c r="BJ26" s="8">
        <f t="shared" si="163"/>
        <v>0.2967490829643325</v>
      </c>
      <c r="BK26" s="8">
        <f t="shared" si="164"/>
        <v>0.70325081924840238</v>
      </c>
      <c r="BL26" s="8">
        <f t="shared" si="165"/>
        <v>0</v>
      </c>
      <c r="BM26" s="8">
        <f t="shared" si="166"/>
        <v>5.5973827615386461E-3</v>
      </c>
      <c r="BN26" s="8">
        <f t="shared" si="167"/>
        <v>0.99440251945119629</v>
      </c>
    </row>
    <row r="27" spans="1:66" x14ac:dyDescent="0.25">
      <c r="A27" t="s">
        <v>16</v>
      </c>
      <c r="B27" t="s">
        <v>236</v>
      </c>
      <c r="C27" t="s">
        <v>58</v>
      </c>
      <c r="D27" t="s">
        <v>456</v>
      </c>
      <c r="E27">
        <f>VLOOKUP(A27,home!$A$2:$E$405,3,FALSE)</f>
        <v>1.4166666666666701</v>
      </c>
      <c r="F27">
        <f>VLOOKUP(B27,home!$B$2:$E$405,3,FALSE)</f>
        <v>0</v>
      </c>
      <c r="G27">
        <f>VLOOKUP(C27,away!$B$2:$E$405,4,FALSE)</f>
        <v>0.71</v>
      </c>
      <c r="H27">
        <f>VLOOKUP(A27,away!$A$2:$E$405,3,FALSE)</f>
        <v>1.3611111111111101</v>
      </c>
      <c r="I27">
        <f>VLOOKUP(C27,away!$B$2:$E$405,3,FALSE)</f>
        <v>0.71</v>
      </c>
      <c r="J27">
        <f>VLOOKUP(B27,home!$B$2:$E$405,4,FALSE)</f>
        <v>0.73</v>
      </c>
      <c r="K27" s="3">
        <f t="shared" si="112"/>
        <v>0</v>
      </c>
      <c r="L27" s="3">
        <f t="shared" si="113"/>
        <v>0.70546388888888822</v>
      </c>
      <c r="M27" s="5">
        <f t="shared" si="114"/>
        <v>0.49387941593474882</v>
      </c>
      <c r="N27" s="5">
        <f t="shared" si="115"/>
        <v>0</v>
      </c>
      <c r="O27" s="5">
        <f t="shared" si="116"/>
        <v>0.34841409340750062</v>
      </c>
      <c r="P27" s="5">
        <f t="shared" si="117"/>
        <v>0</v>
      </c>
      <c r="Q27" s="5">
        <f t="shared" si="118"/>
        <v>0</v>
      </c>
      <c r="R27" s="5">
        <f t="shared" si="119"/>
        <v>0.12289678063947587</v>
      </c>
      <c r="S27" s="5">
        <f t="shared" si="120"/>
        <v>0</v>
      </c>
      <c r="T27" s="5">
        <f t="shared" si="121"/>
        <v>0</v>
      </c>
      <c r="U27" s="5">
        <f t="shared" si="122"/>
        <v>0</v>
      </c>
      <c r="V27" s="5">
        <f t="shared" si="123"/>
        <v>0</v>
      </c>
      <c r="W27" s="5">
        <f t="shared" si="124"/>
        <v>0</v>
      </c>
      <c r="X27" s="5">
        <f t="shared" si="125"/>
        <v>0</v>
      </c>
      <c r="Y27" s="5">
        <f t="shared" si="126"/>
        <v>0</v>
      </c>
      <c r="Z27" s="5">
        <f t="shared" si="127"/>
        <v>2.8899746933949765E-2</v>
      </c>
      <c r="AA27" s="5">
        <f t="shared" si="128"/>
        <v>0</v>
      </c>
      <c r="AB27" s="5">
        <f t="shared" si="129"/>
        <v>0</v>
      </c>
      <c r="AC27" s="5">
        <f t="shared" si="130"/>
        <v>0</v>
      </c>
      <c r="AD27" s="5">
        <f t="shared" si="131"/>
        <v>0</v>
      </c>
      <c r="AE27" s="5">
        <f t="shared" si="132"/>
        <v>0</v>
      </c>
      <c r="AF27" s="5">
        <f t="shared" si="133"/>
        <v>0</v>
      </c>
      <c r="AG27" s="5">
        <f t="shared" si="134"/>
        <v>0</v>
      </c>
      <c r="AH27" s="5">
        <f t="shared" si="135"/>
        <v>5.0969319649822294E-3</v>
      </c>
      <c r="AI27" s="5">
        <f t="shared" si="136"/>
        <v>0</v>
      </c>
      <c r="AJ27" s="5">
        <f t="shared" si="137"/>
        <v>0</v>
      </c>
      <c r="AK27" s="5">
        <f t="shared" si="138"/>
        <v>0</v>
      </c>
      <c r="AL27" s="5">
        <f t="shared" si="139"/>
        <v>0</v>
      </c>
      <c r="AM27" s="5">
        <f t="shared" si="140"/>
        <v>0</v>
      </c>
      <c r="AN27" s="5">
        <f t="shared" si="141"/>
        <v>0</v>
      </c>
      <c r="AO27" s="5">
        <f t="shared" si="142"/>
        <v>0</v>
      </c>
      <c r="AP27" s="5">
        <f t="shared" si="143"/>
        <v>0</v>
      </c>
      <c r="AQ27" s="5">
        <f t="shared" si="144"/>
        <v>0</v>
      </c>
      <c r="AR27" s="5">
        <f t="shared" si="145"/>
        <v>7.1914028908368944E-4</v>
      </c>
      <c r="AS27" s="5">
        <f t="shared" si="146"/>
        <v>0</v>
      </c>
      <c r="AT27" s="5">
        <f t="shared" si="147"/>
        <v>0</v>
      </c>
      <c r="AU27" s="5">
        <f t="shared" si="148"/>
        <v>0</v>
      </c>
      <c r="AV27" s="5">
        <f t="shared" si="149"/>
        <v>0</v>
      </c>
      <c r="AW27" s="5">
        <f t="shared" si="150"/>
        <v>0</v>
      </c>
      <c r="AX27" s="5">
        <f t="shared" si="151"/>
        <v>0</v>
      </c>
      <c r="AY27" s="5">
        <f t="shared" si="152"/>
        <v>0</v>
      </c>
      <c r="AZ27" s="5">
        <f t="shared" si="153"/>
        <v>0</v>
      </c>
      <c r="BA27" s="5">
        <f t="shared" si="154"/>
        <v>0</v>
      </c>
      <c r="BB27" s="5">
        <f t="shared" si="155"/>
        <v>0</v>
      </c>
      <c r="BC27" s="5">
        <f t="shared" si="156"/>
        <v>0</v>
      </c>
      <c r="BD27" s="5">
        <f t="shared" si="157"/>
        <v>8.4554584165609796E-5</v>
      </c>
      <c r="BE27" s="5">
        <f t="shared" si="158"/>
        <v>0</v>
      </c>
      <c r="BF27" s="5">
        <f t="shared" si="159"/>
        <v>0</v>
      </c>
      <c r="BG27" s="5">
        <f t="shared" si="160"/>
        <v>0</v>
      </c>
      <c r="BH27" s="5">
        <f t="shared" si="161"/>
        <v>0</v>
      </c>
      <c r="BI27" s="5">
        <f t="shared" si="162"/>
        <v>0</v>
      </c>
      <c r="BJ27" s="8">
        <f t="shared" si="163"/>
        <v>0</v>
      </c>
      <c r="BK27" s="8">
        <f t="shared" si="164"/>
        <v>0.49387941593474882</v>
      </c>
      <c r="BL27" s="8">
        <f t="shared" si="165"/>
        <v>0.47721150088520803</v>
      </c>
      <c r="BM27" s="8">
        <f t="shared" si="166"/>
        <v>3.4800373772181294E-2</v>
      </c>
      <c r="BN27" s="8">
        <f t="shared" si="167"/>
        <v>0.96519028998172529</v>
      </c>
    </row>
    <row r="28" spans="1:66" x14ac:dyDescent="0.25">
      <c r="A28" t="s">
        <v>16</v>
      </c>
      <c r="B28" t="s">
        <v>60</v>
      </c>
      <c r="C28" t="s">
        <v>233</v>
      </c>
      <c r="D28" t="s">
        <v>457</v>
      </c>
      <c r="E28">
        <f>VLOOKUP(A28,home!$A$2:$E$405,3,FALSE)</f>
        <v>1.4166666666666701</v>
      </c>
      <c r="F28">
        <f>VLOOKUP(B28,home!$B$2:$E$405,3,FALSE)</f>
        <v>2.12</v>
      </c>
      <c r="G28">
        <f>VLOOKUP(C28,away!$B$2:$E$405,4,FALSE)</f>
        <v>1.76</v>
      </c>
      <c r="H28">
        <f>VLOOKUP(A28,away!$A$2:$E$405,3,FALSE)</f>
        <v>1.3611111111111101</v>
      </c>
      <c r="I28">
        <f>VLOOKUP(C28,away!$B$2:$E$405,3,FALSE)</f>
        <v>0.71</v>
      </c>
      <c r="J28">
        <f>VLOOKUP(B28,home!$B$2:$E$405,4,FALSE)</f>
        <v>0.73</v>
      </c>
      <c r="K28" s="3">
        <f t="shared" si="112"/>
        <v>5.2858666666666796</v>
      </c>
      <c r="L28" s="3">
        <f t="shared" si="113"/>
        <v>0.70546388888888822</v>
      </c>
      <c r="M28" s="5">
        <f t="shared" si="114"/>
        <v>2.5003350013242079E-3</v>
      </c>
      <c r="N28" s="5">
        <f t="shared" si="115"/>
        <v>1.3216437438999617E-2</v>
      </c>
      <c r="O28" s="5">
        <f t="shared" si="116"/>
        <v>1.7638960535591791E-3</v>
      </c>
      <c r="P28" s="5">
        <f t="shared" si="117"/>
        <v>9.323719352973367E-3</v>
      </c>
      <c r="Q28" s="5">
        <f t="shared" si="118"/>
        <v>3.4930163055446814E-2</v>
      </c>
      <c r="R28" s="5">
        <f t="shared" si="119"/>
        <v>6.2218248476981054E-4</v>
      </c>
      <c r="S28" s="5">
        <f t="shared" si="120"/>
        <v>8.6920095234208645E-3</v>
      </c>
      <c r="T28" s="5">
        <f t="shared" si="121"/>
        <v>2.4641968668618477E-2</v>
      </c>
      <c r="U28" s="5">
        <f t="shared" si="122"/>
        <v>3.2887736568285903E-3</v>
      </c>
      <c r="V28" s="5">
        <f t="shared" si="123"/>
        <v>3.6013777427970082E-3</v>
      </c>
      <c r="W28" s="5">
        <f t="shared" si="124"/>
        <v>6.1545394852006087E-2</v>
      </c>
      <c r="X28" s="5">
        <f t="shared" si="125"/>
        <v>4.3418053595498371E-2</v>
      </c>
      <c r="Y28" s="5">
        <f t="shared" si="126"/>
        <v>1.5314934468733228E-2</v>
      </c>
      <c r="Z28" s="5">
        <f t="shared" si="127"/>
        <v>1.4630909176808736E-4</v>
      </c>
      <c r="AA28" s="5">
        <f t="shared" si="128"/>
        <v>7.7337035120720926E-4</v>
      </c>
      <c r="AB28" s="5">
        <f t="shared" si="129"/>
        <v>2.0439662802172456E-3</v>
      </c>
      <c r="AC28" s="5">
        <f t="shared" si="130"/>
        <v>8.3934341148537506E-4</v>
      </c>
      <c r="AD28" s="5">
        <f t="shared" si="131"/>
        <v>8.1330187783764524E-2</v>
      </c>
      <c r="AE28" s="5">
        <f t="shared" si="132"/>
        <v>5.7375510557998062E-2</v>
      </c>
      <c r="AF28" s="5">
        <f t="shared" si="133"/>
        <v>2.023817540261539E-2</v>
      </c>
      <c r="AG28" s="5">
        <f t="shared" si="134"/>
        <v>4.759100641181499E-3</v>
      </c>
      <c r="AH28" s="5">
        <f t="shared" si="135"/>
        <v>2.5803945214629026E-5</v>
      </c>
      <c r="AI28" s="5">
        <f t="shared" si="136"/>
        <v>1.3639621387850074E-4</v>
      </c>
      <c r="AJ28" s="5">
        <f t="shared" si="137"/>
        <v>3.6048610019995313E-4</v>
      </c>
      <c r="AK28" s="5">
        <f t="shared" si="138"/>
        <v>6.3516048694786567E-4</v>
      </c>
      <c r="AL28" s="5">
        <f t="shared" si="139"/>
        <v>1.2519606221265937E-4</v>
      </c>
      <c r="AM28" s="5">
        <f t="shared" si="140"/>
        <v>8.5980105719988473E-2</v>
      </c>
      <c r="AN28" s="5">
        <f t="shared" si="141"/>
        <v>6.0655859748300803E-2</v>
      </c>
      <c r="AO28" s="5">
        <f t="shared" si="142"/>
        <v>2.1395259350967633E-2</v>
      </c>
      <c r="AP28" s="5">
        <f t="shared" si="143"/>
        <v>5.0311942885066605E-3</v>
      </c>
      <c r="AQ28" s="5">
        <f t="shared" si="144"/>
        <v>8.8733147213136763E-4</v>
      </c>
      <c r="AR28" s="5">
        <f t="shared" si="145"/>
        <v>3.6407503079576031E-6</v>
      </c>
      <c r="AS28" s="5">
        <f t="shared" si="146"/>
        <v>1.924452069448954E-5</v>
      </c>
      <c r="AT28" s="5">
        <f t="shared" si="147"/>
        <v>5.0861985227489686E-5</v>
      </c>
      <c r="AU28" s="5">
        <f t="shared" si="148"/>
        <v>8.9616557438160278E-5</v>
      </c>
      <c r="AV28" s="5">
        <f t="shared" si="149"/>
        <v>1.1842529343594784E-4</v>
      </c>
      <c r="AW28" s="5">
        <f t="shared" si="150"/>
        <v>1.2968183902801663E-5</v>
      </c>
      <c r="AX28" s="5">
        <f t="shared" si="151"/>
        <v>7.5746562470294029E-2</v>
      </c>
      <c r="AY28" s="5">
        <f t="shared" si="152"/>
        <v>5.3436464530258736E-2</v>
      </c>
      <c r="AZ28" s="5">
        <f t="shared" si="153"/>
        <v>1.8848748037994734E-2</v>
      </c>
      <c r="BA28" s="5">
        <f t="shared" si="154"/>
        <v>4.4323703638568567E-3</v>
      </c>
      <c r="BB28" s="5">
        <f t="shared" si="155"/>
        <v>7.8171930847057835E-4</v>
      </c>
      <c r="BC28" s="5">
        <f t="shared" si="156"/>
        <v>1.1029494867463735E-4</v>
      </c>
      <c r="BD28" s="5">
        <f t="shared" si="157"/>
        <v>4.2806964512086459E-7</v>
      </c>
      <c r="BE28" s="5">
        <f t="shared" si="158"/>
        <v>2.2627190681562129E-6</v>
      </c>
      <c r="BF28" s="5">
        <f t="shared" si="159"/>
        <v>5.980215649199009E-6</v>
      </c>
      <c r="BG28" s="5">
        <f t="shared" si="160"/>
        <v>1.0536874186526494E-5</v>
      </c>
      <c r="BH28" s="5">
        <f t="shared" si="161"/>
        <v>1.3924128008355247E-5</v>
      </c>
      <c r="BI28" s="5">
        <f t="shared" si="162"/>
        <v>1.4720216820352977E-5</v>
      </c>
      <c r="BJ28" s="8">
        <f t="shared" si="163"/>
        <v>0.68407583670430672</v>
      </c>
      <c r="BK28" s="8">
        <f t="shared" si="164"/>
        <v>7.8518445624472216E-2</v>
      </c>
      <c r="BL28" s="8">
        <f t="shared" si="165"/>
        <v>9.9796769033047381E-3</v>
      </c>
      <c r="BM28" s="8">
        <f t="shared" si="166"/>
        <v>0.65694003859042294</v>
      </c>
      <c r="BN28" s="8">
        <f t="shared" si="167"/>
        <v>6.2356733387073003E-2</v>
      </c>
    </row>
    <row r="29" spans="1:66" s="15" customFormat="1" x14ac:dyDescent="0.25">
      <c r="A29" s="15" t="s">
        <v>143</v>
      </c>
      <c r="B29" s="15" t="s">
        <v>329</v>
      </c>
      <c r="C29" s="15" t="s">
        <v>147</v>
      </c>
      <c r="D29" s="19" t="s">
        <v>458</v>
      </c>
      <c r="E29" s="15">
        <f>VLOOKUP(A29,home!$A$2:$E$405,3,FALSE)</f>
        <v>1</v>
      </c>
      <c r="F29" s="15">
        <f>VLOOKUP(B29,home!$B$2:$E$405,3,FALSE)</f>
        <v>1.33</v>
      </c>
      <c r="G29" s="15">
        <f>VLOOKUP(C29,away!$B$2:$E$405,4,FALSE)</f>
        <v>0.67</v>
      </c>
      <c r="H29" s="15">
        <f>VLOOKUP(A29,away!$A$2:$E$405,3,FALSE)</f>
        <v>1.25</v>
      </c>
      <c r="I29" s="15">
        <f>VLOOKUP(C29,away!$B$2:$E$405,3,FALSE)</f>
        <v>1.67</v>
      </c>
      <c r="J29" s="15">
        <f>VLOOKUP(B29,home!$B$2:$E$405,4,FALSE)</f>
        <v>2.13</v>
      </c>
      <c r="K29" s="20">
        <f t="shared" si="112"/>
        <v>0.89110000000000011</v>
      </c>
      <c r="L29" s="20">
        <f t="shared" si="113"/>
        <v>4.4463749999999997</v>
      </c>
      <c r="M29" s="21">
        <f t="shared" si="114"/>
        <v>4.8079955850523284E-3</v>
      </c>
      <c r="N29" s="21">
        <f t="shared" si="115"/>
        <v>4.28440486584013E-3</v>
      </c>
      <c r="O29" s="21">
        <f t="shared" si="116"/>
        <v>2.137815136948705E-2</v>
      </c>
      <c r="P29" s="21">
        <f t="shared" si="117"/>
        <v>1.9050070685349911E-2</v>
      </c>
      <c r="Q29" s="21">
        <f t="shared" si="118"/>
        <v>1.9089165879750702E-3</v>
      </c>
      <c r="R29" s="21">
        <f t="shared" si="119"/>
        <v>4.7527638897751495E-2</v>
      </c>
      <c r="S29" s="21">
        <f t="shared" si="120"/>
        <v>1.8869879698156913E-2</v>
      </c>
      <c r="T29" s="21">
        <f t="shared" si="121"/>
        <v>8.4877589938576539E-3</v>
      </c>
      <c r="U29" s="21">
        <f t="shared" si="122"/>
        <v>4.2351879021786359E-2</v>
      </c>
      <c r="V29" s="21">
        <f t="shared" si="123"/>
        <v>8.3072858236279395E-3</v>
      </c>
      <c r="W29" s="21">
        <f t="shared" si="124"/>
        <v>5.6701185718152842E-4</v>
      </c>
      <c r="X29" s="21">
        <f t="shared" si="125"/>
        <v>2.5211473464755189E-3</v>
      </c>
      <c r="Y29" s="21">
        <f t="shared" si="126"/>
        <v>5.6049832663425435E-3</v>
      </c>
      <c r="Z29" s="21">
        <f t="shared" si="127"/>
        <v>7.044190180132992E-2</v>
      </c>
      <c r="AA29" s="21">
        <f t="shared" si="128"/>
        <v>6.2770778695165091E-2</v>
      </c>
      <c r="AB29" s="21">
        <f t="shared" si="129"/>
        <v>2.796752044763081E-2</v>
      </c>
      <c r="AC29" s="21">
        <f t="shared" si="130"/>
        <v>2.0571771976496504E-3</v>
      </c>
      <c r="AD29" s="21">
        <f t="shared" si="131"/>
        <v>1.2631606648361499E-4</v>
      </c>
      <c r="AE29" s="21">
        <f t="shared" si="132"/>
        <v>5.6164860011108364E-4</v>
      </c>
      <c r="AF29" s="21">
        <f t="shared" si="133"/>
        <v>1.2486501471594598E-3</v>
      </c>
      <c r="AG29" s="21">
        <f t="shared" si="134"/>
        <v>1.850655599358714E-3</v>
      </c>
      <c r="AH29" s="21">
        <f t="shared" si="135"/>
        <v>7.8302777780472066E-2</v>
      </c>
      <c r="AI29" s="21">
        <f t="shared" si="136"/>
        <v>6.9775605280178662E-2</v>
      </c>
      <c r="AJ29" s="21">
        <f t="shared" si="137"/>
        <v>3.1088520932583609E-2</v>
      </c>
      <c r="AK29" s="21">
        <f t="shared" si="138"/>
        <v>9.2343270010084195E-3</v>
      </c>
      <c r="AL29" s="21">
        <f t="shared" si="139"/>
        <v>3.2603500010983783E-4</v>
      </c>
      <c r="AM29" s="21">
        <f t="shared" si="140"/>
        <v>2.2512049368709876E-5</v>
      </c>
      <c r="AN29" s="21">
        <f t="shared" si="141"/>
        <v>1.0009701351179738E-4</v>
      </c>
      <c r="AO29" s="21">
        <f t="shared" si="142"/>
        <v>2.2253442922675907E-4</v>
      </c>
      <c r="AP29" s="21">
        <f t="shared" si="143"/>
        <v>3.2982384091771022E-4</v>
      </c>
      <c r="AQ29" s="21">
        <f t="shared" si="144"/>
        <v>3.6663012016512091E-4</v>
      </c>
      <c r="AR29" s="21">
        <f t="shared" si="145"/>
        <v>6.96327027107293E-2</v>
      </c>
      <c r="AS29" s="21">
        <f t="shared" si="146"/>
        <v>6.2049701385530877E-2</v>
      </c>
      <c r="AT29" s="21">
        <f t="shared" si="147"/>
        <v>2.7646244452323287E-2</v>
      </c>
      <c r="AU29" s="21">
        <f t="shared" si="148"/>
        <v>8.2118561438217618E-3</v>
      </c>
      <c r="AV29" s="21">
        <f t="shared" si="149"/>
        <v>1.8293962524398926E-3</v>
      </c>
      <c r="AW29" s="21">
        <f t="shared" si="150"/>
        <v>3.5883455243802293E-5</v>
      </c>
      <c r="AX29" s="21">
        <f t="shared" si="151"/>
        <v>3.3434145320762269E-6</v>
      </c>
      <c r="AY29" s="21">
        <f t="shared" si="152"/>
        <v>1.4866074790060434E-5</v>
      </c>
      <c r="AZ29" s="21">
        <f t="shared" si="153"/>
        <v>3.3050071647327486E-5</v>
      </c>
      <c r="BA29" s="21">
        <f t="shared" si="154"/>
        <v>4.898433744029524E-5</v>
      </c>
      <c r="BB29" s="21">
        <f t="shared" si="155"/>
        <v>5.4450683346523182E-5</v>
      </c>
      <c r="BC29" s="21">
        <f t="shared" si="156"/>
        <v>4.8421631432979399E-5</v>
      </c>
      <c r="BD29" s="21">
        <f t="shared" si="157"/>
        <v>5.1602184752569828E-2</v>
      </c>
      <c r="BE29" s="21">
        <f t="shared" si="158"/>
        <v>4.5982706833014975E-2</v>
      </c>
      <c r="BF29" s="21">
        <f t="shared" si="159"/>
        <v>2.0487595029449825E-2</v>
      </c>
      <c r="BG29" s="21">
        <f t="shared" si="160"/>
        <v>6.0854986435809142E-3</v>
      </c>
      <c r="BH29" s="21">
        <f t="shared" si="161"/>
        <v>1.3556969603237378E-3</v>
      </c>
      <c r="BI29" s="21">
        <f t="shared" si="162"/>
        <v>2.4161231226889671E-4</v>
      </c>
      <c r="BJ29" s="22">
        <f t="shared" si="163"/>
        <v>2.8406206997164674E-2</v>
      </c>
      <c r="BK29" s="22">
        <f t="shared" si="164"/>
        <v>5.3433310064736644E-2</v>
      </c>
      <c r="BL29" s="22">
        <f t="shared" si="165"/>
        <v>0.68552239490211708</v>
      </c>
      <c r="BM29" s="22">
        <f t="shared" si="166"/>
        <v>0.73886765315434622</v>
      </c>
      <c r="BN29" s="22">
        <f t="shared" si="167"/>
        <v>9.895717799145598E-2</v>
      </c>
    </row>
    <row r="30" spans="1:66" x14ac:dyDescent="0.25">
      <c r="A30" t="s">
        <v>10</v>
      </c>
      <c r="B30" t="s">
        <v>453</v>
      </c>
      <c r="C30" t="s">
        <v>224</v>
      </c>
      <c r="D30" s="11">
        <v>44204</v>
      </c>
      <c r="E30">
        <f>VLOOKUP(A30,home!$A$2:$E$405,3,FALSE)</f>
        <v>1.34883720930233</v>
      </c>
      <c r="F30">
        <f>VLOOKUP(B30,home!$B$2:$E$405,3,FALSE)</f>
        <v>0.74</v>
      </c>
      <c r="G30">
        <f>VLOOKUP(C30,away!$B$2:$E$405,4,FALSE)</f>
        <v>0</v>
      </c>
      <c r="H30">
        <f>VLOOKUP(A30,away!$A$2:$E$405,3,FALSE)</f>
        <v>1.5813953488372099</v>
      </c>
      <c r="I30">
        <f>VLOOKUP(C30,away!$B$2:$E$405,3,FALSE)</f>
        <v>1.85</v>
      </c>
      <c r="J30">
        <f>VLOOKUP(B30,home!$B$2:$E$405,4,FALSE)</f>
        <v>0.32</v>
      </c>
      <c r="K30" s="3">
        <f t="shared" ref="K30:K77" si="168">E30*F30*G30</f>
        <v>0</v>
      </c>
      <c r="L30" s="3">
        <f t="shared" ref="L30:L77" si="169">H30*I30*J30</f>
        <v>0.93618604651162829</v>
      </c>
      <c r="M30" s="5">
        <f t="shared" ref="M30:M77" si="170">_xlfn.POISSON.DIST(0,K30,FALSE) * _xlfn.POISSON.DIST(0,L30,FALSE)</f>
        <v>0.39212051645256685</v>
      </c>
      <c r="N30" s="5">
        <f t="shared" ref="N30:N77" si="171">_xlfn.POISSON.DIST(1,K30,FALSE) * _xlfn.POISSON.DIST(0,L30,FALSE)</f>
        <v>0</v>
      </c>
      <c r="O30" s="5">
        <f t="shared" ref="O30:O77" si="172">_xlfn.POISSON.DIST(0,K30,FALSE) * _xlfn.POISSON.DIST(1,L30,FALSE)</f>
        <v>0.36709775605382639</v>
      </c>
      <c r="P30" s="5">
        <f t="shared" ref="P30:P77" si="173">_xlfn.POISSON.DIST(1,K30,FALSE) * _xlfn.POISSON.DIST(1,L30,FALSE)</f>
        <v>0</v>
      </c>
      <c r="Q30" s="5">
        <f t="shared" ref="Q30:Q77" si="174">_xlfn.POISSON.DIST(2,K30,FALSE) * _xlfn.POISSON.DIST(0,L30,FALSE)</f>
        <v>0</v>
      </c>
      <c r="R30" s="5">
        <f t="shared" ref="R30:R77" si="175">_xlfn.POISSON.DIST(0,K30,FALSE) * _xlfn.POISSON.DIST(2,L30,FALSE)</f>
        <v>0.17183589846166095</v>
      </c>
      <c r="S30" s="5">
        <f t="shared" ref="S30:S77" si="176">_xlfn.POISSON.DIST(2,K30,FALSE) * _xlfn.POISSON.DIST(2,L30,FALSE)</f>
        <v>0</v>
      </c>
      <c r="T30" s="5">
        <f t="shared" ref="T30:T77" si="177">_xlfn.POISSON.DIST(2,K30,FALSE) * _xlfn.POISSON.DIST(1,L30,FALSE)</f>
        <v>0</v>
      </c>
      <c r="U30" s="5">
        <f t="shared" ref="U30:U77" si="178">_xlfn.POISSON.DIST(1,K30,FALSE) * _xlfn.POISSON.DIST(2,L30,FALSE)</f>
        <v>0</v>
      </c>
      <c r="V30" s="5">
        <f t="shared" ref="V30:V77" si="179">_xlfn.POISSON.DIST(3,K30,FALSE) * _xlfn.POISSON.DIST(3,L30,FALSE)</f>
        <v>0</v>
      </c>
      <c r="W30" s="5">
        <f t="shared" ref="W30:W77" si="180">_xlfn.POISSON.DIST(3,K30,FALSE) * _xlfn.POISSON.DIST(0,L30,FALSE)</f>
        <v>0</v>
      </c>
      <c r="X30" s="5">
        <f t="shared" ref="X30:X77" si="181">_xlfn.POISSON.DIST(3,K30,FALSE) * _xlfn.POISSON.DIST(1,L30,FALSE)</f>
        <v>0</v>
      </c>
      <c r="Y30" s="5">
        <f t="shared" ref="Y30:Y77" si="182">_xlfn.POISSON.DIST(3,K30,FALSE) * _xlfn.POISSON.DIST(2,L30,FALSE)</f>
        <v>0</v>
      </c>
      <c r="Z30" s="5">
        <f t="shared" ref="Z30:Z77" si="183">_xlfn.POISSON.DIST(0,K30,FALSE) * _xlfn.POISSON.DIST(3,L30,FALSE)</f>
        <v>5.3623456809865327E-2</v>
      </c>
      <c r="AA30" s="5">
        <f t="shared" ref="AA30:AA77" si="184">_xlfn.POISSON.DIST(1,K30,FALSE) * _xlfn.POISSON.DIST(3,L30,FALSE)</f>
        <v>0</v>
      </c>
      <c r="AB30" s="5">
        <f t="shared" ref="AB30:AB77" si="185">_xlfn.POISSON.DIST(2,K30,FALSE) * _xlfn.POISSON.DIST(3,L30,FALSE)</f>
        <v>0</v>
      </c>
      <c r="AC30" s="5">
        <f t="shared" ref="AC30:AC77" si="186">_xlfn.POISSON.DIST(4,K30,FALSE) * _xlfn.POISSON.DIST(4,L30,FALSE)</f>
        <v>0</v>
      </c>
      <c r="AD30" s="5">
        <f t="shared" ref="AD30:AD77" si="187">_xlfn.POISSON.DIST(4,K30,FALSE) * _xlfn.POISSON.DIST(0,L30,FALSE)</f>
        <v>0</v>
      </c>
      <c r="AE30" s="5">
        <f t="shared" ref="AE30:AE77" si="188">_xlfn.POISSON.DIST(4,K30,FALSE) * _xlfn.POISSON.DIST(1,L30,FALSE)</f>
        <v>0</v>
      </c>
      <c r="AF30" s="5">
        <f t="shared" ref="AF30:AF77" si="189">_xlfn.POISSON.DIST(4,K30,FALSE) * _xlfn.POISSON.DIST(2,L30,FALSE)</f>
        <v>0</v>
      </c>
      <c r="AG30" s="5">
        <f t="shared" ref="AG30:AG77" si="190">_xlfn.POISSON.DIST(4,K30,FALSE) * _xlfn.POISSON.DIST(3,L30,FALSE)</f>
        <v>0</v>
      </c>
      <c r="AH30" s="5">
        <f t="shared" ref="AH30:AH77" si="191">_xlfn.POISSON.DIST(0,K30,FALSE) * _xlfn.POISSON.DIST(4,L30,FALSE)</f>
        <v>1.2550383007778715E-2</v>
      </c>
      <c r="AI30" s="5">
        <f t="shared" ref="AI30:AI77" si="192">_xlfn.POISSON.DIST(1,K30,FALSE) * _xlfn.POISSON.DIST(4,L30,FALSE)</f>
        <v>0</v>
      </c>
      <c r="AJ30" s="5">
        <f t="shared" ref="AJ30:AJ77" si="193">_xlfn.POISSON.DIST(2,K30,FALSE) * _xlfn.POISSON.DIST(4,L30,FALSE)</f>
        <v>0</v>
      </c>
      <c r="AK30" s="5">
        <f t="shared" ref="AK30:AK77" si="194">_xlfn.POISSON.DIST(3,K30,FALSE) * _xlfn.POISSON.DIST(4,L30,FALSE)</f>
        <v>0</v>
      </c>
      <c r="AL30" s="5">
        <f t="shared" ref="AL30:AL77" si="195">_xlfn.POISSON.DIST(5,K30,FALSE) * _xlfn.POISSON.DIST(5,L30,FALSE)</f>
        <v>0</v>
      </c>
      <c r="AM30" s="5">
        <f t="shared" ref="AM30:AM77" si="196">_xlfn.POISSON.DIST(5,K30,FALSE) * _xlfn.POISSON.DIST(0,L30,FALSE)</f>
        <v>0</v>
      </c>
      <c r="AN30" s="5">
        <f t="shared" ref="AN30:AN77" si="197">_xlfn.POISSON.DIST(5,K30,FALSE) * _xlfn.POISSON.DIST(1,L30,FALSE)</f>
        <v>0</v>
      </c>
      <c r="AO30" s="5">
        <f t="shared" ref="AO30:AO77" si="198">_xlfn.POISSON.DIST(5,K30,FALSE) * _xlfn.POISSON.DIST(2,L30,FALSE)</f>
        <v>0</v>
      </c>
      <c r="AP30" s="5">
        <f t="shared" ref="AP30:AP77" si="199">_xlfn.POISSON.DIST(5,K30,FALSE) * _xlfn.POISSON.DIST(3,L30,FALSE)</f>
        <v>0</v>
      </c>
      <c r="AQ30" s="5">
        <f t="shared" ref="AQ30:AQ77" si="200">_xlfn.POISSON.DIST(5,K30,FALSE) * _xlfn.POISSON.DIST(4,L30,FALSE)</f>
        <v>0</v>
      </c>
      <c r="AR30" s="5">
        <f t="shared" ref="AR30:AR77" si="201">_xlfn.POISSON.DIST(0,K30,FALSE) * _xlfn.POISSON.DIST(5,L30,FALSE)</f>
        <v>2.3498986900518152E-3</v>
      </c>
      <c r="AS30" s="5">
        <f t="shared" ref="AS30:AS77" si="202">_xlfn.POISSON.DIST(1,K30,FALSE) * _xlfn.POISSON.DIST(5,L30,FALSE)</f>
        <v>0</v>
      </c>
      <c r="AT30" s="5">
        <f t="shared" ref="AT30:AT77" si="203">_xlfn.POISSON.DIST(2,K30,FALSE) * _xlfn.POISSON.DIST(5,L30,FALSE)</f>
        <v>0</v>
      </c>
      <c r="AU30" s="5">
        <f t="shared" ref="AU30:AU77" si="204">_xlfn.POISSON.DIST(3,K30,FALSE) * _xlfn.POISSON.DIST(5,L30,FALSE)</f>
        <v>0</v>
      </c>
      <c r="AV30" s="5">
        <f t="shared" ref="AV30:AV77" si="205">_xlfn.POISSON.DIST(4,K30,FALSE) * _xlfn.POISSON.DIST(5,L30,FALSE)</f>
        <v>0</v>
      </c>
      <c r="AW30" s="5">
        <f t="shared" ref="AW30:AW77" si="206">_xlfn.POISSON.DIST(6,K30,FALSE) * _xlfn.POISSON.DIST(6,L30,FALSE)</f>
        <v>0</v>
      </c>
      <c r="AX30" s="5">
        <f t="shared" ref="AX30:AX77" si="207">_xlfn.POISSON.DIST(6,K30,FALSE) * _xlfn.POISSON.DIST(0,L30,FALSE)</f>
        <v>0</v>
      </c>
      <c r="AY30" s="5">
        <f t="shared" ref="AY30:AY77" si="208">_xlfn.POISSON.DIST(6,K30,FALSE) * _xlfn.POISSON.DIST(1,L30,FALSE)</f>
        <v>0</v>
      </c>
      <c r="AZ30" s="5">
        <f t="shared" ref="AZ30:AZ77" si="209">_xlfn.POISSON.DIST(6,K30,FALSE) * _xlfn.POISSON.DIST(2,L30,FALSE)</f>
        <v>0</v>
      </c>
      <c r="BA30" s="5">
        <f t="shared" ref="BA30:BA77" si="210">_xlfn.POISSON.DIST(6,K30,FALSE) * _xlfn.POISSON.DIST(3,L30,FALSE)</f>
        <v>0</v>
      </c>
      <c r="BB30" s="5">
        <f t="shared" ref="BB30:BB77" si="211">_xlfn.POISSON.DIST(6,K30,FALSE) * _xlfn.POISSON.DIST(4,L30,FALSE)</f>
        <v>0</v>
      </c>
      <c r="BC30" s="5">
        <f t="shared" ref="BC30:BC77" si="212">_xlfn.POISSON.DIST(6,K30,FALSE) * _xlfn.POISSON.DIST(5,L30,FALSE)</f>
        <v>0</v>
      </c>
      <c r="BD30" s="5">
        <f t="shared" ref="BD30:BD77" si="213">_xlfn.POISSON.DIST(0,K30,FALSE) * _xlfn.POISSON.DIST(6,L30,FALSE)</f>
        <v>3.6665706072374368E-4</v>
      </c>
      <c r="BE30" s="5">
        <f t="shared" ref="BE30:BE77" si="214">_xlfn.POISSON.DIST(1,K30,FALSE) * _xlfn.POISSON.DIST(6,L30,FALSE)</f>
        <v>0</v>
      </c>
      <c r="BF30" s="5">
        <f t="shared" ref="BF30:BF77" si="215">_xlfn.POISSON.DIST(2,K30,FALSE) * _xlfn.POISSON.DIST(6,L30,FALSE)</f>
        <v>0</v>
      </c>
      <c r="BG30" s="5">
        <f t="shared" ref="BG30:BG77" si="216">_xlfn.POISSON.DIST(3,K30,FALSE) * _xlfn.POISSON.DIST(6,L30,FALSE)</f>
        <v>0</v>
      </c>
      <c r="BH30" s="5">
        <f t="shared" ref="BH30:BH77" si="217">_xlfn.POISSON.DIST(4,K30,FALSE) * _xlfn.POISSON.DIST(6,L30,FALSE)</f>
        <v>0</v>
      </c>
      <c r="BI30" s="5">
        <f t="shared" ref="BI30:BI77" si="218">_xlfn.POISSON.DIST(5,K30,FALSE) * _xlfn.POISSON.DIST(6,L30,FALSE)</f>
        <v>0</v>
      </c>
      <c r="BJ30" s="8">
        <f t="shared" ref="BJ30:BJ77" si="219">SUM(N30,Q30,T30,W30,X30,Y30,AD30,AE30,AF30,AG30,AM30,AN30,AO30,AP30,AQ30,AX30,AY30,AZ30,BA30,BB30,BC30)</f>
        <v>0</v>
      </c>
      <c r="BK30" s="8">
        <f t="shared" ref="BK30:BK77" si="220">SUM(M30,P30,S30,V30,AC30,AL30,AY30)</f>
        <v>0.39212051645256685</v>
      </c>
      <c r="BL30" s="8">
        <f t="shared" ref="BL30:BL77" si="221">SUM(O30,R30,U30,AA30,AB30,AH30,AI30,AJ30,AK30,AR30,AS30,AT30,AU30,AV30,BD30,BE30,BF30,BG30,BH30,BI30)</f>
        <v>0.55420059327404159</v>
      </c>
      <c r="BM30" s="8">
        <f t="shared" ref="BM30:BM77" si="222">SUM(S30:BI30)</f>
        <v>6.8890395568419596E-2</v>
      </c>
      <c r="BN30" s="8">
        <f t="shared" ref="BN30:BN77" si="223">SUM(M30:R30)</f>
        <v>0.9310541709680541</v>
      </c>
    </row>
    <row r="31" spans="1:66" x14ac:dyDescent="0.25">
      <c r="A31" t="s">
        <v>10</v>
      </c>
      <c r="B31" t="s">
        <v>40</v>
      </c>
      <c r="C31" t="s">
        <v>222</v>
      </c>
      <c r="D31" s="11">
        <v>44204</v>
      </c>
      <c r="E31">
        <f>VLOOKUP(A31,home!$A$2:$E$405,3,FALSE)</f>
        <v>1.34883720930233</v>
      </c>
      <c r="F31">
        <f>VLOOKUP(B31,home!$B$2:$E$405,3,FALSE)</f>
        <v>0.74</v>
      </c>
      <c r="G31">
        <f>VLOOKUP(C31,away!$B$2:$E$405,4,FALSE)</f>
        <v>0.37</v>
      </c>
      <c r="H31">
        <f>VLOOKUP(A31,away!$A$2:$E$405,3,FALSE)</f>
        <v>1.5813953488372099</v>
      </c>
      <c r="I31">
        <f>VLOOKUP(C31,away!$B$2:$E$405,3,FALSE)</f>
        <v>1.1100000000000001</v>
      </c>
      <c r="J31">
        <f>VLOOKUP(B31,home!$B$2:$E$405,4,FALSE)</f>
        <v>1.69</v>
      </c>
      <c r="K31" s="3">
        <f t="shared" si="168"/>
        <v>0.36931162790697797</v>
      </c>
      <c r="L31" s="3">
        <f t="shared" si="169"/>
        <v>2.9665395348837222</v>
      </c>
      <c r="M31" s="5">
        <f t="shared" si="170"/>
        <v>3.5584285298116858E-2</v>
      </c>
      <c r="N31" s="5">
        <f t="shared" si="171"/>
        <v>1.3141690331353881E-2</v>
      </c>
      <c r="O31" s="5">
        <f t="shared" si="172"/>
        <v>0.10556218915744528</v>
      </c>
      <c r="P31" s="5">
        <f t="shared" si="173"/>
        <v>3.8985343923160463E-2</v>
      </c>
      <c r="Q31" s="5">
        <f t="shared" si="174"/>
        <v>2.4266895248608467E-3</v>
      </c>
      <c r="R31" s="5">
        <f t="shared" si="175"/>
        <v>0.15657720376221762</v>
      </c>
      <c r="S31" s="5">
        <f t="shared" si="176"/>
        <v>1.0677866845393234E-2</v>
      </c>
      <c r="T31" s="5">
        <f t="shared" si="177"/>
        <v>7.1988704143878986E-3</v>
      </c>
      <c r="U31" s="5">
        <f t="shared" si="178"/>
        <v>5.7825782014547189E-2</v>
      </c>
      <c r="V31" s="5">
        <f t="shared" si="179"/>
        <v>1.299825682557055E-3</v>
      </c>
      <c r="W31" s="5">
        <f t="shared" si="180"/>
        <v>2.9873488628372343E-4</v>
      </c>
      <c r="X31" s="5">
        <f t="shared" si="181"/>
        <v>8.8620885060965865E-4</v>
      </c>
      <c r="Y31" s="5">
        <f t="shared" si="182"/>
        <v>1.3144867957487075E-3</v>
      </c>
      <c r="Z31" s="5">
        <f t="shared" si="183"/>
        <v>0.15483082174072096</v>
      </c>
      <c r="AA31" s="5">
        <f t="shared" si="184"/>
        <v>5.7180822827240775E-2</v>
      </c>
      <c r="AB31" s="5">
        <f t="shared" si="185"/>
        <v>1.0558771381694388E-2</v>
      </c>
      <c r="AC31" s="5">
        <f t="shared" si="186"/>
        <v>8.9003739379102541E-5</v>
      </c>
      <c r="AD31" s="5">
        <f t="shared" si="187"/>
        <v>2.7581566791511954E-5</v>
      </c>
      <c r="AE31" s="5">
        <f t="shared" si="188"/>
        <v>8.1821808321056209E-5</v>
      </c>
      <c r="AF31" s="5">
        <f t="shared" si="189"/>
        <v>1.2136381460004558E-4</v>
      </c>
      <c r="AG31" s="5">
        <f t="shared" si="190"/>
        <v>1.2001018470511116E-4</v>
      </c>
      <c r="AH31" s="5">
        <f t="shared" si="191"/>
        <v>0.11482793847809573</v>
      </c>
      <c r="AI31" s="5">
        <f t="shared" si="192"/>
        <v>4.2407292888547853E-2</v>
      </c>
      <c r="AJ31" s="5">
        <f t="shared" si="193"/>
        <v>7.8307531858988078E-3</v>
      </c>
      <c r="AK31" s="5">
        <f t="shared" si="194"/>
        <v>9.6399606894068081E-4</v>
      </c>
      <c r="AL31" s="5">
        <f t="shared" si="195"/>
        <v>3.9004199309578673E-6</v>
      </c>
      <c r="AM31" s="5">
        <f t="shared" si="196"/>
        <v>2.0372386663996645E-6</v>
      </c>
      <c r="AN31" s="5">
        <f t="shared" si="197"/>
        <v>6.0435490458683966E-6</v>
      </c>
      <c r="AO31" s="5">
        <f t="shared" si="198"/>
        <v>8.9642135877886986E-6</v>
      </c>
      <c r="AP31" s="5">
        <f t="shared" si="199"/>
        <v>8.8642313357723429E-6</v>
      </c>
      <c r="AQ31" s="5">
        <f t="shared" si="200"/>
        <v>6.5740231759809514E-6</v>
      </c>
      <c r="AR31" s="5">
        <f t="shared" si="201"/>
        <v>6.8128323840893332E-2</v>
      </c>
      <c r="AS31" s="5">
        <f t="shared" si="202"/>
        <v>2.5160582184254099E-2</v>
      </c>
      <c r="AT31" s="5">
        <f t="shared" si="203"/>
        <v>4.6460477827770935E-3</v>
      </c>
      <c r="AU31" s="5">
        <f t="shared" si="204"/>
        <v>5.719464899970046E-4</v>
      </c>
      <c r="AV31" s="5">
        <f t="shared" si="205"/>
        <v>5.2806622324118957E-5</v>
      </c>
      <c r="AW31" s="5">
        <f t="shared" si="206"/>
        <v>1.1870034699870204E-7</v>
      </c>
      <c r="AX31" s="5">
        <f t="shared" si="207"/>
        <v>1.2539598805385015E-7</v>
      </c>
      <c r="AY31" s="5">
        <f t="shared" si="208"/>
        <v>3.7199215607755346E-7</v>
      </c>
      <c r="AZ31" s="5">
        <f t="shared" si="209"/>
        <v>5.5176471883534927E-7</v>
      </c>
      <c r="BA31" s="5">
        <f t="shared" si="210"/>
        <v>5.4561061745968816E-7</v>
      </c>
      <c r="BB31" s="5">
        <f t="shared" si="211"/>
        <v>4.0464386683662106E-7</v>
      </c>
      <c r="BC31" s="5">
        <f t="shared" si="212"/>
        <v>2.4007840570381206E-7</v>
      </c>
      <c r="BD31" s="5">
        <f t="shared" si="213"/>
        <v>3.3684227686561888E-2</v>
      </c>
      <c r="BE31" s="5">
        <f t="shared" si="214"/>
        <v>1.2439976961713471E-2</v>
      </c>
      <c r="BF31" s="5">
        <f t="shared" si="215"/>
        <v>2.2971140714278513E-3</v>
      </c>
      <c r="BG31" s="5">
        <f t="shared" si="216"/>
        <v>2.8278364573568193E-4</v>
      </c>
      <c r="BH31" s="5">
        <f t="shared" si="217"/>
        <v>2.6108822138028708E-5</v>
      </c>
      <c r="BI31" s="5">
        <f t="shared" si="218"/>
        <v>1.9284583213058252E-6</v>
      </c>
      <c r="BJ31" s="8">
        <f t="shared" si="219"/>
        <v>2.5652180919227219E-2</v>
      </c>
      <c r="BK31" s="8">
        <f t="shared" si="220"/>
        <v>8.6640597900693755E-2</v>
      </c>
      <c r="BL31" s="8">
        <f t="shared" si="221"/>
        <v>0.70102659633077213</v>
      </c>
      <c r="BM31" s="8">
        <f t="shared" si="222"/>
        <v>0.61587254160244997</v>
      </c>
      <c r="BN31" s="8">
        <f t="shared" si="223"/>
        <v>0.35227740199715496</v>
      </c>
    </row>
    <row r="32" spans="1:66" x14ac:dyDescent="0.25">
      <c r="A32" t="s">
        <v>10</v>
      </c>
      <c r="B32" t="s">
        <v>219</v>
      </c>
      <c r="C32" t="s">
        <v>223</v>
      </c>
      <c r="D32" s="11">
        <v>44204</v>
      </c>
      <c r="E32">
        <f>VLOOKUP(A32,home!$A$2:$E$405,3,FALSE)</f>
        <v>1.34883720930233</v>
      </c>
      <c r="F32">
        <f>VLOOKUP(B32,home!$B$2:$E$405,3,FALSE)</f>
        <v>1.48</v>
      </c>
      <c r="G32">
        <f>VLOOKUP(C32,away!$B$2:$E$405,4,FALSE)</f>
        <v>1.85</v>
      </c>
      <c r="H32">
        <f>VLOOKUP(A32,away!$A$2:$E$405,3,FALSE)</f>
        <v>1.5813953488372099</v>
      </c>
      <c r="I32">
        <f>VLOOKUP(C32,away!$B$2:$E$405,3,FALSE)</f>
        <v>1.48</v>
      </c>
      <c r="J32">
        <f>VLOOKUP(B32,home!$B$2:$E$405,4,FALSE)</f>
        <v>0.63</v>
      </c>
      <c r="K32" s="3">
        <f t="shared" si="168"/>
        <v>3.6931162790697796</v>
      </c>
      <c r="L32" s="3">
        <f t="shared" si="169"/>
        <v>1.4744930232558144</v>
      </c>
      <c r="M32" s="5">
        <f t="shared" si="170"/>
        <v>5.6981751625218343E-3</v>
      </c>
      <c r="N32" s="5">
        <f t="shared" si="171"/>
        <v>2.1044023453700472E-2</v>
      </c>
      <c r="O32" s="5">
        <f t="shared" si="172"/>
        <v>8.4019195224280096E-3</v>
      </c>
      <c r="P32" s="5">
        <f t="shared" si="173"/>
        <v>3.1029265763713072E-2</v>
      </c>
      <c r="Q32" s="5">
        <f t="shared" si="174"/>
        <v>3.8859012796993747E-2</v>
      </c>
      <c r="R32" s="5">
        <f t="shared" si="175"/>
        <v>6.1942858588884646E-3</v>
      </c>
      <c r="S32" s="5">
        <f t="shared" si="176"/>
        <v>4.2242266443816429E-2</v>
      </c>
      <c r="T32" s="5">
        <f t="shared" si="177"/>
        <v>5.7297343259775688E-2</v>
      </c>
      <c r="U32" s="5">
        <f t="shared" si="178"/>
        <v>2.2876217942672722E-2</v>
      </c>
      <c r="V32" s="5">
        <f t="shared" si="179"/>
        <v>2.5558796838207862E-2</v>
      </c>
      <c r="W32" s="5">
        <f t="shared" si="180"/>
        <v>4.7836950916386158E-2</v>
      </c>
      <c r="X32" s="5">
        <f t="shared" si="181"/>
        <v>7.0535250380042214E-2</v>
      </c>
      <c r="Y32" s="5">
        <f t="shared" si="182"/>
        <v>5.2001867289487164E-2</v>
      </c>
      <c r="Z32" s="5">
        <f t="shared" si="183"/>
        <v>3.0444770943277313E-3</v>
      </c>
      <c r="AA32" s="5">
        <f t="shared" si="184"/>
        <v>1.1243607918316805E-2</v>
      </c>
      <c r="AB32" s="5">
        <f t="shared" si="185"/>
        <v>2.0761975719306845E-2</v>
      </c>
      <c r="AC32" s="5">
        <f t="shared" si="186"/>
        <v>8.6987355279733169E-3</v>
      </c>
      <c r="AD32" s="5">
        <f t="shared" si="187"/>
        <v>4.4166855542591928E-2</v>
      </c>
      <c r="AE32" s="5">
        <f t="shared" si="188"/>
        <v>6.5123720356699194E-2</v>
      </c>
      <c r="AF32" s="5">
        <f t="shared" si="189"/>
        <v>4.8012235657207823E-2</v>
      </c>
      <c r="AG32" s="5">
        <f t="shared" si="190"/>
        <v>2.3597902169155666E-2</v>
      </c>
      <c r="AH32" s="5">
        <f t="shared" si="191"/>
        <v>1.1222650587620932E-3</v>
      </c>
      <c r="AI32" s="5">
        <f t="shared" si="192"/>
        <v>4.1446553579454889E-3</v>
      </c>
      <c r="AJ32" s="5">
        <f t="shared" si="193"/>
        <v>7.6533470867811391E-3</v>
      </c>
      <c r="AK32" s="5">
        <f t="shared" si="194"/>
        <v>9.4215669051875631E-3</v>
      </c>
      <c r="AL32" s="5">
        <f t="shared" si="195"/>
        <v>1.8947495912798923E-3</v>
      </c>
      <c r="AM32" s="5">
        <f t="shared" si="196"/>
        <v>3.262266663993392E-2</v>
      </c>
      <c r="AN32" s="5">
        <f t="shared" si="197"/>
        <v>4.8101894360582757E-2</v>
      </c>
      <c r="AO32" s="5">
        <f t="shared" si="198"/>
        <v>3.5462953820033755E-2</v>
      </c>
      <c r="AP32" s="5">
        <f t="shared" si="199"/>
        <v>1.7429959330560973E-2</v>
      </c>
      <c r="AQ32" s="5">
        <f t="shared" si="200"/>
        <v>6.4250883571361833E-3</v>
      </c>
      <c r="AR32" s="5">
        <f t="shared" si="201"/>
        <v>3.309543998776965E-4</v>
      </c>
      <c r="AS32" s="5">
        <f t="shared" si="202"/>
        <v>1.2222530818180905E-3</v>
      </c>
      <c r="AT32" s="5">
        <f t="shared" si="203"/>
        <v>2.2569613768027995E-3</v>
      </c>
      <c r="AU32" s="5">
        <f t="shared" si="204"/>
        <v>2.7784069339673863E-3</v>
      </c>
      <c r="AV32" s="5">
        <f t="shared" si="205"/>
        <v>2.5652449694288271E-3</v>
      </c>
      <c r="AW32" s="5">
        <f t="shared" si="206"/>
        <v>2.8660583308905997E-4</v>
      </c>
      <c r="AX32" s="5">
        <f t="shared" si="207"/>
        <v>2.0079883539101086E-2</v>
      </c>
      <c r="AY32" s="5">
        <f t="shared" si="208"/>
        <v>2.9607648186193818E-2</v>
      </c>
      <c r="AZ32" s="5">
        <f t="shared" si="209"/>
        <v>2.1828135342777735E-2</v>
      </c>
      <c r="BA32" s="5">
        <f t="shared" si="210"/>
        <v>1.0728477757869814E-2</v>
      </c>
      <c r="BB32" s="5">
        <f t="shared" si="211"/>
        <v>3.9547664010335555E-3</v>
      </c>
      <c r="BC32" s="5">
        <f t="shared" si="212"/>
        <v>1.1662550933860963E-3</v>
      </c>
      <c r="BD32" s="5">
        <f t="shared" si="213"/>
        <v>8.1331658939246522E-5</v>
      </c>
      <c r="BE32" s="5">
        <f t="shared" si="214"/>
        <v>3.0036727363228247E-4</v>
      </c>
      <c r="BF32" s="5">
        <f t="shared" si="215"/>
        <v>5.5464563397559499E-4</v>
      </c>
      <c r="BG32" s="5">
        <f t="shared" si="216"/>
        <v>6.8279027331674929E-4</v>
      </c>
      <c r="BH32" s="5">
        <f t="shared" si="217"/>
        <v>6.3040596839414765E-4</v>
      </c>
      <c r="BI32" s="5">
        <f t="shared" si="218"/>
        <v>4.6563250885983519E-4</v>
      </c>
      <c r="BJ32" s="8">
        <f t="shared" si="219"/>
        <v>0.69588289065064968</v>
      </c>
      <c r="BK32" s="8">
        <f t="shared" si="220"/>
        <v>0.14472963751370621</v>
      </c>
      <c r="BL32" s="8">
        <f t="shared" si="221"/>
        <v>0.10368883544930178</v>
      </c>
      <c r="BM32" s="8">
        <f t="shared" si="222"/>
        <v>0.80679811579663485</v>
      </c>
      <c r="BN32" s="8">
        <f t="shared" si="223"/>
        <v>0.1112266825582456</v>
      </c>
    </row>
    <row r="33" spans="1:66" x14ac:dyDescent="0.25">
      <c r="A33" t="s">
        <v>10</v>
      </c>
      <c r="B33" t="s">
        <v>220</v>
      </c>
      <c r="C33" t="s">
        <v>38</v>
      </c>
      <c r="D33" s="11">
        <v>44204</v>
      </c>
      <c r="E33">
        <f>VLOOKUP(A33,home!$A$2:$E$405,3,FALSE)</f>
        <v>1.34883720930233</v>
      </c>
      <c r="F33">
        <f>VLOOKUP(B33,home!$B$2:$E$405,3,FALSE)</f>
        <v>0</v>
      </c>
      <c r="G33">
        <f>VLOOKUP(C33,away!$B$2:$E$405,4,FALSE)</f>
        <v>0.49</v>
      </c>
      <c r="H33">
        <f>VLOOKUP(A33,away!$A$2:$E$405,3,FALSE)</f>
        <v>1.5813953488372099</v>
      </c>
      <c r="I33">
        <f>VLOOKUP(C33,away!$B$2:$E$405,3,FALSE)</f>
        <v>0.74</v>
      </c>
      <c r="J33">
        <f>VLOOKUP(B33,home!$B$2:$E$405,4,FALSE)</f>
        <v>0.63</v>
      </c>
      <c r="K33" s="3">
        <f t="shared" si="168"/>
        <v>0</v>
      </c>
      <c r="L33" s="3">
        <f t="shared" si="169"/>
        <v>0.73724651162790722</v>
      </c>
      <c r="M33" s="5">
        <f t="shared" si="170"/>
        <v>0.47842945346763721</v>
      </c>
      <c r="N33" s="5">
        <f t="shared" si="171"/>
        <v>0</v>
      </c>
      <c r="O33" s="5">
        <f t="shared" si="172"/>
        <v>0.35272044562906163</v>
      </c>
      <c r="P33" s="5">
        <f t="shared" si="173"/>
        <v>0</v>
      </c>
      <c r="Q33" s="5">
        <f t="shared" si="174"/>
        <v>0</v>
      </c>
      <c r="R33" s="5">
        <f t="shared" si="175"/>
        <v>0.1300209590599333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</v>
      </c>
      <c r="X33" s="5">
        <f t="shared" si="181"/>
        <v>0</v>
      </c>
      <c r="Y33" s="5">
        <f t="shared" si="182"/>
        <v>0</v>
      </c>
      <c r="Z33" s="5">
        <f t="shared" si="183"/>
        <v>3.1952499501816924E-2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0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5.889217198876741E-3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0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8.6836096721819073E-4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0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1.0669934898590773E-4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</v>
      </c>
      <c r="BK33" s="8">
        <f t="shared" si="220"/>
        <v>0.47842945346763721</v>
      </c>
      <c r="BL33" s="8">
        <f t="shared" si="221"/>
        <v>0.4896056822040758</v>
      </c>
      <c r="BM33" s="8">
        <f t="shared" si="222"/>
        <v>3.8816777016897765E-2</v>
      </c>
      <c r="BN33" s="8">
        <f t="shared" si="223"/>
        <v>0.96117085815663206</v>
      </c>
    </row>
    <row r="34" spans="1:66" x14ac:dyDescent="0.25">
      <c r="A34" t="s">
        <v>16</v>
      </c>
      <c r="B34" t="s">
        <v>57</v>
      </c>
      <c r="C34" t="s">
        <v>60</v>
      </c>
      <c r="D34" s="11">
        <v>44204</v>
      </c>
      <c r="E34">
        <f>VLOOKUP(A34,home!$A$2:$E$405,3,FALSE)</f>
        <v>1.4166666666666701</v>
      </c>
      <c r="F34">
        <f>VLOOKUP(B34,home!$B$2:$E$405,3,FALSE)</f>
        <v>0.35</v>
      </c>
      <c r="G34">
        <f>VLOOKUP(C34,away!$B$2:$E$405,4,FALSE)</f>
        <v>1.06</v>
      </c>
      <c r="H34">
        <f>VLOOKUP(A34,away!$A$2:$E$405,3,FALSE)</f>
        <v>1.3611111111111101</v>
      </c>
      <c r="I34">
        <f>VLOOKUP(C34,away!$B$2:$E$405,3,FALSE)</f>
        <v>0.35</v>
      </c>
      <c r="J34">
        <f>VLOOKUP(B34,home!$B$2:$E$405,4,FALSE)</f>
        <v>1.1000000000000001</v>
      </c>
      <c r="K34" s="3">
        <f t="shared" si="168"/>
        <v>0.52558333333333462</v>
      </c>
      <c r="L34" s="3">
        <f t="shared" si="169"/>
        <v>0.52402777777777731</v>
      </c>
      <c r="M34" s="5">
        <f t="shared" si="170"/>
        <v>0.35007386247835987</v>
      </c>
      <c r="N34" s="5">
        <f t="shared" si="171"/>
        <v>0.1839929875542517</v>
      </c>
      <c r="O34" s="5">
        <f t="shared" si="172"/>
        <v>0.18344842821261814</v>
      </c>
      <c r="P34" s="5">
        <f t="shared" si="173"/>
        <v>9.6417436394748771E-2</v>
      </c>
      <c r="Q34" s="5">
        <f t="shared" si="174"/>
        <v>4.8351823854361181E-2</v>
      </c>
      <c r="R34" s="5">
        <f t="shared" si="175"/>
        <v>4.8066036086542197E-2</v>
      </c>
      <c r="S34" s="5">
        <f t="shared" si="176"/>
        <v>6.6388289996301047E-3</v>
      </c>
      <c r="T34" s="5">
        <f t="shared" si="177"/>
        <v>2.5337698805903416E-2</v>
      </c>
      <c r="U34" s="5">
        <f t="shared" si="178"/>
        <v>2.5262707466485193E-2</v>
      </c>
      <c r="V34" s="5">
        <f t="shared" si="179"/>
        <v>2.0316311670655495E-4</v>
      </c>
      <c r="W34" s="5">
        <f t="shared" si="180"/>
        <v>8.4709709180404661E-3</v>
      </c>
      <c r="X34" s="5">
        <f t="shared" si="181"/>
        <v>4.4390240658009244E-3</v>
      </c>
      <c r="Y34" s="5">
        <f t="shared" si="182"/>
        <v>1.1630859583518661E-3</v>
      </c>
      <c r="Z34" s="5">
        <f t="shared" si="183"/>
        <v>8.3959793590057206E-3</v>
      </c>
      <c r="AA34" s="5">
        <f t="shared" si="184"/>
        <v>4.4127868181040994E-3</v>
      </c>
      <c r="AB34" s="5">
        <f t="shared" si="185"/>
        <v>1.159643602574276E-3</v>
      </c>
      <c r="AC34" s="5">
        <f t="shared" si="186"/>
        <v>3.4972024803808475E-6</v>
      </c>
      <c r="AD34" s="5">
        <f t="shared" si="187"/>
        <v>1.1130502829183612E-3</v>
      </c>
      <c r="AE34" s="5">
        <f t="shared" si="188"/>
        <v>5.8326926631263522E-4</v>
      </c>
      <c r="AF34" s="5">
        <f t="shared" si="189"/>
        <v>1.5282464873594241E-4</v>
      </c>
      <c r="AG34" s="5">
        <f t="shared" si="190"/>
        <v>2.6694787022255105E-5</v>
      </c>
      <c r="AH34" s="5">
        <f t="shared" si="191"/>
        <v>1.0999316014419637E-3</v>
      </c>
      <c r="AI34" s="5">
        <f t="shared" si="192"/>
        <v>5.7810571752453998E-4</v>
      </c>
      <c r="AJ34" s="5">
        <f t="shared" si="193"/>
        <v>1.5192136501780346E-4</v>
      </c>
      <c r="AK34" s="5">
        <f t="shared" si="194"/>
        <v>2.6615779143535804E-5</v>
      </c>
      <c r="AL34" s="5">
        <f t="shared" si="195"/>
        <v>3.8528017524589919E-8</v>
      </c>
      <c r="AM34" s="5">
        <f t="shared" si="196"/>
        <v>1.1700013557276872E-4</v>
      </c>
      <c r="AN34" s="5">
        <f t="shared" si="197"/>
        <v>6.1311321043896664E-5</v>
      </c>
      <c r="AO34" s="5">
        <f t="shared" si="198"/>
        <v>1.6064417659626523E-5</v>
      </c>
      <c r="AP34" s="5">
        <f t="shared" si="199"/>
        <v>2.8060670291560563E-6</v>
      </c>
      <c r="AQ34" s="5">
        <f t="shared" si="200"/>
        <v>3.676142673960344E-7</v>
      </c>
      <c r="AR34" s="5">
        <f t="shared" si="201"/>
        <v>1.1527894256223686E-4</v>
      </c>
      <c r="AS34" s="5">
        <f t="shared" si="202"/>
        <v>6.058869089500246E-5</v>
      </c>
      <c r="AT34" s="5">
        <f t="shared" si="203"/>
        <v>1.5922203061449228E-5</v>
      </c>
      <c r="AU34" s="5">
        <f t="shared" si="204"/>
        <v>2.7894815196822373E-6</v>
      </c>
      <c r="AV34" s="5">
        <f t="shared" si="205"/>
        <v>3.6652624884658146E-7</v>
      </c>
      <c r="AW34" s="5">
        <f t="shared" si="206"/>
        <v>2.9476102341454234E-10</v>
      </c>
      <c r="AX34" s="5">
        <f t="shared" si="207"/>
        <v>1.0248886875797974E-5</v>
      </c>
      <c r="AY34" s="5">
        <f t="shared" si="208"/>
        <v>5.3707014142202391E-6</v>
      </c>
      <c r="AZ34" s="5">
        <f t="shared" si="209"/>
        <v>1.4071983636008989E-6</v>
      </c>
      <c r="BA34" s="5">
        <f t="shared" si="210"/>
        <v>2.4580367712343461E-7</v>
      </c>
      <c r="BB34" s="5">
        <f t="shared" si="211"/>
        <v>3.2201988673149923E-8</v>
      </c>
      <c r="BC34" s="5">
        <f t="shared" si="212"/>
        <v>3.3749473128831835E-9</v>
      </c>
      <c r="BD34" s="5">
        <f t="shared" si="213"/>
        <v>1.006822801591016E-5</v>
      </c>
      <c r="BE34" s="5">
        <f t="shared" si="214"/>
        <v>5.2916928413621272E-6</v>
      </c>
      <c r="BF34" s="5">
        <f t="shared" si="215"/>
        <v>1.3906127812696256E-6</v>
      </c>
      <c r="BG34" s="5">
        <f t="shared" si="216"/>
        <v>2.4362763365187646E-7</v>
      </c>
      <c r="BH34" s="5">
        <f t="shared" si="217"/>
        <v>3.2011655946716425E-8</v>
      </c>
      <c r="BI34" s="5">
        <f t="shared" si="218"/>
        <v>3.3649585675990168E-9</v>
      </c>
      <c r="BJ34" s="8">
        <f t="shared" si="219"/>
        <v>0.27384628786453835</v>
      </c>
      <c r="BK34" s="8">
        <f t="shared" si="220"/>
        <v>0.45334219742135734</v>
      </c>
      <c r="BL34" s="8">
        <f t="shared" si="221"/>
        <v>0.26441815203162561</v>
      </c>
      <c r="BM34" s="8">
        <f t="shared" si="222"/>
        <v>8.9646671688992083E-2</v>
      </c>
      <c r="BN34" s="8">
        <f t="shared" si="223"/>
        <v>0.91035057458088176</v>
      </c>
    </row>
    <row r="35" spans="1:66" x14ac:dyDescent="0.25">
      <c r="A35" t="s">
        <v>16</v>
      </c>
      <c r="B35" t="s">
        <v>287</v>
      </c>
      <c r="C35" t="s">
        <v>448</v>
      </c>
      <c r="D35" s="11">
        <v>44204</v>
      </c>
      <c r="E35">
        <f>VLOOKUP(A35,home!$A$2:$E$405,3,FALSE)</f>
        <v>1.4166666666666701</v>
      </c>
      <c r="F35">
        <f>VLOOKUP(B35,home!$B$2:$E$405,3,FALSE)</f>
        <v>1.06</v>
      </c>
      <c r="G35">
        <f>VLOOKUP(C35,away!$B$2:$E$405,4,FALSE)</f>
        <v>0.71</v>
      </c>
      <c r="H35">
        <f>VLOOKUP(A35,away!$A$2:$E$405,3,FALSE)</f>
        <v>1.3611111111111101</v>
      </c>
      <c r="I35">
        <f>VLOOKUP(C35,away!$B$2:$E$405,3,FALSE)</f>
        <v>1.41</v>
      </c>
      <c r="J35">
        <f>VLOOKUP(B35,home!$B$2:$E$405,4,FALSE)</f>
        <v>1.1000000000000001</v>
      </c>
      <c r="K35" s="3">
        <f t="shared" si="168"/>
        <v>1.0661833333333359</v>
      </c>
      <c r="L35" s="3">
        <f t="shared" si="169"/>
        <v>2.1110833333333319</v>
      </c>
      <c r="M35" s="5">
        <f t="shared" si="170"/>
        <v>4.1699478065663147E-2</v>
      </c>
      <c r="N35" s="5">
        <f t="shared" si="171"/>
        <v>4.4459288522309057E-2</v>
      </c>
      <c r="O35" s="5">
        <f t="shared" si="172"/>
        <v>8.8031073153120337E-2</v>
      </c>
      <c r="P35" s="5">
        <f t="shared" si="173"/>
        <v>9.3857263011304565E-2</v>
      </c>
      <c r="Q35" s="5">
        <f t="shared" si="174"/>
        <v>2.3700876217171998E-2</v>
      </c>
      <c r="R35" s="5">
        <f t="shared" si="175"/>
        <v>9.2920465674499825E-2</v>
      </c>
      <c r="S35" s="5">
        <f t="shared" si="176"/>
        <v>5.2813525663927913E-2</v>
      </c>
      <c r="T35" s="5">
        <f t="shared" si="177"/>
        <v>5.0034524767468162E-2</v>
      </c>
      <c r="U35" s="5">
        <f t="shared" si="178"/>
        <v>9.9070251827724026E-2</v>
      </c>
      <c r="V35" s="5">
        <f t="shared" si="179"/>
        <v>1.3208086897362775E-2</v>
      </c>
      <c r="W35" s="5">
        <f t="shared" si="180"/>
        <v>8.4231597360484092E-3</v>
      </c>
      <c r="X35" s="5">
        <f t="shared" si="181"/>
        <v>1.7781992132776186E-2</v>
      </c>
      <c r="Y35" s="5">
        <f t="shared" si="182"/>
        <v>1.8769633612484116E-2</v>
      </c>
      <c r="Z35" s="5">
        <f t="shared" si="183"/>
        <v>6.5387615470336197E-2</v>
      </c>
      <c r="AA35" s="5">
        <f t="shared" si="184"/>
        <v>6.9715185820881431E-2</v>
      </c>
      <c r="AB35" s="5">
        <f t="shared" si="185"/>
        <v>3.716458460123015E-2</v>
      </c>
      <c r="AC35" s="5">
        <f t="shared" si="186"/>
        <v>1.8580491640834474E-3</v>
      </c>
      <c r="AD35" s="5">
        <f t="shared" si="187"/>
        <v>2.2451581311448087E-3</v>
      </c>
      <c r="AE35" s="5">
        <f t="shared" si="188"/>
        <v>4.7397159113576172E-3</v>
      </c>
      <c r="AF35" s="5">
        <f t="shared" si="189"/>
        <v>5.0029676326009348E-3</v>
      </c>
      <c r="AG35" s="5">
        <f t="shared" si="190"/>
        <v>3.5205605287966504E-3</v>
      </c>
      <c r="AH35" s="5">
        <f t="shared" si="191"/>
        <v>3.4509676306458861E-2</v>
      </c>
      <c r="AI35" s="5">
        <f t="shared" si="192"/>
        <v>3.6793641716674749E-2</v>
      </c>
      <c r="AJ35" s="5">
        <f t="shared" si="193"/>
        <v>1.9614383785478386E-2</v>
      </c>
      <c r="AK35" s="5">
        <f t="shared" si="194"/>
        <v>6.9708430285602271E-3</v>
      </c>
      <c r="AL35" s="5">
        <f t="shared" si="195"/>
        <v>1.6728402097187392E-4</v>
      </c>
      <c r="AM35" s="5">
        <f t="shared" si="196"/>
        <v>4.7875003602488312E-4</v>
      </c>
      <c r="AN35" s="5">
        <f t="shared" si="197"/>
        <v>1.0106812218848632E-3</v>
      </c>
      <c r="AO35" s="5">
        <f t="shared" si="198"/>
        <v>1.0668161414170508E-3</v>
      </c>
      <c r="AP35" s="5">
        <f t="shared" si="199"/>
        <v>7.5071259195883704E-4</v>
      </c>
      <c r="AQ35" s="5">
        <f t="shared" si="200"/>
        <v>3.9620421025194171E-4</v>
      </c>
      <c r="AR35" s="5">
        <f t="shared" si="201"/>
        <v>1.4570560497858698E-2</v>
      </c>
      <c r="AS35" s="5">
        <f t="shared" si="202"/>
        <v>1.5534888760142015E-2</v>
      </c>
      <c r="AT35" s="5">
        <f t="shared" si="203"/>
        <v>8.2815197406253954E-3</v>
      </c>
      <c r="AU35" s="5">
        <f t="shared" si="204"/>
        <v>2.9432061073752691E-3</v>
      </c>
      <c r="AV35" s="5">
        <f t="shared" si="205"/>
        <v>7.8449932456209912E-4</v>
      </c>
      <c r="AW35" s="5">
        <f t="shared" si="206"/>
        <v>1.045897740096281E-5</v>
      </c>
      <c r="AX35" s="5">
        <f t="shared" si="207"/>
        <v>8.5072551540410715E-5</v>
      </c>
      <c r="AY35" s="5">
        <f t="shared" si="208"/>
        <v>1.7959524568110196E-4</v>
      </c>
      <c r="AZ35" s="5">
        <f t="shared" si="209"/>
        <v>1.8957026495163969E-4</v>
      </c>
      <c r="BA35" s="5">
        <f t="shared" si="210"/>
        <v>1.3339954227833018E-4</v>
      </c>
      <c r="BB35" s="5">
        <f t="shared" si="211"/>
        <v>7.0404387594519494E-5</v>
      </c>
      <c r="BC35" s="5">
        <f t="shared" si="212"/>
        <v>2.9725905848866021E-5</v>
      </c>
      <c r="BD35" s="5">
        <f t="shared" si="213"/>
        <v>5.1266112373924179E-3</v>
      </c>
      <c r="BE35" s="5">
        <f t="shared" si="214"/>
        <v>5.4659074577871848E-3</v>
      </c>
      <c r="BF35" s="5">
        <f t="shared" si="215"/>
        <v>2.9138297165175408E-3</v>
      </c>
      <c r="BG35" s="5">
        <f t="shared" si="216"/>
        <v>1.0355588933074671E-3</v>
      </c>
      <c r="BH35" s="5">
        <f t="shared" si="217"/>
        <v>2.7602390818238392E-4</v>
      </c>
      <c r="BI35" s="5">
        <f t="shared" si="218"/>
        <v>5.8858418101117751E-5</v>
      </c>
      <c r="BJ35" s="8">
        <f t="shared" si="219"/>
        <v>0.18306880929159036</v>
      </c>
      <c r="BK35" s="8">
        <f t="shared" si="220"/>
        <v>0.20378328206899482</v>
      </c>
      <c r="BL35" s="8">
        <f t="shared" si="221"/>
        <v>0.54178156997647964</v>
      </c>
      <c r="BM35" s="8">
        <f t="shared" si="222"/>
        <v>0.60918369589505195</v>
      </c>
      <c r="BN35" s="8">
        <f t="shared" si="223"/>
        <v>0.38466844464406891</v>
      </c>
    </row>
    <row r="36" spans="1:66" x14ac:dyDescent="0.25">
      <c r="A36" t="s">
        <v>16</v>
      </c>
      <c r="B36" t="s">
        <v>233</v>
      </c>
      <c r="C36" t="s">
        <v>230</v>
      </c>
      <c r="D36" s="11">
        <v>44204</v>
      </c>
      <c r="E36">
        <f>VLOOKUP(A36,home!$A$2:$E$405,3,FALSE)</f>
        <v>1.4166666666666701</v>
      </c>
      <c r="F36">
        <f>VLOOKUP(B36,home!$B$2:$E$405,3,FALSE)</f>
        <v>0</v>
      </c>
      <c r="G36">
        <f>VLOOKUP(C36,away!$B$2:$E$405,4,FALSE)</f>
        <v>1.41</v>
      </c>
      <c r="H36">
        <f>VLOOKUP(A36,away!$A$2:$E$405,3,FALSE)</f>
        <v>1.3611111111111101</v>
      </c>
      <c r="I36">
        <f>VLOOKUP(C36,away!$B$2:$E$405,3,FALSE)</f>
        <v>1.41</v>
      </c>
      <c r="J36">
        <f>VLOOKUP(B36,home!$B$2:$E$405,4,FALSE)</f>
        <v>2.2000000000000002</v>
      </c>
      <c r="K36" s="3">
        <f t="shared" si="168"/>
        <v>0</v>
      </c>
      <c r="L36" s="3">
        <f t="shared" si="169"/>
        <v>4.2221666666666637</v>
      </c>
      <c r="M36" s="5">
        <f t="shared" si="170"/>
        <v>1.4666831917889001E-2</v>
      </c>
      <c r="N36" s="5">
        <f t="shared" si="171"/>
        <v>0</v>
      </c>
      <c r="O36" s="5">
        <f t="shared" si="172"/>
        <v>6.1925808829313624E-2</v>
      </c>
      <c r="P36" s="5">
        <f t="shared" si="173"/>
        <v>0</v>
      </c>
      <c r="Q36" s="5">
        <f t="shared" si="174"/>
        <v>0</v>
      </c>
      <c r="R36" s="5">
        <f t="shared" si="175"/>
        <v>0.1307305429227501</v>
      </c>
      <c r="S36" s="5">
        <f t="shared" si="176"/>
        <v>0</v>
      </c>
      <c r="T36" s="5">
        <f t="shared" si="177"/>
        <v>0</v>
      </c>
      <c r="U36" s="5">
        <f t="shared" si="178"/>
        <v>0</v>
      </c>
      <c r="V36" s="5">
        <f t="shared" si="179"/>
        <v>0</v>
      </c>
      <c r="W36" s="5">
        <f t="shared" si="180"/>
        <v>0</v>
      </c>
      <c r="X36" s="5">
        <f t="shared" si="181"/>
        <v>0</v>
      </c>
      <c r="Y36" s="5">
        <f t="shared" si="182"/>
        <v>0</v>
      </c>
      <c r="Z36" s="5">
        <f t="shared" si="183"/>
        <v>0.18398871354789029</v>
      </c>
      <c r="AA36" s="5">
        <f t="shared" si="184"/>
        <v>0</v>
      </c>
      <c r="AB36" s="5">
        <f t="shared" si="185"/>
        <v>0</v>
      </c>
      <c r="AC36" s="5">
        <f t="shared" si="186"/>
        <v>0</v>
      </c>
      <c r="AD36" s="5">
        <f t="shared" si="187"/>
        <v>0</v>
      </c>
      <c r="AE36" s="5">
        <f t="shared" si="188"/>
        <v>0</v>
      </c>
      <c r="AF36" s="5">
        <f t="shared" si="189"/>
        <v>0</v>
      </c>
      <c r="AG36" s="5">
        <f t="shared" si="190"/>
        <v>0</v>
      </c>
      <c r="AH36" s="5">
        <f t="shared" si="191"/>
        <v>0.19420775334619597</v>
      </c>
      <c r="AI36" s="5">
        <f t="shared" si="192"/>
        <v>0</v>
      </c>
      <c r="AJ36" s="5">
        <f t="shared" si="193"/>
        <v>0</v>
      </c>
      <c r="AK36" s="5">
        <f t="shared" si="194"/>
        <v>0</v>
      </c>
      <c r="AL36" s="5">
        <f t="shared" si="195"/>
        <v>0</v>
      </c>
      <c r="AM36" s="5">
        <f t="shared" si="196"/>
        <v>0</v>
      </c>
      <c r="AN36" s="5">
        <f t="shared" si="197"/>
        <v>0</v>
      </c>
      <c r="AO36" s="5">
        <f t="shared" si="198"/>
        <v>0</v>
      </c>
      <c r="AP36" s="5">
        <f t="shared" si="199"/>
        <v>0</v>
      </c>
      <c r="AQ36" s="5">
        <f t="shared" si="200"/>
        <v>0</v>
      </c>
      <c r="AR36" s="5">
        <f t="shared" si="201"/>
        <v>0.16399550051730594</v>
      </c>
      <c r="AS36" s="5">
        <f t="shared" si="202"/>
        <v>0</v>
      </c>
      <c r="AT36" s="5">
        <f t="shared" si="203"/>
        <v>0</v>
      </c>
      <c r="AU36" s="5">
        <f t="shared" si="204"/>
        <v>0</v>
      </c>
      <c r="AV36" s="5">
        <f t="shared" si="205"/>
        <v>0</v>
      </c>
      <c r="AW36" s="5">
        <f t="shared" si="206"/>
        <v>0</v>
      </c>
      <c r="AX36" s="5">
        <f t="shared" si="207"/>
        <v>0</v>
      </c>
      <c r="AY36" s="5">
        <f t="shared" si="208"/>
        <v>0</v>
      </c>
      <c r="AZ36" s="5">
        <f t="shared" si="209"/>
        <v>0</v>
      </c>
      <c r="BA36" s="5">
        <f t="shared" si="210"/>
        <v>0</v>
      </c>
      <c r="BB36" s="5">
        <f t="shared" si="211"/>
        <v>0</v>
      </c>
      <c r="BC36" s="5">
        <f t="shared" si="212"/>
        <v>0</v>
      </c>
      <c r="BD36" s="5">
        <f t="shared" si="213"/>
        <v>0.11540272262791416</v>
      </c>
      <c r="BE36" s="5">
        <f t="shared" si="214"/>
        <v>0</v>
      </c>
      <c r="BF36" s="5">
        <f t="shared" si="215"/>
        <v>0</v>
      </c>
      <c r="BG36" s="5">
        <f t="shared" si="216"/>
        <v>0</v>
      </c>
      <c r="BH36" s="5">
        <f t="shared" si="217"/>
        <v>0</v>
      </c>
      <c r="BI36" s="5">
        <f t="shared" si="218"/>
        <v>0</v>
      </c>
      <c r="BJ36" s="8">
        <f t="shared" si="219"/>
        <v>0</v>
      </c>
      <c r="BK36" s="8">
        <f t="shared" si="220"/>
        <v>1.4666831917889001E-2</v>
      </c>
      <c r="BL36" s="8">
        <f t="shared" si="221"/>
        <v>0.66626232824347986</v>
      </c>
      <c r="BM36" s="8">
        <f t="shared" si="222"/>
        <v>0.65759469003930637</v>
      </c>
      <c r="BN36" s="8">
        <f t="shared" si="223"/>
        <v>0.20732318366995273</v>
      </c>
    </row>
    <row r="37" spans="1:66" x14ac:dyDescent="0.25">
      <c r="A37" t="s">
        <v>192</v>
      </c>
      <c r="B37" t="s">
        <v>200</v>
      </c>
      <c r="C37" t="s">
        <v>196</v>
      </c>
      <c r="D37" s="11">
        <v>44204</v>
      </c>
      <c r="E37">
        <f>VLOOKUP(A37,home!$A$2:$E$405,3,FALSE)</f>
        <v>2</v>
      </c>
      <c r="F37">
        <f>VLOOKUP(B37,home!$B$2:$E$405,3,FALSE)</f>
        <v>1</v>
      </c>
      <c r="G37">
        <f>VLOOKUP(C37,away!$B$2:$E$405,4,FALSE)</f>
        <v>0.5</v>
      </c>
      <c r="H37">
        <f>VLOOKUP(A37,away!$A$2:$E$405,3,FALSE)</f>
        <v>1.1666666666666701</v>
      </c>
      <c r="I37">
        <f>VLOOKUP(C37,away!$B$2:$E$405,3,FALSE)</f>
        <v>0.25</v>
      </c>
      <c r="J37">
        <f>VLOOKUP(B37,home!$B$2:$E$405,4,FALSE)</f>
        <v>0</v>
      </c>
      <c r="K37" s="3">
        <f t="shared" si="168"/>
        <v>1</v>
      </c>
      <c r="L37" s="3">
        <f t="shared" si="169"/>
        <v>0</v>
      </c>
      <c r="M37" s="5">
        <f t="shared" si="170"/>
        <v>0.36787944117144233</v>
      </c>
      <c r="N37" s="5">
        <f t="shared" si="171"/>
        <v>0.36787944117144233</v>
      </c>
      <c r="O37" s="5">
        <f t="shared" si="172"/>
        <v>0</v>
      </c>
      <c r="P37" s="5">
        <f t="shared" si="173"/>
        <v>0</v>
      </c>
      <c r="Q37" s="5">
        <f t="shared" si="174"/>
        <v>0.18393972058572114</v>
      </c>
      <c r="R37" s="5">
        <f t="shared" si="175"/>
        <v>0</v>
      </c>
      <c r="S37" s="5">
        <f t="shared" si="176"/>
        <v>0</v>
      </c>
      <c r="T37" s="5">
        <f t="shared" si="177"/>
        <v>0</v>
      </c>
      <c r="U37" s="5">
        <f t="shared" si="178"/>
        <v>0</v>
      </c>
      <c r="V37" s="5">
        <f t="shared" si="179"/>
        <v>0</v>
      </c>
      <c r="W37" s="5">
        <f t="shared" si="180"/>
        <v>6.1313240195240391E-2</v>
      </c>
      <c r="X37" s="5">
        <f t="shared" si="181"/>
        <v>0</v>
      </c>
      <c r="Y37" s="5">
        <f t="shared" si="182"/>
        <v>0</v>
      </c>
      <c r="Z37" s="5">
        <f t="shared" si="183"/>
        <v>0</v>
      </c>
      <c r="AA37" s="5">
        <f t="shared" si="184"/>
        <v>0</v>
      </c>
      <c r="AB37" s="5">
        <f t="shared" si="185"/>
        <v>0</v>
      </c>
      <c r="AC37" s="5">
        <f t="shared" si="186"/>
        <v>0</v>
      </c>
      <c r="AD37" s="5">
        <f t="shared" si="187"/>
        <v>1.5328310048810094E-2</v>
      </c>
      <c r="AE37" s="5">
        <f t="shared" si="188"/>
        <v>0</v>
      </c>
      <c r="AF37" s="5">
        <f t="shared" si="189"/>
        <v>0</v>
      </c>
      <c r="AG37" s="5">
        <f t="shared" si="190"/>
        <v>0</v>
      </c>
      <c r="AH37" s="5">
        <f t="shared" si="191"/>
        <v>0</v>
      </c>
      <c r="AI37" s="5">
        <f t="shared" si="192"/>
        <v>0</v>
      </c>
      <c r="AJ37" s="5">
        <f t="shared" si="193"/>
        <v>0</v>
      </c>
      <c r="AK37" s="5">
        <f t="shared" si="194"/>
        <v>0</v>
      </c>
      <c r="AL37" s="5">
        <f t="shared" si="195"/>
        <v>0</v>
      </c>
      <c r="AM37" s="5">
        <f t="shared" si="196"/>
        <v>3.06566200976202E-3</v>
      </c>
      <c r="AN37" s="5">
        <f t="shared" si="197"/>
        <v>0</v>
      </c>
      <c r="AO37" s="5">
        <f t="shared" si="198"/>
        <v>0</v>
      </c>
      <c r="AP37" s="5">
        <f t="shared" si="199"/>
        <v>0</v>
      </c>
      <c r="AQ37" s="5">
        <f t="shared" si="200"/>
        <v>0</v>
      </c>
      <c r="AR37" s="5">
        <f t="shared" si="201"/>
        <v>0</v>
      </c>
      <c r="AS37" s="5">
        <f t="shared" si="202"/>
        <v>0</v>
      </c>
      <c r="AT37" s="5">
        <f t="shared" si="203"/>
        <v>0</v>
      </c>
      <c r="AU37" s="5">
        <f t="shared" si="204"/>
        <v>0</v>
      </c>
      <c r="AV37" s="5">
        <f t="shared" si="205"/>
        <v>0</v>
      </c>
      <c r="AW37" s="5">
        <f t="shared" si="206"/>
        <v>0</v>
      </c>
      <c r="AX37" s="5">
        <f t="shared" si="207"/>
        <v>5.1094366829366978E-4</v>
      </c>
      <c r="AY37" s="5">
        <f t="shared" si="208"/>
        <v>0</v>
      </c>
      <c r="AZ37" s="5">
        <f t="shared" si="209"/>
        <v>0</v>
      </c>
      <c r="BA37" s="5">
        <f t="shared" si="210"/>
        <v>0</v>
      </c>
      <c r="BB37" s="5">
        <f t="shared" si="211"/>
        <v>0</v>
      </c>
      <c r="BC37" s="5">
        <f t="shared" si="212"/>
        <v>0</v>
      </c>
      <c r="BD37" s="5">
        <f t="shared" si="213"/>
        <v>0</v>
      </c>
      <c r="BE37" s="5">
        <f t="shared" si="214"/>
        <v>0</v>
      </c>
      <c r="BF37" s="5">
        <f t="shared" si="215"/>
        <v>0</v>
      </c>
      <c r="BG37" s="5">
        <f t="shared" si="216"/>
        <v>0</v>
      </c>
      <c r="BH37" s="5">
        <f t="shared" si="217"/>
        <v>0</v>
      </c>
      <c r="BI37" s="5">
        <f t="shared" si="218"/>
        <v>0</v>
      </c>
      <c r="BJ37" s="8">
        <f t="shared" si="219"/>
        <v>0.63203731767926963</v>
      </c>
      <c r="BK37" s="8">
        <f t="shared" si="220"/>
        <v>0.36787944117144233</v>
      </c>
      <c r="BL37" s="8">
        <f t="shared" si="221"/>
        <v>0</v>
      </c>
      <c r="BM37" s="8">
        <f t="shared" si="222"/>
        <v>8.0218155922106182E-2</v>
      </c>
      <c r="BN37" s="8">
        <f t="shared" si="223"/>
        <v>0.91969860292860584</v>
      </c>
    </row>
    <row r="38" spans="1:66" x14ac:dyDescent="0.25">
      <c r="A38" t="s">
        <v>192</v>
      </c>
      <c r="B38" t="s">
        <v>280</v>
      </c>
      <c r="C38" t="s">
        <v>197</v>
      </c>
      <c r="D38" s="11">
        <v>44204</v>
      </c>
      <c r="E38">
        <f>VLOOKUP(A38,home!$A$2:$E$405,3,FALSE)</f>
        <v>2</v>
      </c>
      <c r="F38">
        <f>VLOOKUP(B38,home!$B$2:$E$405,3,FALSE)</f>
        <v>1</v>
      </c>
      <c r="G38">
        <f>VLOOKUP(C38,away!$B$2:$E$405,4,FALSE)</f>
        <v>1</v>
      </c>
      <c r="H38">
        <f>VLOOKUP(A38,away!$A$2:$E$405,3,FALSE)</f>
        <v>1.1666666666666701</v>
      </c>
      <c r="I38">
        <f>VLOOKUP(C38,away!$B$2:$E$405,3,FALSE)</f>
        <v>1.25</v>
      </c>
      <c r="J38">
        <f>VLOOKUP(B38,home!$B$2:$E$405,4,FALSE)</f>
        <v>2.57</v>
      </c>
      <c r="K38" s="3">
        <f t="shared" si="168"/>
        <v>2</v>
      </c>
      <c r="L38" s="3">
        <f t="shared" si="169"/>
        <v>3.747916666666677</v>
      </c>
      <c r="M38" s="5">
        <f t="shared" si="170"/>
        <v>3.1894185017111577E-3</v>
      </c>
      <c r="N38" s="5">
        <f t="shared" si="171"/>
        <v>6.3788370034223137E-3</v>
      </c>
      <c r="O38" s="5">
        <f t="shared" si="172"/>
        <v>1.1953674759538308E-2</v>
      </c>
      <c r="P38" s="5">
        <f t="shared" si="173"/>
        <v>2.3907349519076613E-2</v>
      </c>
      <c r="Q38" s="5">
        <f t="shared" si="174"/>
        <v>6.3788370034223163E-3</v>
      </c>
      <c r="R38" s="5">
        <f t="shared" si="175"/>
        <v>2.2400688429593203E-2</v>
      </c>
      <c r="S38" s="5">
        <f t="shared" si="176"/>
        <v>4.480137685918642E-2</v>
      </c>
      <c r="T38" s="5">
        <f t="shared" si="177"/>
        <v>2.3907349519076623E-2</v>
      </c>
      <c r="U38" s="5">
        <f t="shared" si="178"/>
        <v>4.48013768591864E-2</v>
      </c>
      <c r="V38" s="5">
        <f t="shared" si="179"/>
        <v>3.7313739337813241E-2</v>
      </c>
      <c r="W38" s="5">
        <f t="shared" si="180"/>
        <v>4.2525580022815439E-3</v>
      </c>
      <c r="X38" s="5">
        <f t="shared" si="181"/>
        <v>1.5938233012717747E-2</v>
      </c>
      <c r="Y38" s="5">
        <f t="shared" si="182"/>
        <v>2.9867584572790946E-2</v>
      </c>
      <c r="Z38" s="5">
        <f t="shared" si="183"/>
        <v>2.7985304503359922E-2</v>
      </c>
      <c r="AA38" s="5">
        <f t="shared" si="184"/>
        <v>5.5970609006719838E-2</v>
      </c>
      <c r="AB38" s="5">
        <f t="shared" si="185"/>
        <v>5.5970609006719858E-2</v>
      </c>
      <c r="AC38" s="5">
        <f t="shared" si="186"/>
        <v>1.7481098194980785E-2</v>
      </c>
      <c r="AD38" s="5">
        <f t="shared" si="187"/>
        <v>2.126279001140772E-3</v>
      </c>
      <c r="AE38" s="5">
        <f t="shared" si="188"/>
        <v>7.9691165063588733E-3</v>
      </c>
      <c r="AF38" s="5">
        <f t="shared" si="189"/>
        <v>1.4933792286395473E-2</v>
      </c>
      <c r="AG38" s="5">
        <f t="shared" si="190"/>
        <v>1.8656869668906621E-2</v>
      </c>
      <c r="AH38" s="5">
        <f t="shared" si="191"/>
        <v>2.6221647292471173E-2</v>
      </c>
      <c r="AI38" s="5">
        <f t="shared" si="192"/>
        <v>5.2443294584942332E-2</v>
      </c>
      <c r="AJ38" s="5">
        <f t="shared" si="193"/>
        <v>5.2443294584942353E-2</v>
      </c>
      <c r="AK38" s="5">
        <f t="shared" si="194"/>
        <v>3.4962196389961571E-2</v>
      </c>
      <c r="AL38" s="5">
        <f t="shared" si="195"/>
        <v>5.2414159421284162E-3</v>
      </c>
      <c r="AM38" s="5">
        <f t="shared" si="196"/>
        <v>8.5051160045630857E-4</v>
      </c>
      <c r="AN38" s="5">
        <f t="shared" si="197"/>
        <v>3.1876466025435486E-3</v>
      </c>
      <c r="AO38" s="5">
        <f t="shared" si="198"/>
        <v>5.9735169145581869E-3</v>
      </c>
      <c r="AP38" s="5">
        <f t="shared" si="199"/>
        <v>7.4627478675626455E-3</v>
      </c>
      <c r="AQ38" s="5">
        <f t="shared" si="200"/>
        <v>6.9924392779923119E-3</v>
      </c>
      <c r="AR38" s="5">
        <f t="shared" si="201"/>
        <v>1.9655309782981564E-2</v>
      </c>
      <c r="AS38" s="5">
        <f t="shared" si="202"/>
        <v>3.9310619565963122E-2</v>
      </c>
      <c r="AT38" s="5">
        <f t="shared" si="203"/>
        <v>3.9310619565963136E-2</v>
      </c>
      <c r="AU38" s="5">
        <f t="shared" si="204"/>
        <v>2.6207079710642091E-2</v>
      </c>
      <c r="AV38" s="5">
        <f t="shared" si="205"/>
        <v>1.3103539855321046E-2</v>
      </c>
      <c r="AW38" s="5">
        <f t="shared" si="206"/>
        <v>1.0913550092464174E-3</v>
      </c>
      <c r="AX38" s="5">
        <f t="shared" si="207"/>
        <v>2.8350386681876954E-4</v>
      </c>
      <c r="AY38" s="5">
        <f t="shared" si="208"/>
        <v>1.0625488675145161E-3</v>
      </c>
      <c r="AZ38" s="5">
        <f t="shared" si="209"/>
        <v>1.9911723048527293E-3</v>
      </c>
      <c r="BA38" s="5">
        <f t="shared" si="210"/>
        <v>2.4875826225208815E-3</v>
      </c>
      <c r="BB38" s="5">
        <f t="shared" si="211"/>
        <v>2.330813092664104E-3</v>
      </c>
      <c r="BC38" s="5">
        <f t="shared" si="212"/>
        <v>1.7471386473761389E-3</v>
      </c>
      <c r="BD38" s="5">
        <f t="shared" si="213"/>
        <v>1.2277743854022197E-2</v>
      </c>
      <c r="BE38" s="5">
        <f t="shared" si="214"/>
        <v>2.4555487708044388E-2</v>
      </c>
      <c r="BF38" s="5">
        <f t="shared" si="215"/>
        <v>2.4555487708044398E-2</v>
      </c>
      <c r="BG38" s="5">
        <f t="shared" si="216"/>
        <v>1.6370325138696264E-2</v>
      </c>
      <c r="BH38" s="5">
        <f t="shared" si="217"/>
        <v>8.1851625693481322E-3</v>
      </c>
      <c r="BI38" s="5">
        <f t="shared" si="218"/>
        <v>3.2740650277392519E-3</v>
      </c>
      <c r="BJ38" s="8">
        <f t="shared" si="219"/>
        <v>0.16477907824137344</v>
      </c>
      <c r="BK38" s="8">
        <f t="shared" si="220"/>
        <v>0.13299694722241115</v>
      </c>
      <c r="BL38" s="8">
        <f t="shared" si="221"/>
        <v>0.58397283140084066</v>
      </c>
      <c r="BM38" s="8">
        <f t="shared" si="222"/>
        <v>0.83555416229295343</v>
      </c>
      <c r="BN38" s="8">
        <f t="shared" si="223"/>
        <v>7.4208805216763901E-2</v>
      </c>
    </row>
    <row r="39" spans="1:66" x14ac:dyDescent="0.25">
      <c r="A39" t="s">
        <v>143</v>
      </c>
      <c r="B39" t="s">
        <v>152</v>
      </c>
      <c r="C39" t="s">
        <v>145</v>
      </c>
      <c r="D39" s="11">
        <v>44235</v>
      </c>
      <c r="E39">
        <f>VLOOKUP(A39,home!$A$2:$E$405,3,FALSE)</f>
        <v>1</v>
      </c>
      <c r="F39">
        <f>VLOOKUP(B39,home!$B$2:$E$405,3,FALSE)</f>
        <v>1.33</v>
      </c>
      <c r="G39">
        <f>VLOOKUP(C39,away!$B$2:$E$405,4,FALSE)</f>
        <v>2</v>
      </c>
      <c r="H39">
        <f>VLOOKUP(A39,away!$A$2:$E$405,3,FALSE)</f>
        <v>1.25</v>
      </c>
      <c r="I39">
        <f>VLOOKUP(C39,away!$B$2:$E$405,3,FALSE)</f>
        <v>0</v>
      </c>
      <c r="J39">
        <f>VLOOKUP(B39,home!$B$2:$E$405,4,FALSE)</f>
        <v>0.53</v>
      </c>
      <c r="K39" s="3">
        <f t="shared" si="168"/>
        <v>2.66</v>
      </c>
      <c r="L39" s="3">
        <f t="shared" si="169"/>
        <v>0</v>
      </c>
      <c r="M39" s="5">
        <f t="shared" si="170"/>
        <v>6.9948221744655356E-2</v>
      </c>
      <c r="N39" s="5">
        <f t="shared" si="171"/>
        <v>0.18606226984078325</v>
      </c>
      <c r="O39" s="5">
        <f t="shared" si="172"/>
        <v>0</v>
      </c>
      <c r="P39" s="5">
        <f t="shared" si="173"/>
        <v>0</v>
      </c>
      <c r="Q39" s="5">
        <f t="shared" si="174"/>
        <v>0.24746281888824179</v>
      </c>
      <c r="R39" s="5">
        <f t="shared" si="175"/>
        <v>0</v>
      </c>
      <c r="S39" s="5">
        <f t="shared" si="176"/>
        <v>0</v>
      </c>
      <c r="T39" s="5">
        <f t="shared" si="177"/>
        <v>0</v>
      </c>
      <c r="U39" s="5">
        <f t="shared" si="178"/>
        <v>0</v>
      </c>
      <c r="V39" s="5">
        <f t="shared" si="179"/>
        <v>0</v>
      </c>
      <c r="W39" s="5">
        <f t="shared" si="180"/>
        <v>0.21941703274757438</v>
      </c>
      <c r="X39" s="5">
        <f t="shared" si="181"/>
        <v>0</v>
      </c>
      <c r="Y39" s="5">
        <f t="shared" si="182"/>
        <v>0</v>
      </c>
      <c r="Z39" s="5">
        <f t="shared" si="183"/>
        <v>0</v>
      </c>
      <c r="AA39" s="5">
        <f t="shared" si="184"/>
        <v>0</v>
      </c>
      <c r="AB39" s="5">
        <f t="shared" si="185"/>
        <v>0</v>
      </c>
      <c r="AC39" s="5">
        <f t="shared" si="186"/>
        <v>0</v>
      </c>
      <c r="AD39" s="5">
        <f t="shared" si="187"/>
        <v>0.14591232677713697</v>
      </c>
      <c r="AE39" s="5">
        <f t="shared" si="188"/>
        <v>0</v>
      </c>
      <c r="AF39" s="5">
        <f t="shared" si="189"/>
        <v>0</v>
      </c>
      <c r="AG39" s="5">
        <f t="shared" si="190"/>
        <v>0</v>
      </c>
      <c r="AH39" s="5">
        <f t="shared" si="191"/>
        <v>0</v>
      </c>
      <c r="AI39" s="5">
        <f t="shared" si="192"/>
        <v>0</v>
      </c>
      <c r="AJ39" s="5">
        <f t="shared" si="193"/>
        <v>0</v>
      </c>
      <c r="AK39" s="5">
        <f t="shared" si="194"/>
        <v>0</v>
      </c>
      <c r="AL39" s="5">
        <f t="shared" si="195"/>
        <v>0</v>
      </c>
      <c r="AM39" s="5">
        <f t="shared" si="196"/>
        <v>7.7625357845436838E-2</v>
      </c>
      <c r="AN39" s="5">
        <f t="shared" si="197"/>
        <v>0</v>
      </c>
      <c r="AO39" s="5">
        <f t="shared" si="198"/>
        <v>0</v>
      </c>
      <c r="AP39" s="5">
        <f t="shared" si="199"/>
        <v>0</v>
      </c>
      <c r="AQ39" s="5">
        <f t="shared" si="200"/>
        <v>0</v>
      </c>
      <c r="AR39" s="5">
        <f t="shared" si="201"/>
        <v>0</v>
      </c>
      <c r="AS39" s="5">
        <f t="shared" si="202"/>
        <v>0</v>
      </c>
      <c r="AT39" s="5">
        <f t="shared" si="203"/>
        <v>0</v>
      </c>
      <c r="AU39" s="5">
        <f t="shared" si="204"/>
        <v>0</v>
      </c>
      <c r="AV39" s="5">
        <f t="shared" si="205"/>
        <v>0</v>
      </c>
      <c r="AW39" s="5">
        <f t="shared" si="206"/>
        <v>0</v>
      </c>
      <c r="AX39" s="5">
        <f t="shared" si="207"/>
        <v>3.4413908644810323E-2</v>
      </c>
      <c r="AY39" s="5">
        <f t="shared" si="208"/>
        <v>0</v>
      </c>
      <c r="AZ39" s="5">
        <f t="shared" si="209"/>
        <v>0</v>
      </c>
      <c r="BA39" s="5">
        <f t="shared" si="210"/>
        <v>0</v>
      </c>
      <c r="BB39" s="5">
        <f t="shared" si="211"/>
        <v>0</v>
      </c>
      <c r="BC39" s="5">
        <f t="shared" si="212"/>
        <v>0</v>
      </c>
      <c r="BD39" s="5">
        <f t="shared" si="213"/>
        <v>0</v>
      </c>
      <c r="BE39" s="5">
        <f t="shared" si="214"/>
        <v>0</v>
      </c>
      <c r="BF39" s="5">
        <f t="shared" si="215"/>
        <v>0</v>
      </c>
      <c r="BG39" s="5">
        <f t="shared" si="216"/>
        <v>0</v>
      </c>
      <c r="BH39" s="5">
        <f t="shared" si="217"/>
        <v>0</v>
      </c>
      <c r="BI39" s="5">
        <f t="shared" si="218"/>
        <v>0</v>
      </c>
      <c r="BJ39" s="8">
        <f t="shared" si="219"/>
        <v>0.91089371474398351</v>
      </c>
      <c r="BK39" s="8">
        <f t="shared" si="220"/>
        <v>6.9948221744655356E-2</v>
      </c>
      <c r="BL39" s="8">
        <f t="shared" si="221"/>
        <v>0</v>
      </c>
      <c r="BM39" s="8">
        <f t="shared" si="222"/>
        <v>0.4773686260149585</v>
      </c>
      <c r="BN39" s="8">
        <f t="shared" si="223"/>
        <v>0.50347331047368038</v>
      </c>
    </row>
    <row r="40" spans="1:66" x14ac:dyDescent="0.25">
      <c r="A40" t="s">
        <v>32</v>
      </c>
      <c r="B40" t="s">
        <v>198</v>
      </c>
      <c r="C40" t="s">
        <v>206</v>
      </c>
      <c r="D40" s="11">
        <v>44235</v>
      </c>
      <c r="E40">
        <f>VLOOKUP(A40,home!$A$2:$E$405,3,FALSE)</f>
        <v>1.4285714285714299</v>
      </c>
      <c r="F40">
        <f>VLOOKUP(B40,home!$B$2:$E$405,3,FALSE)</f>
        <v>1.4</v>
      </c>
      <c r="G40">
        <f>VLOOKUP(C40,away!$B$2:$E$405,4,FALSE)</f>
        <v>1.05</v>
      </c>
      <c r="H40">
        <f>VLOOKUP(A40,away!$A$2:$E$405,3,FALSE)</f>
        <v>1.5714285714285701</v>
      </c>
      <c r="I40">
        <f>VLOOKUP(C40,away!$B$2:$E$405,3,FALSE)</f>
        <v>0</v>
      </c>
      <c r="J40">
        <f>VLOOKUP(B40,home!$B$2:$E$405,4,FALSE)</f>
        <v>0</v>
      </c>
      <c r="K40" s="3">
        <f t="shared" si="168"/>
        <v>2.1000000000000019</v>
      </c>
      <c r="L40" s="3">
        <f t="shared" si="169"/>
        <v>0</v>
      </c>
      <c r="M40" s="5">
        <f t="shared" si="170"/>
        <v>0.12245642825298168</v>
      </c>
      <c r="N40" s="5">
        <f t="shared" si="171"/>
        <v>0.25715849933126178</v>
      </c>
      <c r="O40" s="5">
        <f t="shared" si="172"/>
        <v>0</v>
      </c>
      <c r="P40" s="5">
        <f t="shared" si="173"/>
        <v>0</v>
      </c>
      <c r="Q40" s="5">
        <f t="shared" si="174"/>
        <v>0.27001642429782513</v>
      </c>
      <c r="R40" s="5">
        <f t="shared" si="175"/>
        <v>0</v>
      </c>
      <c r="S40" s="5">
        <f t="shared" si="176"/>
        <v>0</v>
      </c>
      <c r="T40" s="5">
        <f t="shared" si="177"/>
        <v>0</v>
      </c>
      <c r="U40" s="5">
        <f t="shared" si="178"/>
        <v>0</v>
      </c>
      <c r="V40" s="5">
        <f t="shared" si="179"/>
        <v>0</v>
      </c>
      <c r="W40" s="5">
        <f t="shared" si="180"/>
        <v>0.18901149700847775</v>
      </c>
      <c r="X40" s="5">
        <f t="shared" si="181"/>
        <v>0</v>
      </c>
      <c r="Y40" s="5">
        <f t="shared" si="182"/>
        <v>0</v>
      </c>
      <c r="Z40" s="5">
        <f t="shared" si="183"/>
        <v>0</v>
      </c>
      <c r="AA40" s="5">
        <f t="shared" si="184"/>
        <v>0</v>
      </c>
      <c r="AB40" s="5">
        <f t="shared" si="185"/>
        <v>0</v>
      </c>
      <c r="AC40" s="5">
        <f t="shared" si="186"/>
        <v>0</v>
      </c>
      <c r="AD40" s="5">
        <f t="shared" si="187"/>
        <v>9.92310359294509E-2</v>
      </c>
      <c r="AE40" s="5">
        <f t="shared" si="188"/>
        <v>0</v>
      </c>
      <c r="AF40" s="5">
        <f t="shared" si="189"/>
        <v>0</v>
      </c>
      <c r="AG40" s="5">
        <f t="shared" si="190"/>
        <v>0</v>
      </c>
      <c r="AH40" s="5">
        <f t="shared" si="191"/>
        <v>0</v>
      </c>
      <c r="AI40" s="5">
        <f t="shared" si="192"/>
        <v>0</v>
      </c>
      <c r="AJ40" s="5">
        <f t="shared" si="193"/>
        <v>0</v>
      </c>
      <c r="AK40" s="5">
        <f t="shared" si="194"/>
        <v>0</v>
      </c>
      <c r="AL40" s="5">
        <f t="shared" si="195"/>
        <v>0</v>
      </c>
      <c r="AM40" s="5">
        <f t="shared" si="196"/>
        <v>4.1677035090369408E-2</v>
      </c>
      <c r="AN40" s="5">
        <f t="shared" si="197"/>
        <v>0</v>
      </c>
      <c r="AO40" s="5">
        <f t="shared" si="198"/>
        <v>0</v>
      </c>
      <c r="AP40" s="5">
        <f t="shared" si="199"/>
        <v>0</v>
      </c>
      <c r="AQ40" s="5">
        <f t="shared" si="200"/>
        <v>0</v>
      </c>
      <c r="AR40" s="5">
        <f t="shared" si="201"/>
        <v>0</v>
      </c>
      <c r="AS40" s="5">
        <f t="shared" si="202"/>
        <v>0</v>
      </c>
      <c r="AT40" s="5">
        <f t="shared" si="203"/>
        <v>0</v>
      </c>
      <c r="AU40" s="5">
        <f t="shared" si="204"/>
        <v>0</v>
      </c>
      <c r="AV40" s="5">
        <f t="shared" si="205"/>
        <v>0</v>
      </c>
      <c r="AW40" s="5">
        <f t="shared" si="206"/>
        <v>0</v>
      </c>
      <c r="AX40" s="5">
        <f t="shared" si="207"/>
        <v>1.4586962281629321E-2</v>
      </c>
      <c r="AY40" s="5">
        <f t="shared" si="208"/>
        <v>0</v>
      </c>
      <c r="AZ40" s="5">
        <f t="shared" si="209"/>
        <v>0</v>
      </c>
      <c r="BA40" s="5">
        <f t="shared" si="210"/>
        <v>0</v>
      </c>
      <c r="BB40" s="5">
        <f t="shared" si="211"/>
        <v>0</v>
      </c>
      <c r="BC40" s="5">
        <f t="shared" si="212"/>
        <v>0</v>
      </c>
      <c r="BD40" s="5">
        <f t="shared" si="213"/>
        <v>0</v>
      </c>
      <c r="BE40" s="5">
        <f t="shared" si="214"/>
        <v>0</v>
      </c>
      <c r="BF40" s="5">
        <f t="shared" si="215"/>
        <v>0</v>
      </c>
      <c r="BG40" s="5">
        <f t="shared" si="216"/>
        <v>0</v>
      </c>
      <c r="BH40" s="5">
        <f t="shared" si="217"/>
        <v>0</v>
      </c>
      <c r="BI40" s="5">
        <f t="shared" si="218"/>
        <v>0</v>
      </c>
      <c r="BJ40" s="8">
        <f t="shared" si="219"/>
        <v>0.87168145393901442</v>
      </c>
      <c r="BK40" s="8">
        <f t="shared" si="220"/>
        <v>0.12245642825298168</v>
      </c>
      <c r="BL40" s="8">
        <f t="shared" si="221"/>
        <v>0</v>
      </c>
      <c r="BM40" s="8">
        <f t="shared" si="222"/>
        <v>0.34450653030992739</v>
      </c>
      <c r="BN40" s="8">
        <f t="shared" si="223"/>
        <v>0.64963135188206866</v>
      </c>
    </row>
    <row r="41" spans="1:66" x14ac:dyDescent="0.25">
      <c r="A41" t="s">
        <v>10</v>
      </c>
      <c r="B41" t="s">
        <v>39</v>
      </c>
      <c r="C41" t="s">
        <v>37</v>
      </c>
      <c r="D41" t="s">
        <v>460</v>
      </c>
      <c r="E41">
        <f>VLOOKUP(A41,home!$A$2:$E$405,3,FALSE)</f>
        <v>1.34883720930233</v>
      </c>
      <c r="F41">
        <f>VLOOKUP(B41,home!$B$2:$E$405,3,FALSE)</f>
        <v>2.59</v>
      </c>
      <c r="G41">
        <f>VLOOKUP(C41,away!$B$2:$E$405,4,FALSE)</f>
        <v>1.48</v>
      </c>
      <c r="H41">
        <f>VLOOKUP(A41,away!$A$2:$E$405,3,FALSE)</f>
        <v>1.5813953488372099</v>
      </c>
      <c r="I41">
        <f>VLOOKUP(C41,away!$B$2:$E$405,3,FALSE)</f>
        <v>1.73</v>
      </c>
      <c r="J41">
        <f>VLOOKUP(B41,home!$B$2:$E$405,4,FALSE)</f>
        <v>1.26</v>
      </c>
      <c r="K41" s="3">
        <f t="shared" si="168"/>
        <v>5.1703627906976903</v>
      </c>
      <c r="L41" s="3">
        <f t="shared" si="169"/>
        <v>3.4471255813953499</v>
      </c>
      <c r="M41" s="5">
        <f t="shared" si="170"/>
        <v>1.8091407338612184E-4</v>
      </c>
      <c r="N41" s="5">
        <f t="shared" si="171"/>
        <v>9.353913933491557E-4</v>
      </c>
      <c r="O41" s="5">
        <f t="shared" si="172"/>
        <v>6.2363353040373619E-4</v>
      </c>
      <c r="P41" s="5">
        <f t="shared" si="173"/>
        <v>3.2244116006309147E-3</v>
      </c>
      <c r="Q41" s="5">
        <f t="shared" si="174"/>
        <v>2.4181564274556706E-3</v>
      </c>
      <c r="R41" s="5">
        <f t="shared" si="175"/>
        <v>1.0748715480353071E-3</v>
      </c>
      <c r="S41" s="5">
        <f t="shared" si="176"/>
        <v>1.4367083189948188E-2</v>
      </c>
      <c r="T41" s="5">
        <f t="shared" si="177"/>
        <v>8.335688880898029E-3</v>
      </c>
      <c r="U41" s="5">
        <f t="shared" si="178"/>
        <v>5.5574758567413767E-3</v>
      </c>
      <c r="V41" s="5">
        <f t="shared" si="179"/>
        <v>2.8451437892179694E-2</v>
      </c>
      <c r="W41" s="5">
        <f t="shared" si="180"/>
        <v>4.1675820048677533E-3</v>
      </c>
      <c r="X41" s="5">
        <f t="shared" si="181"/>
        <v>1.4366178541542552E-2</v>
      </c>
      <c r="Y41" s="5">
        <f t="shared" si="182"/>
        <v>2.4761010778722139E-2</v>
      </c>
      <c r="Z41" s="5">
        <f t="shared" si="183"/>
        <v>1.2350724033155095E-3</v>
      </c>
      <c r="AA41" s="5">
        <f t="shared" si="184"/>
        <v>6.3857723979200811E-3</v>
      </c>
      <c r="AB41" s="5">
        <f t="shared" si="185"/>
        <v>1.6508379998035172E-2</v>
      </c>
      <c r="AC41" s="5">
        <f t="shared" si="186"/>
        <v>3.1692927710485833E-2</v>
      </c>
      <c r="AD41" s="5">
        <f t="shared" si="187"/>
        <v>5.386977731287379E-3</v>
      </c>
      <c r="AE41" s="5">
        <f t="shared" si="188"/>
        <v>1.856958874392781E-2</v>
      </c>
      <c r="AF41" s="5">
        <f t="shared" si="189"/>
        <v>3.2005852197592354E-2</v>
      </c>
      <c r="AG41" s="5">
        <f t="shared" si="190"/>
        <v>3.6776063954893065E-2</v>
      </c>
      <c r="AH41" s="5">
        <f t="shared" si="191"/>
        <v>1.0643624190860819E-3</v>
      </c>
      <c r="AI41" s="5">
        <f t="shared" si="192"/>
        <v>5.5031398474596586E-3</v>
      </c>
      <c r="AJ41" s="5">
        <f t="shared" si="193"/>
        <v>1.422661474965559E-2</v>
      </c>
      <c r="AK41" s="5">
        <f t="shared" si="194"/>
        <v>2.4518919846403406E-2</v>
      </c>
      <c r="AL41" s="5">
        <f t="shared" si="195"/>
        <v>2.2594382372794812E-2</v>
      </c>
      <c r="AM41" s="5">
        <f t="shared" si="196"/>
        <v>5.5705258432330648E-3</v>
      </c>
      <c r="AN41" s="5">
        <f t="shared" si="197"/>
        <v>1.9202302136032599E-2</v>
      </c>
      <c r="AO41" s="5">
        <f t="shared" si="198"/>
        <v>3.3096373457400276E-2</v>
      </c>
      <c r="AP41" s="5">
        <f t="shared" si="199"/>
        <v>3.8029118532139521E-2</v>
      </c>
      <c r="AQ41" s="5">
        <f t="shared" si="200"/>
        <v>3.2772786832513529E-2</v>
      </c>
      <c r="AR41" s="5">
        <f t="shared" si="201"/>
        <v>7.337981845414942E-4</v>
      </c>
      <c r="AS41" s="5">
        <f t="shared" si="202"/>
        <v>3.7940028292348586E-3</v>
      </c>
      <c r="AT41" s="5">
        <f t="shared" si="203"/>
        <v>9.8081855280388354E-3</v>
      </c>
      <c r="AU41" s="5">
        <f t="shared" si="204"/>
        <v>1.6903959166143862E-2</v>
      </c>
      <c r="AV41" s="5">
        <f t="shared" si="205"/>
        <v>2.184990037202585E-2</v>
      </c>
      <c r="AW41" s="5">
        <f t="shared" si="206"/>
        <v>1.1186033001491395E-2</v>
      </c>
      <c r="AX41" s="5">
        <f t="shared" si="207"/>
        <v>4.8002732574120187E-3</v>
      </c>
      <c r="AY41" s="5">
        <f t="shared" si="208"/>
        <v>1.6547144743312956E-2</v>
      </c>
      <c r="AZ41" s="5">
        <f t="shared" si="209"/>
        <v>2.8520042971862843E-2</v>
      </c>
      <c r="BA41" s="5">
        <f t="shared" si="210"/>
        <v>3.2770723236934363E-2</v>
      </c>
      <c r="BB41" s="5">
        <f t="shared" si="211"/>
        <v>2.8241199597715864E-2</v>
      </c>
      <c r="BC41" s="5">
        <f t="shared" si="212"/>
        <v>1.9470192316515682E-2</v>
      </c>
      <c r="BD41" s="5">
        <f t="shared" si="213"/>
        <v>4.2158241558574159E-4</v>
      </c>
      <c r="BE41" s="5">
        <f t="shared" si="214"/>
        <v>2.1797340347569681E-3</v>
      </c>
      <c r="BF41" s="5">
        <f t="shared" si="215"/>
        <v>5.6350078734623867E-3</v>
      </c>
      <c r="BG41" s="5">
        <f t="shared" si="216"/>
        <v>9.7116783447461497E-3</v>
      </c>
      <c r="BH41" s="5">
        <f t="shared" si="217"/>
        <v>1.255322508722501E-2</v>
      </c>
      <c r="BI41" s="5">
        <f t="shared" si="218"/>
        <v>1.2980945578848191E-2</v>
      </c>
      <c r="BJ41" s="8">
        <f t="shared" si="219"/>
        <v>0.40674317357960865</v>
      </c>
      <c r="BK41" s="8">
        <f t="shared" si="220"/>
        <v>0.11705830158273853</v>
      </c>
      <c r="BL41" s="8">
        <f t="shared" si="221"/>
        <v>0.17203518960834974</v>
      </c>
      <c r="BM41" s="8">
        <f t="shared" si="222"/>
        <v>0.68325324685893019</v>
      </c>
      <c r="BN41" s="8">
        <f t="shared" si="223"/>
        <v>8.4573785732609055E-3</v>
      </c>
    </row>
    <row r="42" spans="1:66" x14ac:dyDescent="0.25">
      <c r="A42" t="s">
        <v>16</v>
      </c>
      <c r="B42" t="s">
        <v>234</v>
      </c>
      <c r="C42" t="s">
        <v>232</v>
      </c>
      <c r="D42" t="s">
        <v>460</v>
      </c>
      <c r="E42">
        <f>VLOOKUP(A42,home!$A$2:$E$405,3,FALSE)</f>
        <v>1.4166666666666701</v>
      </c>
      <c r="F42">
        <f>VLOOKUP(B42,home!$B$2:$E$405,3,FALSE)</f>
        <v>2.12</v>
      </c>
      <c r="G42">
        <f>VLOOKUP(C42,away!$B$2:$E$405,4,FALSE)</f>
        <v>1.76</v>
      </c>
      <c r="H42">
        <f>VLOOKUP(A42,away!$A$2:$E$405,3,FALSE)</f>
        <v>1.3611111111111101</v>
      </c>
      <c r="I42">
        <f>VLOOKUP(C42,away!$B$2:$E$405,3,FALSE)</f>
        <v>0.71</v>
      </c>
      <c r="J42">
        <f>VLOOKUP(B42,home!$B$2:$E$405,4,FALSE)</f>
        <v>0</v>
      </c>
      <c r="K42" s="3">
        <f t="shared" si="168"/>
        <v>5.2858666666666796</v>
      </c>
      <c r="L42" s="3">
        <f t="shared" si="169"/>
        <v>0</v>
      </c>
      <c r="M42" s="5">
        <f t="shared" si="170"/>
        <v>5.0626426626667739E-3</v>
      </c>
      <c r="N42" s="5">
        <f t="shared" si="171"/>
        <v>2.676045409583494E-2</v>
      </c>
      <c r="O42" s="5">
        <f t="shared" si="172"/>
        <v>0</v>
      </c>
      <c r="P42" s="5">
        <f t="shared" si="173"/>
        <v>0</v>
      </c>
      <c r="Q42" s="5">
        <f t="shared" si="174"/>
        <v>7.0726096145018874E-2</v>
      </c>
      <c r="R42" s="5">
        <f t="shared" si="175"/>
        <v>0</v>
      </c>
      <c r="S42" s="5">
        <f t="shared" si="176"/>
        <v>0</v>
      </c>
      <c r="T42" s="5">
        <f t="shared" si="177"/>
        <v>0</v>
      </c>
      <c r="U42" s="5">
        <f t="shared" si="178"/>
        <v>0</v>
      </c>
      <c r="V42" s="5">
        <f t="shared" si="179"/>
        <v>0</v>
      </c>
      <c r="W42" s="5">
        <f t="shared" si="180"/>
        <v>0.12461623802547268</v>
      </c>
      <c r="X42" s="5">
        <f t="shared" si="181"/>
        <v>0</v>
      </c>
      <c r="Y42" s="5">
        <f t="shared" si="182"/>
        <v>0</v>
      </c>
      <c r="Z42" s="5">
        <f t="shared" si="183"/>
        <v>0</v>
      </c>
      <c r="AA42" s="5">
        <f t="shared" si="184"/>
        <v>0</v>
      </c>
      <c r="AB42" s="5">
        <f t="shared" si="185"/>
        <v>0</v>
      </c>
      <c r="AC42" s="5">
        <f t="shared" si="186"/>
        <v>0</v>
      </c>
      <c r="AD42" s="5">
        <f t="shared" si="187"/>
        <v>0.16467620467606173</v>
      </c>
      <c r="AE42" s="5">
        <f t="shared" si="188"/>
        <v>0</v>
      </c>
      <c r="AF42" s="5">
        <f t="shared" si="189"/>
        <v>0</v>
      </c>
      <c r="AG42" s="5">
        <f t="shared" si="190"/>
        <v>0</v>
      </c>
      <c r="AH42" s="5">
        <f t="shared" si="191"/>
        <v>0</v>
      </c>
      <c r="AI42" s="5">
        <f t="shared" si="192"/>
        <v>0</v>
      </c>
      <c r="AJ42" s="5">
        <f t="shared" si="193"/>
        <v>0</v>
      </c>
      <c r="AK42" s="5">
        <f t="shared" si="194"/>
        <v>0</v>
      </c>
      <c r="AL42" s="5">
        <f t="shared" si="195"/>
        <v>0</v>
      </c>
      <c r="AM42" s="5">
        <f t="shared" si="196"/>
        <v>0.17409129221807482</v>
      </c>
      <c r="AN42" s="5">
        <f t="shared" si="197"/>
        <v>0</v>
      </c>
      <c r="AO42" s="5">
        <f t="shared" si="198"/>
        <v>0</v>
      </c>
      <c r="AP42" s="5">
        <f t="shared" si="199"/>
        <v>0</v>
      </c>
      <c r="AQ42" s="5">
        <f t="shared" si="200"/>
        <v>0</v>
      </c>
      <c r="AR42" s="5">
        <f t="shared" si="201"/>
        <v>0</v>
      </c>
      <c r="AS42" s="5">
        <f t="shared" si="202"/>
        <v>0</v>
      </c>
      <c r="AT42" s="5">
        <f t="shared" si="203"/>
        <v>0</v>
      </c>
      <c r="AU42" s="5">
        <f t="shared" si="204"/>
        <v>0</v>
      </c>
      <c r="AV42" s="5">
        <f t="shared" si="205"/>
        <v>0</v>
      </c>
      <c r="AW42" s="5">
        <f t="shared" si="206"/>
        <v>0</v>
      </c>
      <c r="AX42" s="5">
        <f t="shared" si="207"/>
        <v>0.15337055974874167</v>
      </c>
      <c r="AY42" s="5">
        <f t="shared" si="208"/>
        <v>0</v>
      </c>
      <c r="AZ42" s="5">
        <f t="shared" si="209"/>
        <v>0</v>
      </c>
      <c r="BA42" s="5">
        <f t="shared" si="210"/>
        <v>0</v>
      </c>
      <c r="BB42" s="5">
        <f t="shared" si="211"/>
        <v>0</v>
      </c>
      <c r="BC42" s="5">
        <f t="shared" si="212"/>
        <v>0</v>
      </c>
      <c r="BD42" s="5">
        <f t="shared" si="213"/>
        <v>0</v>
      </c>
      <c r="BE42" s="5">
        <f t="shared" si="214"/>
        <v>0</v>
      </c>
      <c r="BF42" s="5">
        <f t="shared" si="215"/>
        <v>0</v>
      </c>
      <c r="BG42" s="5">
        <f t="shared" si="216"/>
        <v>0</v>
      </c>
      <c r="BH42" s="5">
        <f t="shared" si="217"/>
        <v>0</v>
      </c>
      <c r="BI42" s="5">
        <f t="shared" si="218"/>
        <v>0</v>
      </c>
      <c r="BJ42" s="8">
        <f t="shared" si="219"/>
        <v>0.71424084490920481</v>
      </c>
      <c r="BK42" s="8">
        <f t="shared" si="220"/>
        <v>5.0626426626667739E-3</v>
      </c>
      <c r="BL42" s="8">
        <f t="shared" si="221"/>
        <v>0</v>
      </c>
      <c r="BM42" s="8">
        <f t="shared" si="222"/>
        <v>0.61675429466835097</v>
      </c>
      <c r="BN42" s="8">
        <f t="shared" si="223"/>
        <v>0.10254919290352059</v>
      </c>
    </row>
    <row r="43" spans="1:66" x14ac:dyDescent="0.25">
      <c r="A43" t="s">
        <v>16</v>
      </c>
      <c r="B43" t="s">
        <v>18</v>
      </c>
      <c r="C43" t="s">
        <v>56</v>
      </c>
      <c r="D43" t="s">
        <v>460</v>
      </c>
      <c r="E43">
        <f>VLOOKUP(A43,home!$A$2:$E$405,3,FALSE)</f>
        <v>1.4166666666666701</v>
      </c>
      <c r="F43">
        <f>VLOOKUP(B43,home!$B$2:$E$405,3,FALSE)</f>
        <v>1.76</v>
      </c>
      <c r="G43">
        <f>VLOOKUP(C43,away!$B$2:$E$405,4,FALSE)</f>
        <v>0.71</v>
      </c>
      <c r="H43">
        <f>VLOOKUP(A43,away!$A$2:$E$405,3,FALSE)</f>
        <v>1.3611111111111101</v>
      </c>
      <c r="I43">
        <f>VLOOKUP(C43,away!$B$2:$E$405,3,FALSE)</f>
        <v>0.71</v>
      </c>
      <c r="J43">
        <f>VLOOKUP(B43,home!$B$2:$E$405,4,FALSE)</f>
        <v>1.1000000000000001</v>
      </c>
      <c r="K43" s="3">
        <f t="shared" si="168"/>
        <v>1.7702666666666709</v>
      </c>
      <c r="L43" s="3">
        <f t="shared" si="169"/>
        <v>1.063027777777777</v>
      </c>
      <c r="M43" s="5">
        <f t="shared" si="170"/>
        <v>5.8818758994136223E-2</v>
      </c>
      <c r="N43" s="5">
        <f t="shared" si="171"/>
        <v>0.10412488842201979</v>
      </c>
      <c r="O43" s="5">
        <f t="shared" si="172"/>
        <v>6.2525974665183268E-2</v>
      </c>
      <c r="P43" s="5">
        <f t="shared" si="173"/>
        <v>0.11068764875061868</v>
      </c>
      <c r="Q43" s="5">
        <f t="shared" si="174"/>
        <v>9.2164409571944023E-2</v>
      </c>
      <c r="R43" s="5">
        <f t="shared" si="175"/>
        <v>3.3233423950859674E-2</v>
      </c>
      <c r="S43" s="5">
        <f t="shared" si="176"/>
        <v>5.2074184305562043E-2</v>
      </c>
      <c r="T43" s="5">
        <f t="shared" si="177"/>
        <v>9.7973327497464541E-2</v>
      </c>
      <c r="U43" s="5">
        <f t="shared" si="178"/>
        <v>5.8832022639408649E-2</v>
      </c>
      <c r="V43" s="5">
        <f t="shared" si="179"/>
        <v>1.0888380056444347E-2</v>
      </c>
      <c r="W43" s="5">
        <f t="shared" si="180"/>
        <v>5.4385194039409071E-2</v>
      </c>
      <c r="X43" s="5">
        <f t="shared" si="181"/>
        <v>5.7812971963726222E-2</v>
      </c>
      <c r="Y43" s="5">
        <f t="shared" si="182"/>
        <v>3.0728397556664403E-2</v>
      </c>
      <c r="Z43" s="5">
        <f t="shared" si="183"/>
        <v>1.1776017603476371E-2</v>
      </c>
      <c r="AA43" s="5">
        <f t="shared" si="184"/>
        <v>2.084669142951415E-2</v>
      </c>
      <c r="AB43" s="5">
        <f t="shared" si="185"/>
        <v>1.8452101473977342E-2</v>
      </c>
      <c r="AC43" s="5">
        <f t="shared" si="186"/>
        <v>1.280638617425505E-3</v>
      </c>
      <c r="AD43" s="5">
        <f t="shared" si="187"/>
        <v>2.4069074042041203E-2</v>
      </c>
      <c r="AE43" s="5">
        <f t="shared" si="188"/>
        <v>2.5586094292079836E-2</v>
      </c>
      <c r="AF43" s="5">
        <f t="shared" si="189"/>
        <v>1.3599364478661145E-2</v>
      </c>
      <c r="AG43" s="5">
        <f t="shared" si="190"/>
        <v>4.8188340669803988E-3</v>
      </c>
      <c r="AH43" s="5">
        <f t="shared" si="191"/>
        <v>3.1295584560238673E-3</v>
      </c>
      <c r="AI43" s="5">
        <f t="shared" si="192"/>
        <v>5.5401530160838633E-3</v>
      </c>
      <c r="AJ43" s="5">
        <f t="shared" si="193"/>
        <v>4.9037741063030433E-3</v>
      </c>
      <c r="AK43" s="5">
        <f t="shared" si="194"/>
        <v>2.8936626137504745E-3</v>
      </c>
      <c r="AL43" s="5">
        <f t="shared" si="195"/>
        <v>9.6398414306023551E-5</v>
      </c>
      <c r="AM43" s="5">
        <f t="shared" si="196"/>
        <v>8.5217358948315169E-3</v>
      </c>
      <c r="AN43" s="5">
        <f t="shared" si="197"/>
        <v>9.0588419710918629E-3</v>
      </c>
      <c r="AO43" s="5">
        <f t="shared" si="198"/>
        <v>4.8149003248849197E-3</v>
      </c>
      <c r="AP43" s="5">
        <f t="shared" si="199"/>
        <v>1.7061242641946378E-3</v>
      </c>
      <c r="AQ43" s="5">
        <f t="shared" si="200"/>
        <v>4.5341437129489264E-4</v>
      </c>
      <c r="AR43" s="5">
        <f t="shared" si="201"/>
        <v>6.6536151418654073E-4</v>
      </c>
      <c r="AS43" s="5">
        <f t="shared" si="202"/>
        <v>1.177867309847296E-3</v>
      </c>
      <c r="AT43" s="5">
        <f t="shared" si="203"/>
        <v>1.042569618189506E-3</v>
      </c>
      <c r="AU43" s="5">
        <f t="shared" si="204"/>
        <v>6.1520874758676041E-4</v>
      </c>
      <c r="AV43" s="5">
        <f t="shared" si="205"/>
        <v>2.7227088472364793E-4</v>
      </c>
      <c r="AW43" s="5">
        <f t="shared" si="206"/>
        <v>5.0390735150240976E-6</v>
      </c>
      <c r="AX43" s="5">
        <f t="shared" si="207"/>
        <v>2.5142908327928505E-3</v>
      </c>
      <c r="AY43" s="5">
        <f t="shared" si="208"/>
        <v>2.6727609966708198E-3</v>
      </c>
      <c r="AZ43" s="5">
        <f t="shared" si="209"/>
        <v>1.420609591411049E-3</v>
      </c>
      <c r="BA43" s="5">
        <f t="shared" si="210"/>
        <v>5.0338248568249447E-4</v>
      </c>
      <c r="BB43" s="5">
        <f t="shared" si="211"/>
        <v>1.3377739128182892E-4</v>
      </c>
      <c r="BC43" s="5">
        <f t="shared" si="212"/>
        <v>2.8441816594246162E-5</v>
      </c>
      <c r="BD43" s="5">
        <f t="shared" si="213"/>
        <v>1.1788296197409581E-4</v>
      </c>
      <c r="BE43" s="5">
        <f t="shared" si="214"/>
        <v>2.0868427815067648E-4</v>
      </c>
      <c r="BF43" s="5">
        <f t="shared" si="215"/>
        <v>1.8471341073376927E-4</v>
      </c>
      <c r="BG43" s="5">
        <f t="shared" si="216"/>
        <v>1.0899733130276715E-4</v>
      </c>
      <c r="BH43" s="5">
        <f t="shared" si="217"/>
        <v>4.8238585590228104E-5</v>
      </c>
      <c r="BI43" s="5">
        <f t="shared" si="218"/>
        <v>1.7079032023505606E-5</v>
      </c>
      <c r="BJ43" s="8">
        <f t="shared" si="219"/>
        <v>0.53709083587172168</v>
      </c>
      <c r="BK43" s="8">
        <f t="shared" si="220"/>
        <v>0.23651877013516365</v>
      </c>
      <c r="BL43" s="8">
        <f t="shared" si="221"/>
        <v>0.21481623602541308</v>
      </c>
      <c r="BM43" s="8">
        <f t="shared" si="222"/>
        <v>0.53597903335785757</v>
      </c>
      <c r="BN43" s="8">
        <f t="shared" si="223"/>
        <v>0.46155510435476171</v>
      </c>
    </row>
    <row r="44" spans="1:66" x14ac:dyDescent="0.25">
      <c r="A44" t="s">
        <v>10</v>
      </c>
      <c r="B44" t="s">
        <v>41</v>
      </c>
      <c r="C44" t="s">
        <v>225</v>
      </c>
      <c r="D44" t="s">
        <v>461</v>
      </c>
      <c r="E44">
        <f>VLOOKUP(A44,home!$A$2:$E$405,3,FALSE)</f>
        <v>1.34883720930233</v>
      </c>
      <c r="F44">
        <f>VLOOKUP(B44,home!$B$2:$E$405,3,FALSE)</f>
        <v>0.37</v>
      </c>
      <c r="G44">
        <f>VLOOKUP(C44,away!$B$2:$E$405,4,FALSE)</f>
        <v>0.74</v>
      </c>
      <c r="H44">
        <f>VLOOKUP(A44,away!$A$2:$E$405,3,FALSE)</f>
        <v>1.5813953488372099</v>
      </c>
      <c r="I44">
        <f>VLOOKUP(C44,away!$B$2:$E$405,3,FALSE)</f>
        <v>0.37</v>
      </c>
      <c r="J44">
        <f>VLOOKUP(B44,home!$B$2:$E$405,4,FALSE)</f>
        <v>0.32</v>
      </c>
      <c r="K44" s="3">
        <f t="shared" si="168"/>
        <v>0.36931162790697797</v>
      </c>
      <c r="L44" s="3">
        <f t="shared" si="169"/>
        <v>0.18723720930232562</v>
      </c>
      <c r="M44" s="5">
        <f t="shared" si="170"/>
        <v>0.57318380493213594</v>
      </c>
      <c r="N44" s="5">
        <f t="shared" si="171"/>
        <v>0.21168344408940287</v>
      </c>
      <c r="O44" s="5">
        <f t="shared" si="172"/>
        <v>0.10732133605278174</v>
      </c>
      <c r="P44" s="5">
        <f t="shared" si="173"/>
        <v>3.9635017326804675E-2</v>
      </c>
      <c r="Q44" s="5">
        <f t="shared" si="174"/>
        <v>3.9088578668806558E-2</v>
      </c>
      <c r="R44" s="5">
        <f t="shared" si="175"/>
        <v>1.0047273730559957E-2</v>
      </c>
      <c r="S44" s="5">
        <f t="shared" si="176"/>
        <v>6.8517925008457876E-4</v>
      </c>
      <c r="T44" s="5">
        <f t="shared" si="177"/>
        <v>7.3188363855417543E-3</v>
      </c>
      <c r="U44" s="5">
        <f t="shared" si="178"/>
        <v>3.7105750174601139E-3</v>
      </c>
      <c r="V44" s="5">
        <f t="shared" si="179"/>
        <v>5.2643751960322848E-6</v>
      </c>
      <c r="W44" s="5">
        <f t="shared" si="180"/>
        <v>4.8119555402489737E-3</v>
      </c>
      <c r="X44" s="5">
        <f t="shared" si="181"/>
        <v>9.0097712664308259E-4</v>
      </c>
      <c r="Y44" s="5">
        <f t="shared" si="182"/>
        <v>8.4348221418939389E-5</v>
      </c>
      <c r="Z44" s="5">
        <f t="shared" si="183"/>
        <v>6.2707449813553741E-4</v>
      </c>
      <c r="AA44" s="5">
        <f t="shared" si="184"/>
        <v>2.3158590372538654E-4</v>
      </c>
      <c r="AB44" s="5">
        <f t="shared" si="185"/>
        <v>4.2763683552565581E-5</v>
      </c>
      <c r="AC44" s="5">
        <f t="shared" si="186"/>
        <v>2.2751602574309107E-8</v>
      </c>
      <c r="AD44" s="5">
        <f t="shared" si="187"/>
        <v>4.442777834963375E-4</v>
      </c>
      <c r="AE44" s="5">
        <f t="shared" si="188"/>
        <v>8.3185332336877064E-5</v>
      </c>
      <c r="AF44" s="5">
        <f t="shared" si="189"/>
        <v>7.7876947408216821E-6</v>
      </c>
      <c r="AG44" s="5">
        <f t="shared" si="190"/>
        <v>4.860487433899497E-7</v>
      </c>
      <c r="AH44" s="5">
        <f t="shared" si="191"/>
        <v>2.9352919763888617E-5</v>
      </c>
      <c r="AI44" s="5">
        <f t="shared" si="192"/>
        <v>1.0840374581824613E-5</v>
      </c>
      <c r="AJ44" s="5">
        <f t="shared" si="193"/>
        <v>2.0017381919675365E-6</v>
      </c>
      <c r="AK44" s="5">
        <f t="shared" si="194"/>
        <v>2.464217301063672E-7</v>
      </c>
      <c r="AL44" s="5">
        <f t="shared" si="195"/>
        <v>6.292991214935547E-11</v>
      </c>
      <c r="AM44" s="5">
        <f t="shared" si="196"/>
        <v>3.2815390293187258E-5</v>
      </c>
      <c r="AN44" s="5">
        <f t="shared" si="197"/>
        <v>6.1442621006630082E-6</v>
      </c>
      <c r="AO44" s="5">
        <f t="shared" si="198"/>
        <v>5.7521724447509315E-7</v>
      </c>
      <c r="AP44" s="5">
        <f t="shared" si="199"/>
        <v>3.5900690532696664E-8</v>
      </c>
      <c r="AQ44" s="5">
        <f t="shared" si="200"/>
        <v>1.6804862768421371E-9</v>
      </c>
      <c r="AR44" s="5">
        <f t="shared" si="201"/>
        <v>1.0991917562931174E-6</v>
      </c>
      <c r="AS44" s="5">
        <f t="shared" si="202"/>
        <v>4.0594429689854146E-7</v>
      </c>
      <c r="AT44" s="5">
        <f t="shared" si="203"/>
        <v>7.4959974563576947E-8</v>
      </c>
      <c r="AU44" s="5">
        <f t="shared" si="204"/>
        <v>9.2278634113134198E-9</v>
      </c>
      <c r="AV44" s="5">
        <f t="shared" si="205"/>
        <v>8.5198931463384945E-10</v>
      </c>
      <c r="AW44" s="5">
        <f t="shared" si="206"/>
        <v>1.2087591260486324E-13</v>
      </c>
      <c r="AX44" s="5">
        <f t="shared" si="207"/>
        <v>2.0198508682633048E-6</v>
      </c>
      <c r="AY44" s="5">
        <f t="shared" si="208"/>
        <v>3.781912397805006E-7</v>
      </c>
      <c r="AZ44" s="5">
        <f t="shared" si="209"/>
        <v>3.5405736159543799E-8</v>
      </c>
      <c r="BA44" s="5">
        <f t="shared" si="210"/>
        <v>2.2097570772691396E-9</v>
      </c>
      <c r="BB44" s="5">
        <f t="shared" si="211"/>
        <v>1.0343718709598435E-10</v>
      </c>
      <c r="BC44" s="5">
        <f t="shared" si="212"/>
        <v>3.8734580499869295E-12</v>
      </c>
      <c r="BD44" s="5">
        <f t="shared" si="213"/>
        <v>3.430159948940749E-8</v>
      </c>
      <c r="BE44" s="5">
        <f t="shared" si="214"/>
        <v>1.2667979547246247E-8</v>
      </c>
      <c r="BF44" s="5">
        <f t="shared" si="215"/>
        <v>2.339216074442906E-9</v>
      </c>
      <c r="BG44" s="5">
        <f t="shared" si="216"/>
        <v>2.8796656549289339E-10</v>
      </c>
      <c r="BH44" s="5">
        <f t="shared" si="217"/>
        <v>2.6587350271240456E-11</v>
      </c>
      <c r="BI44" s="5">
        <f t="shared" si="218"/>
        <v>1.9638035220809691E-12</v>
      </c>
      <c r="BJ44" s="8">
        <f t="shared" si="219"/>
        <v>0.26446588510710672</v>
      </c>
      <c r="BK44" s="8">
        <f t="shared" si="220"/>
        <v>0.61350966688999342</v>
      </c>
      <c r="BL44" s="8">
        <f t="shared" si="221"/>
        <v>0.12139761564354085</v>
      </c>
      <c r="BM44" s="8">
        <f t="shared" si="222"/>
        <v>1.9040409147165913E-2</v>
      </c>
      <c r="BN44" s="8">
        <f t="shared" si="223"/>
        <v>0.98095945480049163</v>
      </c>
    </row>
    <row r="45" spans="1:66" x14ac:dyDescent="0.25">
      <c r="A45" t="s">
        <v>10</v>
      </c>
      <c r="B45" t="s">
        <v>221</v>
      </c>
      <c r="C45" t="s">
        <v>226</v>
      </c>
      <c r="D45" t="s">
        <v>461</v>
      </c>
      <c r="E45">
        <f>VLOOKUP(A45,home!$A$2:$E$405,3,FALSE)</f>
        <v>1.34883720930233</v>
      </c>
      <c r="F45">
        <f>VLOOKUP(B45,home!$B$2:$E$405,3,FALSE)</f>
        <v>0.74</v>
      </c>
      <c r="G45">
        <f>VLOOKUP(C45,away!$B$2:$E$405,4,FALSE)</f>
        <v>1.85</v>
      </c>
      <c r="H45">
        <f>VLOOKUP(A45,away!$A$2:$E$405,3,FALSE)</f>
        <v>1.5813953488372099</v>
      </c>
      <c r="I45">
        <f>VLOOKUP(C45,away!$B$2:$E$405,3,FALSE)</f>
        <v>0.37</v>
      </c>
      <c r="J45">
        <f>VLOOKUP(B45,home!$B$2:$E$405,4,FALSE)</f>
        <v>0.95</v>
      </c>
      <c r="K45" s="3">
        <f t="shared" si="168"/>
        <v>1.8465581395348898</v>
      </c>
      <c r="L45" s="3">
        <f t="shared" si="169"/>
        <v>0.55586046511627918</v>
      </c>
      <c r="M45" s="5">
        <f t="shared" si="170"/>
        <v>9.0498807545926555E-2</v>
      </c>
      <c r="N45" s="5">
        <f t="shared" si="171"/>
        <v>0.16711130969213217</v>
      </c>
      <c r="O45" s="5">
        <f t="shared" si="172"/>
        <v>5.0304709254947365E-2</v>
      </c>
      <c r="P45" s="5">
        <f t="shared" si="173"/>
        <v>9.289057033165915E-2</v>
      </c>
      <c r="Q45" s="5">
        <f t="shared" si="174"/>
        <v>0.15429037456017125</v>
      </c>
      <c r="R45" s="5">
        <f t="shared" si="175"/>
        <v>1.3981199541997117E-2</v>
      </c>
      <c r="S45" s="5">
        <f t="shared" si="176"/>
        <v>2.3836386054484824E-2</v>
      </c>
      <c r="T45" s="5">
        <f t="shared" si="177"/>
        <v>8.5763919365981697E-2</v>
      </c>
      <c r="U45" s="5">
        <f t="shared" si="178"/>
        <v>2.5817097814736244E-2</v>
      </c>
      <c r="V45" s="5">
        <f t="shared" si="179"/>
        <v>2.7184833274958371E-3</v>
      </c>
      <c r="W45" s="5">
        <f t="shared" si="180"/>
        <v>9.4968715665323666E-2</v>
      </c>
      <c r="X45" s="5">
        <f t="shared" si="181"/>
        <v>5.278935446122248E-2</v>
      </c>
      <c r="Y45" s="5">
        <f t="shared" si="182"/>
        <v>1.4671757562001625E-2</v>
      </c>
      <c r="Z45" s="5">
        <f t="shared" si="183"/>
        <v>2.5905320267660095E-3</v>
      </c>
      <c r="AA45" s="5">
        <f t="shared" si="184"/>
        <v>4.7835679997505886E-3</v>
      </c>
      <c r="AB45" s="5">
        <f t="shared" si="185"/>
        <v>4.4165682129790424E-3</v>
      </c>
      <c r="AC45" s="5">
        <f t="shared" si="186"/>
        <v>1.7439557601356013E-4</v>
      </c>
      <c r="AD45" s="5">
        <f t="shared" si="187"/>
        <v>4.384131372824452E-2</v>
      </c>
      <c r="AE45" s="5">
        <f t="shared" si="188"/>
        <v>2.4369653040290713E-2</v>
      </c>
      <c r="AF45" s="5">
        <f t="shared" si="189"/>
        <v>6.7730633368491711E-3</v>
      </c>
      <c r="AG45" s="5">
        <f t="shared" si="190"/>
        <v>1.2549593788943329E-3</v>
      </c>
      <c r="AH45" s="5">
        <f t="shared" si="191"/>
        <v>3.5999358432419273E-4</v>
      </c>
      <c r="AI45" s="5">
        <f t="shared" si="192"/>
        <v>6.6474908331417778E-4</v>
      </c>
      <c r="AJ45" s="5">
        <f t="shared" si="193"/>
        <v>6.1374891527107595E-4</v>
      </c>
      <c r="AK45" s="5">
        <f t="shared" si="194"/>
        <v>3.7777435170817148E-4</v>
      </c>
      <c r="AL45" s="5">
        <f t="shared" si="195"/>
        <v>7.1601847398914118E-6</v>
      </c>
      <c r="AM45" s="5">
        <f t="shared" si="196"/>
        <v>1.6191106942558528E-2</v>
      </c>
      <c r="AN45" s="5">
        <f t="shared" si="197"/>
        <v>8.9999962358379981E-3</v>
      </c>
      <c r="AO45" s="5">
        <f t="shared" si="198"/>
        <v>2.5013710468488356E-3</v>
      </c>
      <c r="AP45" s="5">
        <f t="shared" si="199"/>
        <v>4.6347109117659608E-4</v>
      </c>
      <c r="AQ45" s="5">
        <f t="shared" si="200"/>
        <v>6.4406314077343011E-5</v>
      </c>
      <c r="AR45" s="5">
        <f t="shared" si="201"/>
        <v>4.0021240244264459E-5</v>
      </c>
      <c r="AS45" s="5">
        <f t="shared" si="202"/>
        <v>7.3901546927327832E-5</v>
      </c>
      <c r="AT45" s="5">
        <f t="shared" si="203"/>
        <v>6.8231751501438435E-5</v>
      </c>
      <c r="AU45" s="5">
        <f t="shared" si="204"/>
        <v>4.199796536990102E-5</v>
      </c>
      <c r="AV45" s="5">
        <f t="shared" si="205"/>
        <v>1.9387921199423796E-5</v>
      </c>
      <c r="AW45" s="5">
        <f t="shared" si="206"/>
        <v>2.0415052425200345E-7</v>
      </c>
      <c r="AX45" s="5">
        <f t="shared" si="207"/>
        <v>4.9829700521435436E-3</v>
      </c>
      <c r="AY45" s="5">
        <f t="shared" si="208"/>
        <v>2.769836050845E-3</v>
      </c>
      <c r="AZ45" s="5">
        <f t="shared" si="209"/>
        <v>7.6982117775926961E-4</v>
      </c>
      <c r="BA45" s="5">
        <f t="shared" si="210"/>
        <v>1.4263771930854319E-4</v>
      </c>
      <c r="BB45" s="5">
        <f t="shared" si="211"/>
        <v>1.9821667249493016E-5</v>
      </c>
      <c r="BC45" s="5">
        <f t="shared" si="212"/>
        <v>2.2036162353366618E-6</v>
      </c>
      <c r="BD45" s="5">
        <f t="shared" si="213"/>
        <v>3.7077042027845315E-6</v>
      </c>
      <c r="BE45" s="5">
        <f t="shared" si="214"/>
        <v>6.8464913746394945E-6</v>
      </c>
      <c r="BF45" s="5">
        <f t="shared" si="215"/>
        <v>6.3212221875479903E-6</v>
      </c>
      <c r="BG45" s="5">
        <f t="shared" si="216"/>
        <v>3.8908347607417603E-6</v>
      </c>
      <c r="BH45" s="5">
        <f t="shared" si="217"/>
        <v>1.7961631492582463E-6</v>
      </c>
      <c r="BI45" s="5">
        <f t="shared" si="218"/>
        <v>6.633439366390872E-7</v>
      </c>
      <c r="BJ45" s="8">
        <f t="shared" si="219"/>
        <v>0.68274206270515214</v>
      </c>
      <c r="BK45" s="8">
        <f t="shared" si="220"/>
        <v>0.21289563907116479</v>
      </c>
      <c r="BL45" s="8">
        <f t="shared" si="221"/>
        <v>0.10158617494388195</v>
      </c>
      <c r="BM45" s="8">
        <f t="shared" si="222"/>
        <v>0.42796780591981054</v>
      </c>
      <c r="BN45" s="8">
        <f t="shared" si="223"/>
        <v>0.56907697092683363</v>
      </c>
    </row>
    <row r="46" spans="1:66" x14ac:dyDescent="0.25">
      <c r="A46" t="s">
        <v>10</v>
      </c>
      <c r="B46" t="s">
        <v>447</v>
      </c>
      <c r="C46" t="s">
        <v>42</v>
      </c>
      <c r="D46" t="s">
        <v>461</v>
      </c>
      <c r="E46">
        <f>VLOOKUP(A46,home!$A$2:$E$405,3,FALSE)</f>
        <v>1.34883720930233</v>
      </c>
      <c r="F46">
        <f>VLOOKUP(B46,home!$B$2:$E$405,3,FALSE)</f>
        <v>1.24</v>
      </c>
      <c r="G46">
        <f>VLOOKUP(C46,away!$B$2:$E$405,4,FALSE)</f>
        <v>1.1100000000000001</v>
      </c>
      <c r="H46">
        <f>VLOOKUP(A46,away!$A$2:$E$405,3,FALSE)</f>
        <v>1.5813953488372099</v>
      </c>
      <c r="I46">
        <f>VLOOKUP(C46,away!$B$2:$E$405,3,FALSE)</f>
        <v>0</v>
      </c>
      <c r="J46">
        <f>VLOOKUP(B46,home!$B$2:$E$405,4,FALSE)</f>
        <v>0.84</v>
      </c>
      <c r="K46" s="3">
        <f t="shared" si="168"/>
        <v>1.8565395348837272</v>
      </c>
      <c r="L46" s="3">
        <f t="shared" si="169"/>
        <v>0</v>
      </c>
      <c r="M46" s="5">
        <f t="shared" si="170"/>
        <v>0.15621226322678552</v>
      </c>
      <c r="N46" s="5">
        <f t="shared" si="171"/>
        <v>0.29001424251419078</v>
      </c>
      <c r="O46" s="5">
        <f t="shared" si="172"/>
        <v>0</v>
      </c>
      <c r="P46" s="5">
        <f t="shared" si="173"/>
        <v>0</v>
      </c>
      <c r="Q46" s="5">
        <f t="shared" si="174"/>
        <v>0.26921145345347619</v>
      </c>
      <c r="R46" s="5">
        <f t="shared" si="175"/>
        <v>0</v>
      </c>
      <c r="S46" s="5">
        <f t="shared" si="176"/>
        <v>0</v>
      </c>
      <c r="T46" s="5">
        <f t="shared" si="177"/>
        <v>0</v>
      </c>
      <c r="U46" s="5">
        <f t="shared" si="178"/>
        <v>0</v>
      </c>
      <c r="V46" s="5">
        <f t="shared" si="179"/>
        <v>0</v>
      </c>
      <c r="W46" s="5">
        <f t="shared" si="180"/>
        <v>0.16660056885996294</v>
      </c>
      <c r="X46" s="5">
        <f t="shared" si="181"/>
        <v>0</v>
      </c>
      <c r="Y46" s="5">
        <f t="shared" si="182"/>
        <v>0</v>
      </c>
      <c r="Z46" s="5">
        <f t="shared" si="183"/>
        <v>0</v>
      </c>
      <c r="AA46" s="5">
        <f t="shared" si="184"/>
        <v>0</v>
      </c>
      <c r="AB46" s="5">
        <f t="shared" si="185"/>
        <v>0</v>
      </c>
      <c r="AC46" s="5">
        <f t="shared" si="186"/>
        <v>0</v>
      </c>
      <c r="AD46" s="5">
        <f t="shared" si="187"/>
        <v>7.7325135655659988E-2</v>
      </c>
      <c r="AE46" s="5">
        <f t="shared" si="188"/>
        <v>0</v>
      </c>
      <c r="AF46" s="5">
        <f t="shared" si="189"/>
        <v>0</v>
      </c>
      <c r="AG46" s="5">
        <f t="shared" si="190"/>
        <v>0</v>
      </c>
      <c r="AH46" s="5">
        <f t="shared" si="191"/>
        <v>0</v>
      </c>
      <c r="AI46" s="5">
        <f t="shared" si="192"/>
        <v>0</v>
      </c>
      <c r="AJ46" s="5">
        <f t="shared" si="193"/>
        <v>0</v>
      </c>
      <c r="AK46" s="5">
        <f t="shared" si="194"/>
        <v>0</v>
      </c>
      <c r="AL46" s="5">
        <f t="shared" si="195"/>
        <v>0</v>
      </c>
      <c r="AM46" s="5">
        <f t="shared" si="196"/>
        <v>2.8711434276996035E-2</v>
      </c>
      <c r="AN46" s="5">
        <f t="shared" si="197"/>
        <v>0</v>
      </c>
      <c r="AO46" s="5">
        <f t="shared" si="198"/>
        <v>0</v>
      </c>
      <c r="AP46" s="5">
        <f t="shared" si="199"/>
        <v>0</v>
      </c>
      <c r="AQ46" s="5">
        <f t="shared" si="200"/>
        <v>0</v>
      </c>
      <c r="AR46" s="5">
        <f t="shared" si="201"/>
        <v>0</v>
      </c>
      <c r="AS46" s="5">
        <f t="shared" si="202"/>
        <v>0</v>
      </c>
      <c r="AT46" s="5">
        <f t="shared" si="203"/>
        <v>0</v>
      </c>
      <c r="AU46" s="5">
        <f t="shared" si="204"/>
        <v>0</v>
      </c>
      <c r="AV46" s="5">
        <f t="shared" si="205"/>
        <v>0</v>
      </c>
      <c r="AW46" s="5">
        <f t="shared" si="206"/>
        <v>0</v>
      </c>
      <c r="AX46" s="5">
        <f t="shared" si="207"/>
        <v>8.8839854730764813E-3</v>
      </c>
      <c r="AY46" s="5">
        <f t="shared" si="208"/>
        <v>0</v>
      </c>
      <c r="AZ46" s="5">
        <f t="shared" si="209"/>
        <v>0</v>
      </c>
      <c r="BA46" s="5">
        <f t="shared" si="210"/>
        <v>0</v>
      </c>
      <c r="BB46" s="5">
        <f t="shared" si="211"/>
        <v>0</v>
      </c>
      <c r="BC46" s="5">
        <f t="shared" si="212"/>
        <v>0</v>
      </c>
      <c r="BD46" s="5">
        <f t="shared" si="213"/>
        <v>0</v>
      </c>
      <c r="BE46" s="5">
        <f t="shared" si="214"/>
        <v>0</v>
      </c>
      <c r="BF46" s="5">
        <f t="shared" si="215"/>
        <v>0</v>
      </c>
      <c r="BG46" s="5">
        <f t="shared" si="216"/>
        <v>0</v>
      </c>
      <c r="BH46" s="5">
        <f t="shared" si="217"/>
        <v>0</v>
      </c>
      <c r="BI46" s="5">
        <f t="shared" si="218"/>
        <v>0</v>
      </c>
      <c r="BJ46" s="8">
        <f t="shared" si="219"/>
        <v>0.84074682023336245</v>
      </c>
      <c r="BK46" s="8">
        <f t="shared" si="220"/>
        <v>0.15621226322678552</v>
      </c>
      <c r="BL46" s="8">
        <f t="shared" si="221"/>
        <v>0</v>
      </c>
      <c r="BM46" s="8">
        <f t="shared" si="222"/>
        <v>0.28152112426569548</v>
      </c>
      <c r="BN46" s="8">
        <f t="shared" si="223"/>
        <v>0.71543795919445252</v>
      </c>
    </row>
    <row r="47" spans="1:66" x14ac:dyDescent="0.25">
      <c r="A47" t="s">
        <v>10</v>
      </c>
      <c r="B47" t="s">
        <v>11</v>
      </c>
      <c r="C47" t="s">
        <v>12</v>
      </c>
      <c r="D47" t="s">
        <v>461</v>
      </c>
      <c r="E47">
        <f>VLOOKUP(A47,home!$A$2:$E$405,3,FALSE)</f>
        <v>1.34883720930233</v>
      </c>
      <c r="F47">
        <f>VLOOKUP(B47,home!$B$2:$E$405,3,FALSE)</f>
        <v>1.1100000000000001</v>
      </c>
      <c r="G47">
        <f>VLOOKUP(C47,away!$B$2:$E$405,4,FALSE)</f>
        <v>0.74</v>
      </c>
      <c r="H47">
        <f>VLOOKUP(A47,away!$A$2:$E$405,3,FALSE)</f>
        <v>1.5813953488372099</v>
      </c>
      <c r="I47">
        <f>VLOOKUP(C47,away!$B$2:$E$405,3,FALSE)</f>
        <v>1.1100000000000001</v>
      </c>
      <c r="J47">
        <f>VLOOKUP(B47,home!$B$2:$E$405,4,FALSE)</f>
        <v>0.63</v>
      </c>
      <c r="K47" s="3">
        <f t="shared" si="168"/>
        <v>1.107934883720934</v>
      </c>
      <c r="L47" s="3">
        <f t="shared" si="169"/>
        <v>1.1058697674418609</v>
      </c>
      <c r="M47" s="5">
        <f t="shared" si="170"/>
        <v>0.10928406878836119</v>
      </c>
      <c r="N47" s="5">
        <f t="shared" si="171"/>
        <v>0.12107963204558352</v>
      </c>
      <c r="O47" s="5">
        <f t="shared" si="172"/>
        <v>0.12085394773608532</v>
      </c>
      <c r="P47" s="5">
        <f t="shared" si="173"/>
        <v>0.13389830453219553</v>
      </c>
      <c r="Q47" s="5">
        <f t="shared" si="174"/>
        <v>6.7074174025698541E-2</v>
      </c>
      <c r="R47" s="5">
        <f t="shared" si="175"/>
        <v>6.6824363538667747E-2</v>
      </c>
      <c r="S47" s="5">
        <f t="shared" si="176"/>
        <v>4.1014111561213214E-2</v>
      </c>
      <c r="T47" s="5">
        <f t="shared" si="177"/>
        <v>7.417530123115415E-2</v>
      </c>
      <c r="U47" s="5">
        <f t="shared" si="178"/>
        <v>7.4037043446939274E-2</v>
      </c>
      <c r="V47" s="5">
        <f t="shared" si="179"/>
        <v>5.5835321458082036E-3</v>
      </c>
      <c r="W47" s="5">
        <f t="shared" si="180"/>
        <v>2.4771272399946663E-2</v>
      </c>
      <c r="X47" s="5">
        <f t="shared" si="181"/>
        <v>2.7393801248168006E-2</v>
      </c>
      <c r="Y47" s="5">
        <f t="shared" si="182"/>
        <v>1.5146988307830057E-2</v>
      </c>
      <c r="Z47" s="5">
        <f t="shared" si="183"/>
        <v>2.4633014455318958E-2</v>
      </c>
      <c r="AA47" s="5">
        <f t="shared" si="184"/>
        <v>2.7291776006249897E-2</v>
      </c>
      <c r="AB47" s="5">
        <f t="shared" si="185"/>
        <v>1.5118755338011132E-2</v>
      </c>
      <c r="AC47" s="5">
        <f t="shared" si="186"/>
        <v>4.2757003371677216E-4</v>
      </c>
      <c r="AD47" s="5">
        <f t="shared" si="187"/>
        <v>6.8612392015136225E-3</v>
      </c>
      <c r="AE47" s="5">
        <f t="shared" si="188"/>
        <v>7.5876370001408495E-3</v>
      </c>
      <c r="AF47" s="5">
        <f t="shared" si="189"/>
        <v>4.19546918238951E-3</v>
      </c>
      <c r="AG47" s="5">
        <f t="shared" si="190"/>
        <v>1.5465475096795274E-3</v>
      </c>
      <c r="AH47" s="5">
        <f t="shared" si="191"/>
        <v>6.8102264917738959E-3</v>
      </c>
      <c r="AI47" s="5">
        <f t="shared" si="192"/>
        <v>7.5452874962767362E-3</v>
      </c>
      <c r="AJ47" s="5">
        <f t="shared" si="193"/>
        <v>4.1798436124141922E-3</v>
      </c>
      <c r="AK47" s="5">
        <f t="shared" si="194"/>
        <v>1.5436648488972688E-3</v>
      </c>
      <c r="AL47" s="5">
        <f t="shared" si="195"/>
        <v>2.0954894237812867E-5</v>
      </c>
      <c r="AM47" s="5">
        <f t="shared" si="196"/>
        <v>1.5203612513821011E-3</v>
      </c>
      <c r="AN47" s="5">
        <f t="shared" si="197"/>
        <v>1.6813215434935409E-3</v>
      </c>
      <c r="AO47" s="5">
        <f t="shared" si="198"/>
        <v>9.2966133214909645E-4</v>
      </c>
      <c r="AP47" s="5">
        <f t="shared" si="199"/>
        <v>3.4269478706113729E-4</v>
      </c>
      <c r="AQ47" s="5">
        <f t="shared" si="200"/>
        <v>9.4743951117709518E-5</v>
      </c>
      <c r="AR47" s="5">
        <f t="shared" si="201"/>
        <v>1.5062447173368779E-3</v>
      </c>
      <c r="AS47" s="5">
        <f t="shared" si="202"/>
        <v>1.668821065757905E-3</v>
      </c>
      <c r="AT47" s="5">
        <f t="shared" si="203"/>
        <v>9.2447253672076502E-4</v>
      </c>
      <c r="AU47" s="5">
        <f t="shared" si="204"/>
        <v>3.4141845749163915E-4</v>
      </c>
      <c r="AV47" s="5">
        <f t="shared" si="205"/>
        <v>9.4567354750294981E-5</v>
      </c>
      <c r="AW47" s="5">
        <f t="shared" si="206"/>
        <v>7.1318334796923582E-7</v>
      </c>
      <c r="AX47" s="5">
        <f t="shared" si="207"/>
        <v>2.8074354437730687E-4</v>
      </c>
      <c r="AY47" s="5">
        <f t="shared" si="208"/>
        <v>3.1046579813133609E-4</v>
      </c>
      <c r="AZ47" s="5">
        <f t="shared" si="209"/>
        <v>1.7166736998907621E-4</v>
      </c>
      <c r="BA47" s="5">
        <f t="shared" si="210"/>
        <v>6.3280584842391872E-5</v>
      </c>
      <c r="BB47" s="5">
        <f t="shared" si="211"/>
        <v>1.7495021410810216E-5</v>
      </c>
      <c r="BC47" s="5">
        <f t="shared" si="212"/>
        <v>3.8694430517926096E-6</v>
      </c>
      <c r="BD47" s="5">
        <f t="shared" si="213"/>
        <v>2.7761841587864395E-4</v>
      </c>
      <c r="BE47" s="5">
        <f t="shared" si="214"/>
        <v>3.075831273152953E-4</v>
      </c>
      <c r="BF47" s="5">
        <f t="shared" si="215"/>
        <v>1.7039103819829651E-4</v>
      </c>
      <c r="BG47" s="5">
        <f t="shared" si="216"/>
        <v>6.2927391697772947E-5</v>
      </c>
      <c r="BH47" s="5">
        <f t="shared" si="217"/>
        <v>1.7429863100883436E-5</v>
      </c>
      <c r="BI47" s="5">
        <f t="shared" si="218"/>
        <v>3.8622306695898155E-6</v>
      </c>
      <c r="BJ47" s="8">
        <f t="shared" si="219"/>
        <v>0.35524836677911065</v>
      </c>
      <c r="BK47" s="8">
        <f t="shared" si="220"/>
        <v>0.29053900775366409</v>
      </c>
      <c r="BL47" s="8">
        <f t="shared" si="221"/>
        <v>0.32958024471423342</v>
      </c>
      <c r="BM47" s="8">
        <f t="shared" si="222"/>
        <v>0.38067639042095197</v>
      </c>
      <c r="BN47" s="8">
        <f t="shared" si="223"/>
        <v>0.61901449066659187</v>
      </c>
    </row>
    <row r="48" spans="1:66" x14ac:dyDescent="0.25">
      <c r="A48" t="s">
        <v>16</v>
      </c>
      <c r="B48" t="s">
        <v>59</v>
      </c>
      <c r="C48" t="s">
        <v>450</v>
      </c>
      <c r="D48" t="s">
        <v>461</v>
      </c>
      <c r="E48">
        <f>VLOOKUP(A48,home!$A$2:$E$405,3,FALSE)</f>
        <v>1.4166666666666701</v>
      </c>
      <c r="F48">
        <f>VLOOKUP(B48,home!$B$2:$E$405,3,FALSE)</f>
        <v>0.35</v>
      </c>
      <c r="G48">
        <f>VLOOKUP(C48,away!$B$2:$E$405,4,FALSE)</f>
        <v>0.35</v>
      </c>
      <c r="H48">
        <f>VLOOKUP(A48,away!$A$2:$E$405,3,FALSE)</f>
        <v>1.3611111111111101</v>
      </c>
      <c r="I48">
        <f>VLOOKUP(C48,away!$B$2:$E$405,3,FALSE)</f>
        <v>1.41</v>
      </c>
      <c r="J48">
        <f>VLOOKUP(B48,home!$B$2:$E$405,4,FALSE)</f>
        <v>1.1000000000000001</v>
      </c>
      <c r="K48" s="3">
        <f t="shared" si="168"/>
        <v>0.17354166666666707</v>
      </c>
      <c r="L48" s="3">
        <f t="shared" si="169"/>
        <v>2.1110833333333319</v>
      </c>
      <c r="M48" s="5">
        <f t="shared" si="170"/>
        <v>0.10181223453645702</v>
      </c>
      <c r="N48" s="5">
        <f t="shared" si="171"/>
        <v>1.7668664868514351E-2</v>
      </c>
      <c r="O48" s="5">
        <f t="shared" si="172"/>
        <v>0.21493411145933869</v>
      </c>
      <c r="P48" s="5">
        <f t="shared" si="173"/>
        <v>3.7300023926172821E-2</v>
      </c>
      <c r="Q48" s="5">
        <f t="shared" si="174"/>
        <v>1.5331247745283844E-3</v>
      </c>
      <c r="R48" s="5">
        <f t="shared" si="175"/>
        <v>0.2268719102333093</v>
      </c>
      <c r="S48" s="5">
        <f t="shared" si="176"/>
        <v>3.4163177716988171E-3</v>
      </c>
      <c r="T48" s="5">
        <f t="shared" si="177"/>
        <v>3.2365541594272951E-3</v>
      </c>
      <c r="U48" s="5">
        <f t="shared" si="178"/>
        <v>3.9371729421738971E-2</v>
      </c>
      <c r="V48" s="5">
        <f t="shared" si="179"/>
        <v>1.390672580362688E-4</v>
      </c>
      <c r="W48" s="5">
        <f t="shared" si="180"/>
        <v>8.8687009526537992E-5</v>
      </c>
      <c r="X48" s="5">
        <f t="shared" si="181"/>
        <v>1.8722566769464879E-4</v>
      </c>
      <c r="Y48" s="5">
        <f t="shared" si="182"/>
        <v>1.9762449332118894E-4</v>
      </c>
      <c r="Z48" s="5">
        <f t="shared" si="183"/>
        <v>0.15964850283167836</v>
      </c>
      <c r="AA48" s="5">
        <f t="shared" si="184"/>
        <v>2.7705667262247581E-2</v>
      </c>
      <c r="AB48" s="5">
        <f t="shared" si="185"/>
        <v>2.4040438364012805E-3</v>
      </c>
      <c r="AC48" s="5">
        <f t="shared" si="186"/>
        <v>3.1843005384599882E-6</v>
      </c>
      <c r="AD48" s="5">
        <f t="shared" si="187"/>
        <v>3.8477228612294962E-6</v>
      </c>
      <c r="AE48" s="5">
        <f t="shared" si="188"/>
        <v>8.1228636036272304E-6</v>
      </c>
      <c r="AF48" s="5">
        <f t="shared" si="189"/>
        <v>8.5740209862786866E-6</v>
      </c>
      <c r="AG48" s="5">
        <f t="shared" si="190"/>
        <v>6.0334909345943853E-6</v>
      </c>
      <c r="AH48" s="5">
        <f t="shared" si="191"/>
        <v>8.4257823379893848E-2</v>
      </c>
      <c r="AI48" s="5">
        <f t="shared" si="192"/>
        <v>1.4622243099052445E-2</v>
      </c>
      <c r="AJ48" s="5">
        <f t="shared" si="193"/>
        <v>1.2687842189073664E-3</v>
      </c>
      <c r="AK48" s="5">
        <f t="shared" si="194"/>
        <v>7.339564266318322E-5</v>
      </c>
      <c r="AL48" s="5">
        <f t="shared" si="195"/>
        <v>4.6664131010758548E-8</v>
      </c>
      <c r="AM48" s="5">
        <f t="shared" si="196"/>
        <v>1.3354804764184084E-7</v>
      </c>
      <c r="AN48" s="5">
        <f t="shared" si="197"/>
        <v>2.8193105757589601E-7</v>
      </c>
      <c r="AO48" s="5">
        <f t="shared" si="198"/>
        <v>2.9758997839875704E-7</v>
      </c>
      <c r="AP48" s="5">
        <f t="shared" si="199"/>
        <v>2.0941241452154745E-7</v>
      </c>
      <c r="AQ48" s="5">
        <f t="shared" si="200"/>
        <v>1.1052176452238244E-7</v>
      </c>
      <c r="AR48" s="5">
        <f t="shared" si="201"/>
        <v>3.5575057328047499E-2</v>
      </c>
      <c r="AS48" s="5">
        <f t="shared" si="202"/>
        <v>6.1737547404715903E-3</v>
      </c>
      <c r="AT48" s="5">
        <f t="shared" si="203"/>
        <v>5.3570184362633825E-4</v>
      </c>
      <c r="AU48" s="5">
        <f t="shared" si="204"/>
        <v>3.0988863593106994E-5</v>
      </c>
      <c r="AV48" s="5">
        <f t="shared" si="205"/>
        <v>1.3444647590134475E-6</v>
      </c>
      <c r="AW48" s="5">
        <f t="shared" si="206"/>
        <v>4.7488649929397666E-10</v>
      </c>
      <c r="AX48" s="5">
        <f t="shared" si="207"/>
        <v>3.862691794640747E-9</v>
      </c>
      <c r="AY48" s="5">
        <f t="shared" si="208"/>
        <v>8.1544642694695003E-9</v>
      </c>
      <c r="AZ48" s="5">
        <f t="shared" si="209"/>
        <v>8.6073768057696112E-9</v>
      </c>
      <c r="BA48" s="5">
        <f t="shared" si="210"/>
        <v>6.0569632394600406E-9</v>
      </c>
      <c r="BB48" s="5">
        <f t="shared" si="211"/>
        <v>3.1966885363591895E-9</v>
      </c>
      <c r="BC48" s="5">
        <f t="shared" si="212"/>
        <v>1.3496951781931218E-9</v>
      </c>
      <c r="BD48" s="5">
        <f t="shared" si="213"/>
        <v>1.2516985101269812E-2</v>
      </c>
      <c r="BE48" s="5">
        <f t="shared" si="214"/>
        <v>2.1722184561162035E-3</v>
      </c>
      <c r="BF48" s="5">
        <f t="shared" si="215"/>
        <v>1.8848520561925021E-4</v>
      </c>
      <c r="BG48" s="5">
        <f t="shared" si="216"/>
        <v>1.090334557505804E-5</v>
      </c>
      <c r="BH48" s="5">
        <f t="shared" si="217"/>
        <v>4.7304619083455045E-7</v>
      </c>
      <c r="BI48" s="5">
        <f t="shared" si="218"/>
        <v>1.641864487354924E-8</v>
      </c>
      <c r="BJ48" s="8">
        <f t="shared" si="219"/>
        <v>2.2939523302540617E-2</v>
      </c>
      <c r="BK48" s="8">
        <f t="shared" si="220"/>
        <v>0.14267088261149868</v>
      </c>
      <c r="BL48" s="8">
        <f t="shared" si="221"/>
        <v>0.6687156373674662</v>
      </c>
      <c r="BM48" s="8">
        <f t="shared" si="222"/>
        <v>0.39385446863528556</v>
      </c>
      <c r="BN48" s="8">
        <f t="shared" si="223"/>
        <v>0.60012006979832055</v>
      </c>
    </row>
    <row r="49" spans="1:66" x14ac:dyDescent="0.25">
      <c r="A49" t="s">
        <v>16</v>
      </c>
      <c r="B49" t="s">
        <v>449</v>
      </c>
      <c r="C49" t="s">
        <v>231</v>
      </c>
      <c r="D49" t="s">
        <v>461</v>
      </c>
      <c r="E49">
        <f>VLOOKUP(A49,home!$A$2:$E$405,3,FALSE)</f>
        <v>1.4166666666666701</v>
      </c>
      <c r="F49">
        <f>VLOOKUP(B49,home!$B$2:$E$405,3,FALSE)</f>
        <v>0.35</v>
      </c>
      <c r="G49">
        <f>VLOOKUP(C49,away!$B$2:$E$405,4,FALSE)</f>
        <v>0.71</v>
      </c>
      <c r="H49">
        <f>VLOOKUP(A49,away!$A$2:$E$405,3,FALSE)</f>
        <v>1.3611111111111101</v>
      </c>
      <c r="I49">
        <f>VLOOKUP(C49,away!$B$2:$E$405,3,FALSE)</f>
        <v>0.71</v>
      </c>
      <c r="J49">
        <f>VLOOKUP(B49,home!$B$2:$E$405,4,FALSE)</f>
        <v>0.73</v>
      </c>
      <c r="K49" s="3">
        <f t="shared" si="168"/>
        <v>0.35204166666666747</v>
      </c>
      <c r="L49" s="3">
        <f t="shared" si="169"/>
        <v>0.70546388888888822</v>
      </c>
      <c r="M49" s="5">
        <f t="shared" si="170"/>
        <v>0.3473211038660346</v>
      </c>
      <c r="N49" s="5">
        <f t="shared" si="171"/>
        <v>0.12227150027350556</v>
      </c>
      <c r="O49" s="5">
        <f t="shared" si="172"/>
        <v>0.24502249662651421</v>
      </c>
      <c r="P49" s="5">
        <f t="shared" si="173"/>
        <v>8.6258128083225985E-2</v>
      </c>
      <c r="Q49" s="5">
        <f t="shared" si="174"/>
        <v>2.152233137105939E-2</v>
      </c>
      <c r="R49" s="5">
        <f t="shared" si="175"/>
        <v>8.6427261667702607E-2</v>
      </c>
      <c r="S49" s="5">
        <f t="shared" si="176"/>
        <v>5.3556093896989943E-3</v>
      </c>
      <c r="T49" s="5">
        <f t="shared" si="177"/>
        <v>1.5183227586982874E-2</v>
      </c>
      <c r="U49" s="5">
        <f t="shared" si="178"/>
        <v>3.0425997242934211E-2</v>
      </c>
      <c r="V49" s="5">
        <f t="shared" si="179"/>
        <v>1.4778666246634232E-4</v>
      </c>
      <c r="W49" s="5">
        <f t="shared" si="180"/>
        <v>2.5255858021400171E-3</v>
      </c>
      <c r="X49" s="5">
        <f t="shared" si="181"/>
        <v>1.7817095817002583E-3</v>
      </c>
      <c r="Y49" s="5">
        <f t="shared" si="182"/>
        <v>6.2846588518842932E-4</v>
      </c>
      <c r="Z49" s="5">
        <f t="shared" si="183"/>
        <v>2.0323770707371677E-2</v>
      </c>
      <c r="AA49" s="5">
        <f t="shared" si="184"/>
        <v>7.1548141127743218E-3</v>
      </c>
      <c r="AB49" s="5">
        <f t="shared" si="185"/>
        <v>1.259396342475633E-3</v>
      </c>
      <c r="AC49" s="5">
        <f t="shared" si="186"/>
        <v>2.2939508854555521E-6</v>
      </c>
      <c r="AD49" s="5">
        <f t="shared" si="187"/>
        <v>2.2227785877376095E-4</v>
      </c>
      <c r="AE49" s="5">
        <f t="shared" si="188"/>
        <v>1.5680900266443247E-4</v>
      </c>
      <c r="AF49" s="5">
        <f t="shared" si="189"/>
        <v>5.5311544416219286E-5</v>
      </c>
      <c r="AG49" s="5">
        <f t="shared" si="190"/>
        <v>1.3006765741438845E-5</v>
      </c>
      <c r="AH49" s="5">
        <f t="shared" si="191"/>
        <v>3.5844215800271222E-3</v>
      </c>
      <c r="AI49" s="5">
        <f t="shared" si="192"/>
        <v>1.2618657470687179E-3</v>
      </c>
      <c r="AJ49" s="5">
        <f t="shared" si="193"/>
        <v>2.2211466035382545E-4</v>
      </c>
      <c r="AK49" s="5">
        <f t="shared" si="194"/>
        <v>2.6064538407353826E-5</v>
      </c>
      <c r="AL49" s="5">
        <f t="shared" si="195"/>
        <v>2.2788354302890401E-8</v>
      </c>
      <c r="AM49" s="5">
        <f t="shared" si="196"/>
        <v>1.5650213573162598E-5</v>
      </c>
      <c r="AN49" s="5">
        <f t="shared" si="197"/>
        <v>1.1040660529264949E-5</v>
      </c>
      <c r="AO49" s="5">
        <f t="shared" si="198"/>
        <v>3.8943936564386506E-6</v>
      </c>
      <c r="AP49" s="5">
        <f t="shared" si="199"/>
        <v>9.1578469791180932E-7</v>
      </c>
      <c r="AQ49" s="5">
        <f t="shared" si="200"/>
        <v>1.6151325859345011E-7</v>
      </c>
      <c r="AR49" s="5">
        <f t="shared" si="201"/>
        <v>5.0573599745263752E-4</v>
      </c>
      <c r="AS49" s="5">
        <f t="shared" si="202"/>
        <v>1.7804014343655603E-4</v>
      </c>
      <c r="AT49" s="5">
        <f t="shared" si="203"/>
        <v>3.1338774414488859E-5</v>
      </c>
      <c r="AU49" s="5">
        <f t="shared" si="204"/>
        <v>3.6775181253891248E-6</v>
      </c>
      <c r="AV49" s="5">
        <f t="shared" si="205"/>
        <v>3.2365990251471655E-7</v>
      </c>
      <c r="AW49" s="5">
        <f t="shared" si="206"/>
        <v>1.5720969270100013E-10</v>
      </c>
      <c r="AX49" s="5">
        <f t="shared" si="207"/>
        <v>9.1825454499757624E-7</v>
      </c>
      <c r="AY49" s="5">
        <f t="shared" si="208"/>
        <v>6.4779542230388671E-7</v>
      </c>
      <c r="AZ49" s="5">
        <f t="shared" si="209"/>
        <v>2.2849813891145977E-7</v>
      </c>
      <c r="BA49" s="5">
        <f t="shared" si="210"/>
        <v>5.3732395226783944E-8</v>
      </c>
      <c r="BB49" s="5">
        <f t="shared" si="211"/>
        <v>9.4765661240004305E-9</v>
      </c>
      <c r="BC49" s="5">
        <f t="shared" si="212"/>
        <v>1.3370750382300088E-9</v>
      </c>
      <c r="BD49" s="5">
        <f t="shared" si="213"/>
        <v>5.946308058567308E-5</v>
      </c>
      <c r="BE49" s="5">
        <f t="shared" si="214"/>
        <v>2.0933481994514712E-5</v>
      </c>
      <c r="BF49" s="5">
        <f t="shared" si="215"/>
        <v>3.6847289452428167E-6</v>
      </c>
      <c r="BG49" s="5">
        <f t="shared" si="216"/>
        <v>4.3239270636606429E-7</v>
      </c>
      <c r="BH49" s="5">
        <f t="shared" si="217"/>
        <v>3.8055062250905061E-8</v>
      </c>
      <c r="BI49" s="5">
        <f t="shared" si="218"/>
        <v>2.6793935079824816E-9</v>
      </c>
      <c r="BJ49" s="8">
        <f t="shared" si="219"/>
        <v>0.16439374733203033</v>
      </c>
      <c r="BK49" s="8">
        <f t="shared" si="220"/>
        <v>0.43908559253608798</v>
      </c>
      <c r="BL49" s="8">
        <f t="shared" si="221"/>
        <v>0.37618810303027705</v>
      </c>
      <c r="BM49" s="8">
        <f t="shared" si="222"/>
        <v>9.1167744079512184E-2</v>
      </c>
      <c r="BN49" s="8">
        <f t="shared" si="223"/>
        <v>0.90882282188804242</v>
      </c>
    </row>
    <row r="50" spans="1:66" x14ac:dyDescent="0.25">
      <c r="A50" t="s">
        <v>16</v>
      </c>
      <c r="B50" t="s">
        <v>235</v>
      </c>
      <c r="C50" t="s">
        <v>236</v>
      </c>
      <c r="D50" t="s">
        <v>461</v>
      </c>
      <c r="E50">
        <f>VLOOKUP(A50,home!$A$2:$E$405,3,FALSE)</f>
        <v>1.4166666666666701</v>
      </c>
      <c r="F50">
        <f>VLOOKUP(B50,home!$B$2:$E$405,3,FALSE)</f>
        <v>2.4700000000000002</v>
      </c>
      <c r="G50">
        <f>VLOOKUP(C50,away!$B$2:$E$405,4,FALSE)</f>
        <v>1.41</v>
      </c>
      <c r="H50">
        <f>VLOOKUP(A50,away!$A$2:$E$405,3,FALSE)</f>
        <v>1.3611111111111101</v>
      </c>
      <c r="I50">
        <f>VLOOKUP(C50,away!$B$2:$E$405,3,FALSE)</f>
        <v>1.06</v>
      </c>
      <c r="J50">
        <f>VLOOKUP(B50,home!$B$2:$E$405,4,FALSE)</f>
        <v>0.37</v>
      </c>
      <c r="K50" s="3">
        <f t="shared" si="168"/>
        <v>4.9338250000000121</v>
      </c>
      <c r="L50" s="3">
        <f t="shared" si="169"/>
        <v>0.53382777777777746</v>
      </c>
      <c r="M50" s="5">
        <f t="shared" si="170"/>
        <v>4.2211284655741003E-3</v>
      </c>
      <c r="N50" s="5">
        <f t="shared" si="171"/>
        <v>2.0826309151661185E-2</v>
      </c>
      <c r="O50" s="5">
        <f t="shared" si="172"/>
        <v>2.2533556284919419E-3</v>
      </c>
      <c r="P50" s="5">
        <f t="shared" si="173"/>
        <v>1.1117662333744281E-2</v>
      </c>
      <c r="Q50" s="5">
        <f t="shared" si="174"/>
        <v>5.1376682375097522E-2</v>
      </c>
      <c r="R50" s="5">
        <f t="shared" si="175"/>
        <v>6.0145191385045009E-4</v>
      </c>
      <c r="S50" s="5">
        <f t="shared" si="176"/>
        <v>7.3204604393831002E-3</v>
      </c>
      <c r="T50" s="5">
        <f t="shared" si="177"/>
        <v>2.7426300181893015E-2</v>
      </c>
      <c r="U50" s="5">
        <f t="shared" si="178"/>
        <v>2.9674584888532041E-3</v>
      </c>
      <c r="V50" s="5">
        <f t="shared" si="179"/>
        <v>2.1423025187156269E-3</v>
      </c>
      <c r="W50" s="5">
        <f t="shared" si="180"/>
        <v>8.4494519973105378E-2</v>
      </c>
      <c r="X50" s="5">
        <f t="shared" si="181"/>
        <v>4.5105521831642882E-2</v>
      </c>
      <c r="Y50" s="5">
        <f t="shared" si="182"/>
        <v>1.2039290242446472E-2</v>
      </c>
      <c r="Z50" s="5">
        <f t="shared" si="183"/>
        <v>1.070239128703257E-4</v>
      </c>
      <c r="AA50" s="5">
        <f t="shared" si="184"/>
        <v>5.2803725691743587E-4</v>
      </c>
      <c r="AB50" s="5">
        <f t="shared" si="185"/>
        <v>1.3026217095553378E-3</v>
      </c>
      <c r="AC50" s="5">
        <f t="shared" si="186"/>
        <v>3.5265149198336024E-4</v>
      </c>
      <c r="AD50" s="5">
        <f t="shared" si="187"/>
        <v>0.10422029375157692</v>
      </c>
      <c r="AE50" s="5">
        <f t="shared" si="188"/>
        <v>5.5635687812751494E-2</v>
      </c>
      <c r="AF50" s="5">
        <f t="shared" si="189"/>
        <v>1.4849937795109651E-2</v>
      </c>
      <c r="AG50" s="5">
        <f t="shared" si="190"/>
        <v>2.6424364311005383E-3</v>
      </c>
      <c r="AH50" s="5">
        <f t="shared" si="191"/>
        <v>1.4283084394162106E-5</v>
      </c>
      <c r="AI50" s="5">
        <f t="shared" si="192"/>
        <v>7.0470238861027021E-5</v>
      </c>
      <c r="AJ50" s="5">
        <f t="shared" si="193"/>
        <v>1.738439131242538E-4</v>
      </c>
      <c r="AK50" s="5">
        <f t="shared" si="194"/>
        <v>2.8590514822342456E-4</v>
      </c>
      <c r="AL50" s="5">
        <f t="shared" si="195"/>
        <v>3.715272104450292E-5</v>
      </c>
      <c r="AM50" s="5">
        <f t="shared" si="196"/>
        <v>0.10284093816377503</v>
      </c>
      <c r="AN50" s="5">
        <f t="shared" si="197"/>
        <v>5.4899349484549852E-2</v>
      </c>
      <c r="AO50" s="5">
        <f t="shared" si="198"/>
        <v>1.4653398868391409E-2</v>
      </c>
      <c r="AP50" s="5">
        <f t="shared" si="199"/>
        <v>2.6074637849349287E-3</v>
      </c>
      <c r="AQ50" s="5">
        <f t="shared" si="200"/>
        <v>3.479841494869613E-4</v>
      </c>
      <c r="AR50" s="5">
        <f t="shared" si="201"/>
        <v>1.5249414403896029E-6</v>
      </c>
      <c r="AS50" s="5">
        <f t="shared" si="202"/>
        <v>7.5237942021302514E-6</v>
      </c>
      <c r="AT50" s="5">
        <f t="shared" si="203"/>
        <v>1.8560541964662695E-5</v>
      </c>
      <c r="AU50" s="5">
        <f t="shared" si="204"/>
        <v>3.0524821986267383E-5</v>
      </c>
      <c r="AV50" s="5">
        <f t="shared" si="205"/>
        <v>3.765103245909901E-5</v>
      </c>
      <c r="AW50" s="5">
        <f t="shared" si="206"/>
        <v>2.7181475991107498E-6</v>
      </c>
      <c r="AX50" s="5">
        <f t="shared" si="207"/>
        <v>8.4566531955981419E-2</v>
      </c>
      <c r="AY50" s="5">
        <f t="shared" si="208"/>
        <v>4.5143963828434962E-2</v>
      </c>
      <c r="AZ50" s="5">
        <f t="shared" si="209"/>
        <v>1.2049550945306901E-2</v>
      </c>
      <c r="BA50" s="5">
        <f t="shared" si="210"/>
        <v>2.1441283347844336E-3</v>
      </c>
      <c r="BB50" s="5">
        <f t="shared" si="211"/>
        <v>2.8614881605708509E-4</v>
      </c>
      <c r="BC50" s="5">
        <f t="shared" si="212"/>
        <v>3.055083731789917E-5</v>
      </c>
      <c r="BD50" s="5">
        <f t="shared" si="213"/>
        <v>1.3567601672740406E-7</v>
      </c>
      <c r="BE50" s="5">
        <f t="shared" si="214"/>
        <v>6.6940172323008591E-7</v>
      </c>
      <c r="BF50" s="5">
        <f t="shared" si="215"/>
        <v>1.6513554785578439E-6</v>
      </c>
      <c r="BG50" s="5">
        <f t="shared" si="216"/>
        <v>2.7158329813318917E-6</v>
      </c>
      <c r="BH50" s="5">
        <f t="shared" si="217"/>
        <v>3.3498611647799628E-6</v>
      </c>
      <c r="BI50" s="5">
        <f t="shared" si="218"/>
        <v>3.3055257522641076E-6</v>
      </c>
      <c r="BJ50" s="8">
        <f t="shared" si="219"/>
        <v>0.73818698871540589</v>
      </c>
      <c r="BK50" s="8">
        <f t="shared" si="220"/>
        <v>7.0335321798879941E-2</v>
      </c>
      <c r="BL50" s="8">
        <f t="shared" si="221"/>
        <v>8.3050401674406773E-3</v>
      </c>
      <c r="BM50" s="8">
        <f t="shared" si="222"/>
        <v>0.68139653904534137</v>
      </c>
      <c r="BN50" s="8">
        <f t="shared" si="223"/>
        <v>9.0396589868419489E-2</v>
      </c>
    </row>
    <row r="51" spans="1:66" x14ac:dyDescent="0.25">
      <c r="A51" t="s">
        <v>16</v>
      </c>
      <c r="B51" t="s">
        <v>58</v>
      </c>
      <c r="C51" t="s">
        <v>49</v>
      </c>
      <c r="D51" t="s">
        <v>461</v>
      </c>
      <c r="E51">
        <f>VLOOKUP(A51,home!$A$2:$E$405,3,FALSE)</f>
        <v>1.4166666666666701</v>
      </c>
      <c r="F51">
        <f>VLOOKUP(B51,home!$B$2:$E$405,3,FALSE)</f>
        <v>1.41</v>
      </c>
      <c r="G51">
        <f>VLOOKUP(C51,away!$B$2:$E$405,4,FALSE)</f>
        <v>0.71</v>
      </c>
      <c r="H51">
        <f>VLOOKUP(A51,away!$A$2:$E$405,3,FALSE)</f>
        <v>1.3611111111111101</v>
      </c>
      <c r="I51">
        <f>VLOOKUP(C51,away!$B$2:$E$405,3,FALSE)</f>
        <v>1.06</v>
      </c>
      <c r="J51">
        <f>VLOOKUP(B51,home!$B$2:$E$405,4,FALSE)</f>
        <v>1.84</v>
      </c>
      <c r="K51" s="3">
        <f t="shared" si="168"/>
        <v>1.4182250000000032</v>
      </c>
      <c r="L51" s="3">
        <f t="shared" si="169"/>
        <v>2.6547111111111095</v>
      </c>
      <c r="M51" s="5">
        <f t="shared" si="170"/>
        <v>1.7027320935285029E-2</v>
      </c>
      <c r="N51" s="5">
        <f t="shared" si="171"/>
        <v>2.4148572233444666E-2</v>
      </c>
      <c r="O51" s="5">
        <f t="shared" si="172"/>
        <v>4.520261807935598E-2</v>
      </c>
      <c r="P51" s="5">
        <f t="shared" si="173"/>
        <v>6.4107483025594783E-2</v>
      </c>
      <c r="Q51" s="5">
        <f t="shared" si="174"/>
        <v>1.7124054427888571E-2</v>
      </c>
      <c r="R51" s="5">
        <f t="shared" si="175"/>
        <v>5.9999946233289123E-2</v>
      </c>
      <c r="S51" s="5">
        <f t="shared" si="176"/>
        <v>6.0340810446586672E-2</v>
      </c>
      <c r="T51" s="5">
        <f t="shared" si="177"/>
        <v>4.5459417556987188E-2</v>
      </c>
      <c r="U51" s="5">
        <f t="shared" si="178"/>
        <v>8.5093423746706656E-2</v>
      </c>
      <c r="V51" s="5">
        <f t="shared" si="179"/>
        <v>2.5242422628102282E-2</v>
      </c>
      <c r="W51" s="5">
        <f t="shared" si="180"/>
        <v>8.0952540303307757E-3</v>
      </c>
      <c r="X51" s="5">
        <f t="shared" si="181"/>
        <v>2.1490560821586104E-2</v>
      </c>
      <c r="Y51" s="5">
        <f t="shared" si="182"/>
        <v>2.8525615298536863E-2</v>
      </c>
      <c r="Z51" s="5">
        <f t="shared" si="183"/>
        <v>5.3094174643860591E-2</v>
      </c>
      <c r="AA51" s="5">
        <f t="shared" si="184"/>
        <v>7.5299485834289359E-2</v>
      </c>
      <c r="AB51" s="5">
        <f t="shared" si="185"/>
        <v>5.3395806648667644E-2</v>
      </c>
      <c r="AC51" s="5">
        <f t="shared" si="186"/>
        <v>5.9398223387074666E-3</v>
      </c>
      <c r="AD51" s="5">
        <f t="shared" si="187"/>
        <v>2.870222911791473E-3</v>
      </c>
      <c r="AE51" s="5">
        <f t="shared" si="188"/>
        <v>7.619612655298506E-3</v>
      </c>
      <c r="AF51" s="5">
        <f t="shared" si="189"/>
        <v>1.0113935189191884E-2</v>
      </c>
      <c r="AG51" s="5">
        <f t="shared" si="190"/>
        <v>8.9498587079351113E-3</v>
      </c>
      <c r="AH51" s="5">
        <f t="shared" si="191"/>
        <v>3.5237423840582621E-2</v>
      </c>
      <c r="AI51" s="5">
        <f t="shared" si="192"/>
        <v>4.99745954263104E-2</v>
      </c>
      <c r="AJ51" s="5">
        <f t="shared" si="193"/>
        <v>3.5437610299239621E-2</v>
      </c>
      <c r="AK51" s="5">
        <f t="shared" si="194"/>
        <v>1.6752834955546411E-2</v>
      </c>
      <c r="AL51" s="5">
        <f t="shared" si="195"/>
        <v>8.9453193770406311E-4</v>
      </c>
      <c r="AM51" s="5">
        <f t="shared" si="196"/>
        <v>8.141243778150935E-4</v>
      </c>
      <c r="AN51" s="5">
        <f t="shared" si="197"/>
        <v>2.1612650316121477E-3</v>
      </c>
      <c r="AO51" s="5">
        <f t="shared" si="198"/>
        <v>2.8687671467383358E-3</v>
      </c>
      <c r="AP51" s="5">
        <f t="shared" si="199"/>
        <v>2.5385826732122582E-3</v>
      </c>
      <c r="AQ51" s="5">
        <f t="shared" si="200"/>
        <v>1.6848009072626814E-3</v>
      </c>
      <c r="AR51" s="5">
        <f t="shared" si="201"/>
        <v>1.8709036119305227E-2</v>
      </c>
      <c r="AS51" s="5">
        <f t="shared" si="202"/>
        <v>2.6533622750301716E-2</v>
      </c>
      <c r="AT51" s="5">
        <f t="shared" si="203"/>
        <v>1.881532356252337E-2</v>
      </c>
      <c r="AU51" s="5">
        <f t="shared" si="204"/>
        <v>8.8947874198199231E-3</v>
      </c>
      <c r="AV51" s="5">
        <f t="shared" si="205"/>
        <v>3.1537024721185352E-3</v>
      </c>
      <c r="AW51" s="5">
        <f t="shared" si="206"/>
        <v>9.3552576849498386E-5</v>
      </c>
      <c r="AX51" s="5">
        <f t="shared" si="207"/>
        <v>1.9243525762113574E-4</v>
      </c>
      <c r="AY51" s="5">
        <f t="shared" si="208"/>
        <v>5.1086001657635782E-4</v>
      </c>
      <c r="AZ51" s="5">
        <f t="shared" si="209"/>
        <v>6.7809288111383146E-4</v>
      </c>
      <c r="BA51" s="5">
        <f t="shared" si="210"/>
        <v>6.0004690195274428E-4</v>
      </c>
      <c r="BB51" s="5">
        <f t="shared" si="211"/>
        <v>3.9823779445043726E-4</v>
      </c>
      <c r="BC51" s="5">
        <f t="shared" si="212"/>
        <v>2.1144125955839145E-4</v>
      </c>
      <c r="BD51" s="5">
        <f t="shared" si="213"/>
        <v>8.2778476773497818E-3</v>
      </c>
      <c r="BE51" s="5">
        <f t="shared" si="214"/>
        <v>1.1739850522209423E-2</v>
      </c>
      <c r="BF51" s="5">
        <f t="shared" si="215"/>
        <v>8.3248747534302482E-3</v>
      </c>
      <c r="BG51" s="5">
        <f t="shared" si="216"/>
        <v>3.9355151657278807E-3</v>
      </c>
      <c r="BH51" s="5">
        <f t="shared" si="217"/>
        <v>1.3953614989786094E-3</v>
      </c>
      <c r="BI51" s="5">
        <f t="shared" si="218"/>
        <v>3.9578731237778817E-4</v>
      </c>
      <c r="BJ51" s="8">
        <f t="shared" si="219"/>
        <v>0.18705575808090455</v>
      </c>
      <c r="BK51" s="8">
        <f t="shared" si="220"/>
        <v>0.17406325132855663</v>
      </c>
      <c r="BL51" s="8">
        <f t="shared" si="221"/>
        <v>0.56656945431813033</v>
      </c>
      <c r="BM51" s="8">
        <f t="shared" si="222"/>
        <v>0.75275533599686706</v>
      </c>
      <c r="BN51" s="8">
        <f t="shared" si="223"/>
        <v>0.22760999493485817</v>
      </c>
    </row>
    <row r="52" spans="1:66" x14ac:dyDescent="0.25">
      <c r="A52" t="s">
        <v>143</v>
      </c>
      <c r="B52" t="s">
        <v>140</v>
      </c>
      <c r="C52" t="s">
        <v>329</v>
      </c>
      <c r="D52" t="s">
        <v>461</v>
      </c>
      <c r="E52">
        <f>VLOOKUP(A52,home!$A$2:$E$405,3,FALSE)</f>
        <v>1</v>
      </c>
      <c r="F52">
        <f>VLOOKUP(B52,home!$B$2:$E$405,3,FALSE)</f>
        <v>1</v>
      </c>
      <c r="G52">
        <f>VLOOKUP(C52,away!$B$2:$E$405,4,FALSE)</f>
        <v>2</v>
      </c>
      <c r="H52">
        <f>VLOOKUP(A52,away!$A$2:$E$405,3,FALSE)</f>
        <v>1.25</v>
      </c>
      <c r="I52">
        <f>VLOOKUP(C52,away!$B$2:$E$405,3,FALSE)</f>
        <v>1</v>
      </c>
      <c r="J52">
        <f>VLOOKUP(B52,home!$B$2:$E$405,4,FALSE)</f>
        <v>0.4</v>
      </c>
      <c r="K52" s="3">
        <f t="shared" si="168"/>
        <v>2</v>
      </c>
      <c r="L52" s="3">
        <f t="shared" si="169"/>
        <v>0.5</v>
      </c>
      <c r="M52" s="5">
        <f t="shared" si="170"/>
        <v>8.20849986238988E-2</v>
      </c>
      <c r="N52" s="5">
        <f t="shared" si="171"/>
        <v>0.16416999724779757</v>
      </c>
      <c r="O52" s="5">
        <f t="shared" si="172"/>
        <v>4.10424993119494E-2</v>
      </c>
      <c r="P52" s="5">
        <f t="shared" si="173"/>
        <v>8.2084998623898786E-2</v>
      </c>
      <c r="Q52" s="5">
        <f t="shared" si="174"/>
        <v>0.16416999724779763</v>
      </c>
      <c r="R52" s="5">
        <f t="shared" si="175"/>
        <v>1.026062482798735E-2</v>
      </c>
      <c r="S52" s="5">
        <f t="shared" si="176"/>
        <v>2.0521249655974703E-2</v>
      </c>
      <c r="T52" s="5">
        <f t="shared" si="177"/>
        <v>8.2084998623898814E-2</v>
      </c>
      <c r="U52" s="5">
        <f t="shared" si="178"/>
        <v>2.0521249655974697E-2</v>
      </c>
      <c r="V52" s="5">
        <f t="shared" si="179"/>
        <v>2.2801388506638563E-3</v>
      </c>
      <c r="W52" s="5">
        <f t="shared" si="180"/>
        <v>0.10944666483186509</v>
      </c>
      <c r="X52" s="5">
        <f t="shared" si="181"/>
        <v>5.4723332415932545E-2</v>
      </c>
      <c r="Y52" s="5">
        <f t="shared" si="182"/>
        <v>1.3680833103983136E-2</v>
      </c>
      <c r="Z52" s="5">
        <f t="shared" si="183"/>
        <v>1.710104137997892E-3</v>
      </c>
      <c r="AA52" s="5">
        <f t="shared" si="184"/>
        <v>3.4202082759957832E-3</v>
      </c>
      <c r="AB52" s="5">
        <f t="shared" si="185"/>
        <v>3.4202082759957849E-3</v>
      </c>
      <c r="AC52" s="5">
        <f t="shared" si="186"/>
        <v>1.4250867816649099E-4</v>
      </c>
      <c r="AD52" s="5">
        <f t="shared" si="187"/>
        <v>5.4723332415932545E-2</v>
      </c>
      <c r="AE52" s="5">
        <f t="shared" si="188"/>
        <v>2.7361666207966272E-2</v>
      </c>
      <c r="AF52" s="5">
        <f t="shared" si="189"/>
        <v>6.8404165519915681E-3</v>
      </c>
      <c r="AG52" s="5">
        <f t="shared" si="190"/>
        <v>1.1400694253319282E-3</v>
      </c>
      <c r="AH52" s="5">
        <f t="shared" si="191"/>
        <v>2.1376301724973645E-4</v>
      </c>
      <c r="AI52" s="5">
        <f t="shared" si="192"/>
        <v>4.2752603449947279E-4</v>
      </c>
      <c r="AJ52" s="5">
        <f t="shared" si="193"/>
        <v>4.2752603449947295E-4</v>
      </c>
      <c r="AK52" s="5">
        <f t="shared" si="194"/>
        <v>2.8501735633298199E-4</v>
      </c>
      <c r="AL52" s="5">
        <f t="shared" si="195"/>
        <v>5.7003471266596391E-6</v>
      </c>
      <c r="AM52" s="5">
        <f t="shared" si="196"/>
        <v>2.188933296637301E-2</v>
      </c>
      <c r="AN52" s="5">
        <f t="shared" si="197"/>
        <v>1.0944666483186505E-2</v>
      </c>
      <c r="AO52" s="5">
        <f t="shared" si="198"/>
        <v>2.7361666207966263E-3</v>
      </c>
      <c r="AP52" s="5">
        <f t="shared" si="199"/>
        <v>4.5602777013277116E-4</v>
      </c>
      <c r="AQ52" s="5">
        <f t="shared" si="200"/>
        <v>5.7003471266596374E-5</v>
      </c>
      <c r="AR52" s="5">
        <f t="shared" si="201"/>
        <v>2.137630172497365E-5</v>
      </c>
      <c r="AS52" s="5">
        <f t="shared" si="202"/>
        <v>4.2752603449947293E-5</v>
      </c>
      <c r="AT52" s="5">
        <f t="shared" si="203"/>
        <v>4.2752603449947306E-5</v>
      </c>
      <c r="AU52" s="5">
        <f t="shared" si="204"/>
        <v>2.8501735633298207E-5</v>
      </c>
      <c r="AV52" s="5">
        <f t="shared" si="205"/>
        <v>1.4250867816649104E-5</v>
      </c>
      <c r="AW52" s="5">
        <f t="shared" si="206"/>
        <v>1.5834297574054552E-7</v>
      </c>
      <c r="AX52" s="5">
        <f t="shared" si="207"/>
        <v>7.2964443221243368E-3</v>
      </c>
      <c r="AY52" s="5">
        <f t="shared" si="208"/>
        <v>3.6482221610621684E-3</v>
      </c>
      <c r="AZ52" s="5">
        <f t="shared" si="209"/>
        <v>9.120555402655421E-4</v>
      </c>
      <c r="BA52" s="5">
        <f t="shared" si="210"/>
        <v>1.5200925671092372E-4</v>
      </c>
      <c r="BB52" s="5">
        <f t="shared" si="211"/>
        <v>1.9001157088865458E-5</v>
      </c>
      <c r="BC52" s="5">
        <f t="shared" si="212"/>
        <v>1.9001157088865464E-6</v>
      </c>
      <c r="BD52" s="5">
        <f t="shared" si="213"/>
        <v>1.7813584770811373E-6</v>
      </c>
      <c r="BE52" s="5">
        <f t="shared" si="214"/>
        <v>3.5627169541622738E-6</v>
      </c>
      <c r="BF52" s="5">
        <f t="shared" si="215"/>
        <v>3.5627169541622755E-6</v>
      </c>
      <c r="BG52" s="5">
        <f t="shared" si="216"/>
        <v>2.3751446361081835E-6</v>
      </c>
      <c r="BH52" s="5">
        <f t="shared" si="217"/>
        <v>1.1875723180540918E-6</v>
      </c>
      <c r="BI52" s="5">
        <f t="shared" si="218"/>
        <v>4.7502892722163656E-7</v>
      </c>
      <c r="BJ52" s="8">
        <f t="shared" si="219"/>
        <v>0.72645413793721314</v>
      </c>
      <c r="BK52" s="8">
        <f t="shared" si="220"/>
        <v>0.19076781694079145</v>
      </c>
      <c r="BL52" s="8">
        <f t="shared" si="221"/>
        <v>8.0181201440826286E-2</v>
      </c>
      <c r="BM52" s="8">
        <f t="shared" si="222"/>
        <v>0.45165208075541285</v>
      </c>
      <c r="BN52" s="8">
        <f t="shared" si="223"/>
        <v>0.54381311588332959</v>
      </c>
    </row>
    <row r="53" spans="1:66" x14ac:dyDescent="0.25">
      <c r="A53" t="s">
        <v>143</v>
      </c>
      <c r="B53" t="s">
        <v>148</v>
      </c>
      <c r="C53" t="s">
        <v>150</v>
      </c>
      <c r="D53" t="s">
        <v>461</v>
      </c>
      <c r="E53">
        <f>VLOOKUP(A53,home!$A$2:$E$405,3,FALSE)</f>
        <v>1</v>
      </c>
      <c r="F53">
        <f>VLOOKUP(B53,home!$B$2:$E$405,3,FALSE)</f>
        <v>3</v>
      </c>
      <c r="G53">
        <f>VLOOKUP(C53,away!$B$2:$E$405,4,FALSE)</f>
        <v>1.5</v>
      </c>
      <c r="H53">
        <f>VLOOKUP(A53,away!$A$2:$E$405,3,FALSE)</f>
        <v>1.25</v>
      </c>
      <c r="I53">
        <f>VLOOKUP(C53,away!$B$2:$E$405,3,FALSE)</f>
        <v>1.5</v>
      </c>
      <c r="J53">
        <f>VLOOKUP(B53,home!$B$2:$E$405,4,FALSE)</f>
        <v>0.8</v>
      </c>
      <c r="K53" s="3">
        <f t="shared" si="168"/>
        <v>4.5</v>
      </c>
      <c r="L53" s="3">
        <f t="shared" si="169"/>
        <v>1.5</v>
      </c>
      <c r="M53" s="5">
        <f t="shared" si="170"/>
        <v>2.4787521766663581E-3</v>
      </c>
      <c r="N53" s="5">
        <f t="shared" si="171"/>
        <v>1.1154384794998614E-2</v>
      </c>
      <c r="O53" s="5">
        <f t="shared" si="172"/>
        <v>3.7181282649995373E-3</v>
      </c>
      <c r="P53" s="5">
        <f t="shared" si="173"/>
        <v>1.6731577192497921E-2</v>
      </c>
      <c r="Q53" s="5">
        <f t="shared" si="174"/>
        <v>2.509736578874688E-2</v>
      </c>
      <c r="R53" s="5">
        <f t="shared" si="175"/>
        <v>2.7885961987496534E-3</v>
      </c>
      <c r="S53" s="5">
        <f t="shared" si="176"/>
        <v>2.8234536512340244E-2</v>
      </c>
      <c r="T53" s="5">
        <f t="shared" si="177"/>
        <v>3.7646048683120319E-2</v>
      </c>
      <c r="U53" s="5">
        <f t="shared" si="178"/>
        <v>1.2548682894373442E-2</v>
      </c>
      <c r="V53" s="5">
        <f t="shared" si="179"/>
        <v>2.1175902384255187E-2</v>
      </c>
      <c r="W53" s="5">
        <f t="shared" si="180"/>
        <v>3.7646048683120319E-2</v>
      </c>
      <c r="X53" s="5">
        <f t="shared" si="181"/>
        <v>5.6469073024680475E-2</v>
      </c>
      <c r="Y53" s="5">
        <f t="shared" si="182"/>
        <v>4.2351804768510359E-2</v>
      </c>
      <c r="Z53" s="5">
        <f t="shared" si="183"/>
        <v>1.3942980993748269E-3</v>
      </c>
      <c r="AA53" s="5">
        <f t="shared" si="184"/>
        <v>6.2743414471867227E-3</v>
      </c>
      <c r="AB53" s="5">
        <f t="shared" si="185"/>
        <v>1.4117268256170126E-2</v>
      </c>
      <c r="AC53" s="5">
        <f t="shared" si="186"/>
        <v>8.9335838183576596E-3</v>
      </c>
      <c r="AD53" s="5">
        <f t="shared" si="187"/>
        <v>4.2351804768510366E-2</v>
      </c>
      <c r="AE53" s="5">
        <f t="shared" si="188"/>
        <v>6.3527707152765553E-2</v>
      </c>
      <c r="AF53" s="5">
        <f t="shared" si="189"/>
        <v>4.7645780364574168E-2</v>
      </c>
      <c r="AG53" s="5">
        <f t="shared" si="190"/>
        <v>2.3822890182287091E-2</v>
      </c>
      <c r="AH53" s="5">
        <f t="shared" si="191"/>
        <v>5.2286178726556026E-4</v>
      </c>
      <c r="AI53" s="5">
        <f t="shared" si="192"/>
        <v>2.3528780426950212E-3</v>
      </c>
      <c r="AJ53" s="5">
        <f t="shared" si="193"/>
        <v>5.2939755960637975E-3</v>
      </c>
      <c r="AK53" s="5">
        <f t="shared" si="194"/>
        <v>7.9409633940956958E-3</v>
      </c>
      <c r="AL53" s="5">
        <f t="shared" si="195"/>
        <v>2.4120676309565656E-3</v>
      </c>
      <c r="AM53" s="5">
        <f t="shared" si="196"/>
        <v>3.8116624291659323E-2</v>
      </c>
      <c r="AN53" s="5">
        <f t="shared" si="197"/>
        <v>5.7174936437488985E-2</v>
      </c>
      <c r="AO53" s="5">
        <f t="shared" si="198"/>
        <v>4.2881202328116749E-2</v>
      </c>
      <c r="AP53" s="5">
        <f t="shared" si="199"/>
        <v>2.1440601164058378E-2</v>
      </c>
      <c r="AQ53" s="5">
        <f t="shared" si="200"/>
        <v>8.0402254365218931E-3</v>
      </c>
      <c r="AR53" s="5">
        <f t="shared" si="201"/>
        <v>1.5685853617966792E-4</v>
      </c>
      <c r="AS53" s="5">
        <f t="shared" si="202"/>
        <v>7.0586341280850574E-4</v>
      </c>
      <c r="AT53" s="5">
        <f t="shared" si="203"/>
        <v>1.5881926788191378E-3</v>
      </c>
      <c r="AU53" s="5">
        <f t="shared" si="204"/>
        <v>2.3822890182287064E-3</v>
      </c>
      <c r="AV53" s="5">
        <f t="shared" si="205"/>
        <v>2.6800751455072955E-3</v>
      </c>
      <c r="AW53" s="5">
        <f t="shared" si="206"/>
        <v>4.5226268080435667E-4</v>
      </c>
      <c r="AX53" s="5">
        <f t="shared" si="207"/>
        <v>2.8587468218744496E-2</v>
      </c>
      <c r="AY53" s="5">
        <f t="shared" si="208"/>
        <v>4.2881202328116749E-2</v>
      </c>
      <c r="AZ53" s="5">
        <f t="shared" si="209"/>
        <v>3.2160901746087565E-2</v>
      </c>
      <c r="BA53" s="5">
        <f t="shared" si="210"/>
        <v>1.6080450873043786E-2</v>
      </c>
      <c r="BB53" s="5">
        <f t="shared" si="211"/>
        <v>6.0301690773914207E-3</v>
      </c>
      <c r="BC53" s="5">
        <f t="shared" si="212"/>
        <v>1.8090507232174243E-3</v>
      </c>
      <c r="BD53" s="5">
        <f t="shared" si="213"/>
        <v>3.9214634044917028E-5</v>
      </c>
      <c r="BE53" s="5">
        <f t="shared" si="214"/>
        <v>1.7646585320212665E-4</v>
      </c>
      <c r="BF53" s="5">
        <f t="shared" si="215"/>
        <v>3.9704816970478494E-4</v>
      </c>
      <c r="BG53" s="5">
        <f t="shared" si="216"/>
        <v>5.9557225455717736E-4</v>
      </c>
      <c r="BH53" s="5">
        <f t="shared" si="217"/>
        <v>6.7001878637682464E-4</v>
      </c>
      <c r="BI53" s="5">
        <f t="shared" si="218"/>
        <v>6.0301690773914216E-4</v>
      </c>
      <c r="BJ53" s="8">
        <f t="shared" si="219"/>
        <v>0.6829157408357609</v>
      </c>
      <c r="BK53" s="8">
        <f t="shared" si="220"/>
        <v>0.12284762204319069</v>
      </c>
      <c r="BL53" s="8">
        <f t="shared" si="221"/>
        <v>6.555231127876783E-2</v>
      </c>
      <c r="BM53" s="8">
        <f t="shared" si="222"/>
        <v>0.76831222819312273</v>
      </c>
      <c r="BN53" s="8">
        <f t="shared" si="223"/>
        <v>6.1968804416658967E-2</v>
      </c>
    </row>
    <row r="54" spans="1:66" x14ac:dyDescent="0.25">
      <c r="A54" t="s">
        <v>143</v>
      </c>
      <c r="B54" t="s">
        <v>156</v>
      </c>
      <c r="C54" t="s">
        <v>160</v>
      </c>
      <c r="D54" t="s">
        <v>461</v>
      </c>
      <c r="E54">
        <f>VLOOKUP(A54,home!$A$2:$E$405,3,FALSE)</f>
        <v>1</v>
      </c>
      <c r="F54">
        <f>VLOOKUP(B54,home!$B$2:$E$405,3,FALSE)</f>
        <v>0.5</v>
      </c>
      <c r="G54">
        <f>VLOOKUP(C54,away!$B$2:$E$405,4,FALSE)</f>
        <v>0.5</v>
      </c>
      <c r="H54">
        <f>VLOOKUP(A54,away!$A$2:$E$405,3,FALSE)</f>
        <v>1.25</v>
      </c>
      <c r="I54">
        <f>VLOOKUP(C54,away!$B$2:$E$405,3,FALSE)</f>
        <v>1</v>
      </c>
      <c r="J54">
        <f>VLOOKUP(B54,home!$B$2:$E$405,4,FALSE)</f>
        <v>1.2</v>
      </c>
      <c r="K54" s="3">
        <f t="shared" si="168"/>
        <v>0.25</v>
      </c>
      <c r="L54" s="3">
        <f t="shared" si="169"/>
        <v>1.5</v>
      </c>
      <c r="M54" s="5">
        <f t="shared" si="170"/>
        <v>0.17377394345044511</v>
      </c>
      <c r="N54" s="5">
        <f t="shared" si="171"/>
        <v>4.3443485862611278E-2</v>
      </c>
      <c r="O54" s="5">
        <f t="shared" si="172"/>
        <v>0.2606609151756677</v>
      </c>
      <c r="P54" s="5">
        <f t="shared" si="173"/>
        <v>6.5165228793916924E-2</v>
      </c>
      <c r="Q54" s="5">
        <f t="shared" si="174"/>
        <v>5.4304357328264097E-3</v>
      </c>
      <c r="R54" s="5">
        <f t="shared" si="175"/>
        <v>0.1954956863817508</v>
      </c>
      <c r="S54" s="5">
        <f t="shared" si="176"/>
        <v>6.1092401994297125E-3</v>
      </c>
      <c r="T54" s="5">
        <f t="shared" si="177"/>
        <v>8.1456535992396155E-3</v>
      </c>
      <c r="U54" s="5">
        <f t="shared" si="178"/>
        <v>4.88739215954377E-2</v>
      </c>
      <c r="V54" s="5">
        <f t="shared" si="179"/>
        <v>2.5455167497623815E-4</v>
      </c>
      <c r="W54" s="5">
        <f t="shared" si="180"/>
        <v>4.5253631106886768E-4</v>
      </c>
      <c r="X54" s="5">
        <f t="shared" si="181"/>
        <v>6.7880446660330154E-4</v>
      </c>
      <c r="Y54" s="5">
        <f t="shared" si="182"/>
        <v>5.0910334995247618E-4</v>
      </c>
      <c r="Z54" s="5">
        <f t="shared" si="183"/>
        <v>9.7747843190875414E-2</v>
      </c>
      <c r="AA54" s="5">
        <f t="shared" si="184"/>
        <v>2.4436960797718853E-2</v>
      </c>
      <c r="AB54" s="5">
        <f t="shared" si="185"/>
        <v>3.0546200997148567E-3</v>
      </c>
      <c r="AC54" s="5">
        <f t="shared" si="186"/>
        <v>5.9660548822555803E-6</v>
      </c>
      <c r="AD54" s="5">
        <f t="shared" si="187"/>
        <v>2.828351944180422E-5</v>
      </c>
      <c r="AE54" s="5">
        <f t="shared" si="188"/>
        <v>4.2425279162706333E-5</v>
      </c>
      <c r="AF54" s="5">
        <f t="shared" si="189"/>
        <v>3.1818959372029748E-5</v>
      </c>
      <c r="AG54" s="5">
        <f t="shared" si="190"/>
        <v>1.5909479686014877E-5</v>
      </c>
      <c r="AH54" s="5">
        <f t="shared" si="191"/>
        <v>3.6655441196578285E-2</v>
      </c>
      <c r="AI54" s="5">
        <f t="shared" si="192"/>
        <v>9.1638602991445713E-3</v>
      </c>
      <c r="AJ54" s="5">
        <f t="shared" si="193"/>
        <v>1.1454825373930714E-3</v>
      </c>
      <c r="AK54" s="5">
        <f t="shared" si="194"/>
        <v>9.5456878116089325E-5</v>
      </c>
      <c r="AL54" s="5">
        <f t="shared" si="195"/>
        <v>8.9490823233833633E-8</v>
      </c>
      <c r="AM54" s="5">
        <f t="shared" si="196"/>
        <v>1.4141759720902112E-6</v>
      </c>
      <c r="AN54" s="5">
        <f t="shared" si="197"/>
        <v>2.1212639581353167E-6</v>
      </c>
      <c r="AO54" s="5">
        <f t="shared" si="198"/>
        <v>1.5909479686014879E-6</v>
      </c>
      <c r="AP54" s="5">
        <f t="shared" si="199"/>
        <v>7.9547398430074414E-7</v>
      </c>
      <c r="AQ54" s="5">
        <f t="shared" si="200"/>
        <v>2.9830274411277907E-7</v>
      </c>
      <c r="AR54" s="5">
        <f t="shared" si="201"/>
        <v>1.0996632358973475E-2</v>
      </c>
      <c r="AS54" s="5">
        <f t="shared" si="202"/>
        <v>2.7491580897433688E-3</v>
      </c>
      <c r="AT54" s="5">
        <f t="shared" si="203"/>
        <v>3.436447612179211E-4</v>
      </c>
      <c r="AU54" s="5">
        <f t="shared" si="204"/>
        <v>2.8637063434826772E-5</v>
      </c>
      <c r="AV54" s="5">
        <f t="shared" si="205"/>
        <v>1.7898164646766724E-6</v>
      </c>
      <c r="AW54" s="5">
        <f t="shared" si="206"/>
        <v>9.3219607535243512E-10</v>
      </c>
      <c r="AX54" s="5">
        <f t="shared" si="207"/>
        <v>5.8923998837092153E-8</v>
      </c>
      <c r="AY54" s="5">
        <f t="shared" si="208"/>
        <v>8.8385998255638237E-8</v>
      </c>
      <c r="AZ54" s="5">
        <f t="shared" si="209"/>
        <v>6.6289498691728688E-8</v>
      </c>
      <c r="BA54" s="5">
        <f t="shared" si="210"/>
        <v>3.314474934586435E-8</v>
      </c>
      <c r="BB54" s="5">
        <f t="shared" si="211"/>
        <v>1.2429281004699132E-8</v>
      </c>
      <c r="BC54" s="5">
        <f t="shared" si="212"/>
        <v>3.7287843014097364E-9</v>
      </c>
      <c r="BD54" s="5">
        <f t="shared" si="213"/>
        <v>2.7491580897433723E-3</v>
      </c>
      <c r="BE54" s="5">
        <f t="shared" si="214"/>
        <v>6.8728952243584307E-4</v>
      </c>
      <c r="BF54" s="5">
        <f t="shared" si="215"/>
        <v>8.5911190304480383E-5</v>
      </c>
      <c r="BG54" s="5">
        <f t="shared" si="216"/>
        <v>7.1592658587067014E-6</v>
      </c>
      <c r="BH54" s="5">
        <f t="shared" si="217"/>
        <v>4.4745411616916863E-7</v>
      </c>
      <c r="BI54" s="5">
        <f t="shared" si="218"/>
        <v>2.2372705808458438E-8</v>
      </c>
      <c r="BJ54" s="8">
        <f t="shared" si="219"/>
        <v>5.8784939626902184E-2</v>
      </c>
      <c r="BK54" s="8">
        <f t="shared" si="220"/>
        <v>0.24530910805047171</v>
      </c>
      <c r="BL54" s="8">
        <f t="shared" si="221"/>
        <v>0.5972321949465208</v>
      </c>
      <c r="BM54" s="8">
        <f t="shared" si="222"/>
        <v>0.25510430296374942</v>
      </c>
      <c r="BN54" s="8">
        <f t="shared" si="223"/>
        <v>0.74396969539721813</v>
      </c>
    </row>
    <row r="55" spans="1:66" x14ac:dyDescent="0.25">
      <c r="A55" t="s">
        <v>143</v>
      </c>
      <c r="B55" t="s">
        <v>157</v>
      </c>
      <c r="C55" t="s">
        <v>144</v>
      </c>
      <c r="D55" t="s">
        <v>461</v>
      </c>
      <c r="E55">
        <f>VLOOKUP(A55,home!$A$2:$E$405,3,FALSE)</f>
        <v>1</v>
      </c>
      <c r="F55">
        <f>VLOOKUP(B55,home!$B$2:$E$405,3,FALSE)</f>
        <v>0</v>
      </c>
      <c r="G55">
        <f>VLOOKUP(C55,away!$B$2:$E$405,4,FALSE)</f>
        <v>0.67</v>
      </c>
      <c r="H55">
        <f>VLOOKUP(A55,away!$A$2:$E$405,3,FALSE)</f>
        <v>1.25</v>
      </c>
      <c r="I55">
        <f>VLOOKUP(C55,away!$B$2:$E$405,3,FALSE)</f>
        <v>3</v>
      </c>
      <c r="J55">
        <f>VLOOKUP(B55,home!$B$2:$E$405,4,FALSE)</f>
        <v>2</v>
      </c>
      <c r="K55" s="3">
        <f t="shared" si="168"/>
        <v>0</v>
      </c>
      <c r="L55" s="3">
        <f t="shared" si="169"/>
        <v>7.5</v>
      </c>
      <c r="M55" s="5">
        <f t="shared" si="170"/>
        <v>5.5308437014783363E-4</v>
      </c>
      <c r="N55" s="5">
        <f t="shared" si="171"/>
        <v>0</v>
      </c>
      <c r="O55" s="5">
        <f t="shared" si="172"/>
        <v>4.1481327761087516E-3</v>
      </c>
      <c r="P55" s="5">
        <f t="shared" si="173"/>
        <v>0</v>
      </c>
      <c r="Q55" s="5">
        <f t="shared" si="174"/>
        <v>0</v>
      </c>
      <c r="R55" s="5">
        <f t="shared" si="175"/>
        <v>1.5555497910407822E-2</v>
      </c>
      <c r="S55" s="5">
        <f t="shared" si="176"/>
        <v>0</v>
      </c>
      <c r="T55" s="5">
        <f t="shared" si="177"/>
        <v>0</v>
      </c>
      <c r="U55" s="5">
        <f t="shared" si="178"/>
        <v>0</v>
      </c>
      <c r="V55" s="5">
        <f t="shared" si="179"/>
        <v>0</v>
      </c>
      <c r="W55" s="5">
        <f t="shared" si="180"/>
        <v>0</v>
      </c>
      <c r="X55" s="5">
        <f t="shared" si="181"/>
        <v>0</v>
      </c>
      <c r="Y55" s="5">
        <f t="shared" si="182"/>
        <v>0</v>
      </c>
      <c r="Z55" s="5">
        <f t="shared" si="183"/>
        <v>3.8888744776019543E-2</v>
      </c>
      <c r="AA55" s="5">
        <f t="shared" si="184"/>
        <v>0</v>
      </c>
      <c r="AB55" s="5">
        <f t="shared" si="185"/>
        <v>0</v>
      </c>
      <c r="AC55" s="5">
        <f t="shared" si="186"/>
        <v>0</v>
      </c>
      <c r="AD55" s="5">
        <f t="shared" si="187"/>
        <v>0</v>
      </c>
      <c r="AE55" s="5">
        <f t="shared" si="188"/>
        <v>0</v>
      </c>
      <c r="AF55" s="5">
        <f t="shared" si="189"/>
        <v>0</v>
      </c>
      <c r="AG55" s="5">
        <f t="shared" si="190"/>
        <v>0</v>
      </c>
      <c r="AH55" s="5">
        <f t="shared" si="191"/>
        <v>7.2916396455036697E-2</v>
      </c>
      <c r="AI55" s="5">
        <f t="shared" si="192"/>
        <v>0</v>
      </c>
      <c r="AJ55" s="5">
        <f t="shared" si="193"/>
        <v>0</v>
      </c>
      <c r="AK55" s="5">
        <f t="shared" si="194"/>
        <v>0</v>
      </c>
      <c r="AL55" s="5">
        <f t="shared" si="195"/>
        <v>0</v>
      </c>
      <c r="AM55" s="5">
        <f t="shared" si="196"/>
        <v>0</v>
      </c>
      <c r="AN55" s="5">
        <f t="shared" si="197"/>
        <v>0</v>
      </c>
      <c r="AO55" s="5">
        <f t="shared" si="198"/>
        <v>0</v>
      </c>
      <c r="AP55" s="5">
        <f t="shared" si="199"/>
        <v>0</v>
      </c>
      <c r="AQ55" s="5">
        <f t="shared" si="200"/>
        <v>0</v>
      </c>
      <c r="AR55" s="5">
        <f t="shared" si="201"/>
        <v>0.10937459468255502</v>
      </c>
      <c r="AS55" s="5">
        <f t="shared" si="202"/>
        <v>0</v>
      </c>
      <c r="AT55" s="5">
        <f t="shared" si="203"/>
        <v>0</v>
      </c>
      <c r="AU55" s="5">
        <f t="shared" si="204"/>
        <v>0</v>
      </c>
      <c r="AV55" s="5">
        <f t="shared" si="205"/>
        <v>0</v>
      </c>
      <c r="AW55" s="5">
        <f t="shared" si="206"/>
        <v>0</v>
      </c>
      <c r="AX55" s="5">
        <f t="shared" si="207"/>
        <v>0</v>
      </c>
      <c r="AY55" s="5">
        <f t="shared" si="208"/>
        <v>0</v>
      </c>
      <c r="AZ55" s="5">
        <f t="shared" si="209"/>
        <v>0</v>
      </c>
      <c r="BA55" s="5">
        <f t="shared" si="210"/>
        <v>0</v>
      </c>
      <c r="BB55" s="5">
        <f t="shared" si="211"/>
        <v>0</v>
      </c>
      <c r="BC55" s="5">
        <f t="shared" si="212"/>
        <v>0</v>
      </c>
      <c r="BD55" s="5">
        <f t="shared" si="213"/>
        <v>0.13671824335319374</v>
      </c>
      <c r="BE55" s="5">
        <f t="shared" si="214"/>
        <v>0</v>
      </c>
      <c r="BF55" s="5">
        <f t="shared" si="215"/>
        <v>0</v>
      </c>
      <c r="BG55" s="5">
        <f t="shared" si="216"/>
        <v>0</v>
      </c>
      <c r="BH55" s="5">
        <f t="shared" si="217"/>
        <v>0</v>
      </c>
      <c r="BI55" s="5">
        <f t="shared" si="218"/>
        <v>0</v>
      </c>
      <c r="BJ55" s="8">
        <f t="shared" si="219"/>
        <v>0</v>
      </c>
      <c r="BK55" s="8">
        <f t="shared" si="220"/>
        <v>5.5308437014783363E-4</v>
      </c>
      <c r="BL55" s="8">
        <f t="shared" si="221"/>
        <v>0.33871286517730204</v>
      </c>
      <c r="BM55" s="8">
        <f t="shared" si="222"/>
        <v>0.357897979266805</v>
      </c>
      <c r="BN55" s="8">
        <f t="shared" si="223"/>
        <v>2.0256715056664407E-2</v>
      </c>
    </row>
    <row r="56" spans="1:66" x14ac:dyDescent="0.25">
      <c r="A56" t="s">
        <v>143</v>
      </c>
      <c r="B56" t="s">
        <v>153</v>
      </c>
      <c r="C56" t="s">
        <v>149</v>
      </c>
      <c r="D56" t="s">
        <v>461</v>
      </c>
      <c r="E56">
        <f>VLOOKUP(A56,home!$A$2:$E$405,3,FALSE)</f>
        <v>1</v>
      </c>
      <c r="F56">
        <f>VLOOKUP(B56,home!$B$2:$E$405,3,FALSE)</f>
        <v>0.5</v>
      </c>
      <c r="G56">
        <f>VLOOKUP(C56,away!$B$2:$E$405,4,FALSE)</f>
        <v>0</v>
      </c>
      <c r="H56">
        <f>VLOOKUP(A56,away!$A$2:$E$405,3,FALSE)</f>
        <v>1.25</v>
      </c>
      <c r="I56">
        <f>VLOOKUP(C56,away!$B$2:$E$405,3,FALSE)</f>
        <v>1</v>
      </c>
      <c r="J56">
        <f>VLOOKUP(B56,home!$B$2:$E$405,4,FALSE)</f>
        <v>0.4</v>
      </c>
      <c r="K56" s="3">
        <f t="shared" si="168"/>
        <v>0</v>
      </c>
      <c r="L56" s="3">
        <f t="shared" si="169"/>
        <v>0.5</v>
      </c>
      <c r="M56" s="5">
        <f t="shared" si="170"/>
        <v>0.60653065971263342</v>
      </c>
      <c r="N56" s="5">
        <f t="shared" si="171"/>
        <v>0</v>
      </c>
      <c r="O56" s="5">
        <f t="shared" si="172"/>
        <v>0.30326532985631671</v>
      </c>
      <c r="P56" s="5">
        <f t="shared" si="173"/>
        <v>0</v>
      </c>
      <c r="Q56" s="5">
        <f t="shared" si="174"/>
        <v>0</v>
      </c>
      <c r="R56" s="5">
        <f t="shared" si="175"/>
        <v>7.5816332464079178E-2</v>
      </c>
      <c r="S56" s="5">
        <f t="shared" si="176"/>
        <v>0</v>
      </c>
      <c r="T56" s="5">
        <f t="shared" si="177"/>
        <v>0</v>
      </c>
      <c r="U56" s="5">
        <f t="shared" si="178"/>
        <v>0</v>
      </c>
      <c r="V56" s="5">
        <f t="shared" si="179"/>
        <v>0</v>
      </c>
      <c r="W56" s="5">
        <f t="shared" si="180"/>
        <v>0</v>
      </c>
      <c r="X56" s="5">
        <f t="shared" si="181"/>
        <v>0</v>
      </c>
      <c r="Y56" s="5">
        <f t="shared" si="182"/>
        <v>0</v>
      </c>
      <c r="Z56" s="5">
        <f t="shared" si="183"/>
        <v>1.2636055410679865E-2</v>
      </c>
      <c r="AA56" s="5">
        <f t="shared" si="184"/>
        <v>0</v>
      </c>
      <c r="AB56" s="5">
        <f t="shared" si="185"/>
        <v>0</v>
      </c>
      <c r="AC56" s="5">
        <f t="shared" si="186"/>
        <v>0</v>
      </c>
      <c r="AD56" s="5">
        <f t="shared" si="187"/>
        <v>0</v>
      </c>
      <c r="AE56" s="5">
        <f t="shared" si="188"/>
        <v>0</v>
      </c>
      <c r="AF56" s="5">
        <f t="shared" si="189"/>
        <v>0</v>
      </c>
      <c r="AG56" s="5">
        <f t="shared" si="190"/>
        <v>0</v>
      </c>
      <c r="AH56" s="5">
        <f t="shared" si="191"/>
        <v>1.5795069263349827E-3</v>
      </c>
      <c r="AI56" s="5">
        <f t="shared" si="192"/>
        <v>0</v>
      </c>
      <c r="AJ56" s="5">
        <f t="shared" si="193"/>
        <v>0</v>
      </c>
      <c r="AK56" s="5">
        <f t="shared" si="194"/>
        <v>0</v>
      </c>
      <c r="AL56" s="5">
        <f t="shared" si="195"/>
        <v>0</v>
      </c>
      <c r="AM56" s="5">
        <f t="shared" si="196"/>
        <v>0</v>
      </c>
      <c r="AN56" s="5">
        <f t="shared" si="197"/>
        <v>0</v>
      </c>
      <c r="AO56" s="5">
        <f t="shared" si="198"/>
        <v>0</v>
      </c>
      <c r="AP56" s="5">
        <f t="shared" si="199"/>
        <v>0</v>
      </c>
      <c r="AQ56" s="5">
        <f t="shared" si="200"/>
        <v>0</v>
      </c>
      <c r="AR56" s="5">
        <f t="shared" si="201"/>
        <v>1.5795069263349832E-4</v>
      </c>
      <c r="AS56" s="5">
        <f t="shared" si="202"/>
        <v>0</v>
      </c>
      <c r="AT56" s="5">
        <f t="shared" si="203"/>
        <v>0</v>
      </c>
      <c r="AU56" s="5">
        <f t="shared" si="204"/>
        <v>0</v>
      </c>
      <c r="AV56" s="5">
        <f t="shared" si="205"/>
        <v>0</v>
      </c>
      <c r="AW56" s="5">
        <f t="shared" si="206"/>
        <v>0</v>
      </c>
      <c r="AX56" s="5">
        <f t="shared" si="207"/>
        <v>0</v>
      </c>
      <c r="AY56" s="5">
        <f t="shared" si="208"/>
        <v>0</v>
      </c>
      <c r="AZ56" s="5">
        <f t="shared" si="209"/>
        <v>0</v>
      </c>
      <c r="BA56" s="5">
        <f t="shared" si="210"/>
        <v>0</v>
      </c>
      <c r="BB56" s="5">
        <f t="shared" si="211"/>
        <v>0</v>
      </c>
      <c r="BC56" s="5">
        <f t="shared" si="212"/>
        <v>0</v>
      </c>
      <c r="BD56" s="5">
        <f t="shared" si="213"/>
        <v>1.3162557719458192E-5</v>
      </c>
      <c r="BE56" s="5">
        <f t="shared" si="214"/>
        <v>0</v>
      </c>
      <c r="BF56" s="5">
        <f t="shared" si="215"/>
        <v>0</v>
      </c>
      <c r="BG56" s="5">
        <f t="shared" si="216"/>
        <v>0</v>
      </c>
      <c r="BH56" s="5">
        <f t="shared" si="217"/>
        <v>0</v>
      </c>
      <c r="BI56" s="5">
        <f t="shared" si="218"/>
        <v>0</v>
      </c>
      <c r="BJ56" s="8">
        <f t="shared" si="219"/>
        <v>0</v>
      </c>
      <c r="BK56" s="8">
        <f t="shared" si="220"/>
        <v>0.60653065971263342</v>
      </c>
      <c r="BL56" s="8">
        <f t="shared" si="221"/>
        <v>0.38083228249708378</v>
      </c>
      <c r="BM56" s="8">
        <f t="shared" si="222"/>
        <v>1.4386675587367804E-2</v>
      </c>
      <c r="BN56" s="8">
        <f t="shared" si="223"/>
        <v>0.98561232203302929</v>
      </c>
    </row>
    <row r="57" spans="1:66" x14ac:dyDescent="0.25">
      <c r="A57" t="s">
        <v>143</v>
      </c>
      <c r="B57" t="s">
        <v>161</v>
      </c>
      <c r="C57" t="s">
        <v>155</v>
      </c>
      <c r="D57" t="s">
        <v>461</v>
      </c>
      <c r="E57">
        <f>VLOOKUP(A57,home!$A$2:$E$405,3,FALSE)</f>
        <v>1</v>
      </c>
      <c r="F57">
        <f>VLOOKUP(B57,home!$B$2:$E$405,3,FALSE)</f>
        <v>1.5</v>
      </c>
      <c r="G57">
        <f>VLOOKUP(C57,away!$B$2:$E$405,4,FALSE)</f>
        <v>1.5</v>
      </c>
      <c r="H57">
        <f>VLOOKUP(A57,away!$A$2:$E$405,3,FALSE)</f>
        <v>1.25</v>
      </c>
      <c r="I57">
        <f>VLOOKUP(C57,away!$B$2:$E$405,3,FALSE)</f>
        <v>0.5</v>
      </c>
      <c r="J57">
        <f>VLOOKUP(B57,home!$B$2:$E$405,4,FALSE)</f>
        <v>0.8</v>
      </c>
      <c r="K57" s="3">
        <f t="shared" si="168"/>
        <v>2.25</v>
      </c>
      <c r="L57" s="3">
        <f t="shared" si="169"/>
        <v>0.5</v>
      </c>
      <c r="M57" s="5">
        <f t="shared" si="170"/>
        <v>6.392786120670757E-2</v>
      </c>
      <c r="N57" s="5">
        <f t="shared" si="171"/>
        <v>0.14383768771509203</v>
      </c>
      <c r="O57" s="5">
        <f t="shared" si="172"/>
        <v>3.1963930603353785E-2</v>
      </c>
      <c r="P57" s="5">
        <f t="shared" si="173"/>
        <v>7.1918843857546016E-2</v>
      </c>
      <c r="Q57" s="5">
        <f t="shared" si="174"/>
        <v>0.16181739867947856</v>
      </c>
      <c r="R57" s="5">
        <f t="shared" si="175"/>
        <v>7.9909826508384463E-3</v>
      </c>
      <c r="S57" s="5">
        <f t="shared" si="176"/>
        <v>2.022717483493482E-2</v>
      </c>
      <c r="T57" s="5">
        <f t="shared" si="177"/>
        <v>8.0908699339739279E-2</v>
      </c>
      <c r="U57" s="5">
        <f t="shared" si="178"/>
        <v>1.7979710964386504E-2</v>
      </c>
      <c r="V57" s="5">
        <f t="shared" si="179"/>
        <v>2.5283968543668533E-3</v>
      </c>
      <c r="W57" s="5">
        <f t="shared" si="180"/>
        <v>0.12136304900960893</v>
      </c>
      <c r="X57" s="5">
        <f t="shared" si="181"/>
        <v>6.0681524504804463E-2</v>
      </c>
      <c r="Y57" s="5">
        <f t="shared" si="182"/>
        <v>1.5170381126201116E-2</v>
      </c>
      <c r="Z57" s="5">
        <f t="shared" si="183"/>
        <v>1.3318304418064079E-3</v>
      </c>
      <c r="AA57" s="5">
        <f t="shared" si="184"/>
        <v>2.9966184940644178E-3</v>
      </c>
      <c r="AB57" s="5">
        <f t="shared" si="185"/>
        <v>3.3711958058224708E-3</v>
      </c>
      <c r="AC57" s="5">
        <f t="shared" si="186"/>
        <v>1.7777790382266935E-4</v>
      </c>
      <c r="AD57" s="5">
        <f t="shared" si="187"/>
        <v>6.8266715067905034E-2</v>
      </c>
      <c r="AE57" s="5">
        <f t="shared" si="188"/>
        <v>3.4133357533952517E-2</v>
      </c>
      <c r="AF57" s="5">
        <f t="shared" si="189"/>
        <v>8.5333393834881293E-3</v>
      </c>
      <c r="AG57" s="5">
        <f t="shared" si="190"/>
        <v>1.4222232305813552E-3</v>
      </c>
      <c r="AH57" s="5">
        <f t="shared" si="191"/>
        <v>1.6647880522580096E-4</v>
      </c>
      <c r="AI57" s="5">
        <f t="shared" si="192"/>
        <v>3.7457731175805212E-4</v>
      </c>
      <c r="AJ57" s="5">
        <f t="shared" si="193"/>
        <v>4.2139947572780869E-4</v>
      </c>
      <c r="AK57" s="5">
        <f t="shared" si="194"/>
        <v>3.1604960679585656E-4</v>
      </c>
      <c r="AL57" s="5">
        <f t="shared" si="195"/>
        <v>8.0000056720201195E-6</v>
      </c>
      <c r="AM57" s="5">
        <f t="shared" si="196"/>
        <v>3.0720021780557254E-2</v>
      </c>
      <c r="AN57" s="5">
        <f t="shared" si="197"/>
        <v>1.5360010890278627E-2</v>
      </c>
      <c r="AO57" s="5">
        <f t="shared" si="198"/>
        <v>3.8400027225696568E-3</v>
      </c>
      <c r="AP57" s="5">
        <f t="shared" si="199"/>
        <v>6.4000045376160961E-4</v>
      </c>
      <c r="AQ57" s="5">
        <f t="shared" si="200"/>
        <v>8.0000056720201174E-5</v>
      </c>
      <c r="AR57" s="5">
        <f t="shared" si="201"/>
        <v>1.66478805225801E-5</v>
      </c>
      <c r="AS57" s="5">
        <f t="shared" si="202"/>
        <v>3.7457731175805222E-5</v>
      </c>
      <c r="AT57" s="5">
        <f t="shared" si="203"/>
        <v>4.2139947572780885E-5</v>
      </c>
      <c r="AU57" s="5">
        <f t="shared" si="204"/>
        <v>3.1604960679585664E-5</v>
      </c>
      <c r="AV57" s="5">
        <f t="shared" si="205"/>
        <v>1.7777790382266942E-5</v>
      </c>
      <c r="AW57" s="5">
        <f t="shared" si="206"/>
        <v>2.5000017725062884E-7</v>
      </c>
      <c r="AX57" s="5">
        <f t="shared" si="207"/>
        <v>1.1520008167708975E-2</v>
      </c>
      <c r="AY57" s="5">
        <f t="shared" si="208"/>
        <v>5.7600040838544876E-3</v>
      </c>
      <c r="AZ57" s="5">
        <f t="shared" si="209"/>
        <v>1.4400010209636219E-3</v>
      </c>
      <c r="BA57" s="5">
        <f t="shared" si="210"/>
        <v>2.4000017016060369E-4</v>
      </c>
      <c r="BB57" s="5">
        <f t="shared" si="211"/>
        <v>3.0000021270075454E-5</v>
      </c>
      <c r="BC57" s="5">
        <f t="shared" si="212"/>
        <v>3.0000021270075461E-6</v>
      </c>
      <c r="BD57" s="5">
        <f t="shared" si="213"/>
        <v>1.3873233768816748E-6</v>
      </c>
      <c r="BE57" s="5">
        <f t="shared" si="214"/>
        <v>3.1214775979837682E-6</v>
      </c>
      <c r="BF57" s="5">
        <f t="shared" si="215"/>
        <v>3.51166229773174E-6</v>
      </c>
      <c r="BG57" s="5">
        <f t="shared" si="216"/>
        <v>2.6337467232988053E-6</v>
      </c>
      <c r="BH57" s="5">
        <f t="shared" si="217"/>
        <v>1.4814825318555782E-6</v>
      </c>
      <c r="BI57" s="5">
        <f t="shared" si="218"/>
        <v>6.6666713933500992E-7</v>
      </c>
      <c r="BJ57" s="8">
        <f t="shared" si="219"/>
        <v>0.7657674249608234</v>
      </c>
      <c r="BK57" s="8">
        <f t="shared" si="220"/>
        <v>0.16454805874690445</v>
      </c>
      <c r="BL57" s="8">
        <f t="shared" si="221"/>
        <v>6.5739374387973254E-2</v>
      </c>
      <c r="BM57" s="8">
        <f t="shared" si="222"/>
        <v>0.51017022974081394</v>
      </c>
      <c r="BN57" s="8">
        <f t="shared" si="223"/>
        <v>0.48145670471301638</v>
      </c>
    </row>
    <row r="58" spans="1:66" x14ac:dyDescent="0.25">
      <c r="A58" t="s">
        <v>143</v>
      </c>
      <c r="B58" t="s">
        <v>158</v>
      </c>
      <c r="C58" t="s">
        <v>159</v>
      </c>
      <c r="D58" t="s">
        <v>461</v>
      </c>
      <c r="E58">
        <f>VLOOKUP(A58,home!$A$2:$E$405,3,FALSE)</f>
        <v>1</v>
      </c>
      <c r="F58">
        <f>VLOOKUP(B58,home!$B$2:$E$405,3,FALSE)</f>
        <v>0.5</v>
      </c>
      <c r="G58">
        <f>VLOOKUP(C58,away!$B$2:$E$405,4,FALSE)</f>
        <v>0.5</v>
      </c>
      <c r="H58">
        <f>VLOOKUP(A58,away!$A$2:$E$405,3,FALSE)</f>
        <v>1.25</v>
      </c>
      <c r="I58">
        <f>VLOOKUP(C58,away!$B$2:$E$405,3,FALSE)</f>
        <v>0</v>
      </c>
      <c r="J58">
        <f>VLOOKUP(B58,home!$B$2:$E$405,4,FALSE)</f>
        <v>0</v>
      </c>
      <c r="K58" s="3">
        <f t="shared" si="168"/>
        <v>0.25</v>
      </c>
      <c r="L58" s="3">
        <f t="shared" si="169"/>
        <v>0</v>
      </c>
      <c r="M58" s="5">
        <f t="shared" si="170"/>
        <v>0.77880078307140488</v>
      </c>
      <c r="N58" s="5">
        <f t="shared" si="171"/>
        <v>0.19470019576785122</v>
      </c>
      <c r="O58" s="5">
        <f t="shared" si="172"/>
        <v>0</v>
      </c>
      <c r="P58" s="5">
        <f t="shared" si="173"/>
        <v>0</v>
      </c>
      <c r="Q58" s="5">
        <f t="shared" si="174"/>
        <v>2.4337524470981402E-2</v>
      </c>
      <c r="R58" s="5">
        <f t="shared" si="175"/>
        <v>0</v>
      </c>
      <c r="S58" s="5">
        <f t="shared" si="176"/>
        <v>0</v>
      </c>
      <c r="T58" s="5">
        <f t="shared" si="177"/>
        <v>0</v>
      </c>
      <c r="U58" s="5">
        <f t="shared" si="178"/>
        <v>0</v>
      </c>
      <c r="V58" s="5">
        <f t="shared" si="179"/>
        <v>0</v>
      </c>
      <c r="W58" s="5">
        <f t="shared" si="180"/>
        <v>2.0281270392484511E-3</v>
      </c>
      <c r="X58" s="5">
        <f t="shared" si="181"/>
        <v>0</v>
      </c>
      <c r="Y58" s="5">
        <f t="shared" si="182"/>
        <v>0</v>
      </c>
      <c r="Z58" s="5">
        <f t="shared" si="183"/>
        <v>0</v>
      </c>
      <c r="AA58" s="5">
        <f t="shared" si="184"/>
        <v>0</v>
      </c>
      <c r="AB58" s="5">
        <f t="shared" si="185"/>
        <v>0</v>
      </c>
      <c r="AC58" s="5">
        <f t="shared" si="186"/>
        <v>0</v>
      </c>
      <c r="AD58" s="5">
        <f t="shared" si="187"/>
        <v>1.2675793995302814E-4</v>
      </c>
      <c r="AE58" s="5">
        <f t="shared" si="188"/>
        <v>0</v>
      </c>
      <c r="AF58" s="5">
        <f t="shared" si="189"/>
        <v>0</v>
      </c>
      <c r="AG58" s="5">
        <f t="shared" si="190"/>
        <v>0</v>
      </c>
      <c r="AH58" s="5">
        <f t="shared" si="191"/>
        <v>0</v>
      </c>
      <c r="AI58" s="5">
        <f t="shared" si="192"/>
        <v>0</v>
      </c>
      <c r="AJ58" s="5">
        <f t="shared" si="193"/>
        <v>0</v>
      </c>
      <c r="AK58" s="5">
        <f t="shared" si="194"/>
        <v>0</v>
      </c>
      <c r="AL58" s="5">
        <f t="shared" si="195"/>
        <v>0</v>
      </c>
      <c r="AM58" s="5">
        <f t="shared" si="196"/>
        <v>6.3378969976514081E-6</v>
      </c>
      <c r="AN58" s="5">
        <f t="shared" si="197"/>
        <v>0</v>
      </c>
      <c r="AO58" s="5">
        <f t="shared" si="198"/>
        <v>0</v>
      </c>
      <c r="AP58" s="5">
        <f t="shared" si="199"/>
        <v>0</v>
      </c>
      <c r="AQ58" s="5">
        <f t="shared" si="200"/>
        <v>0</v>
      </c>
      <c r="AR58" s="5">
        <f t="shared" si="201"/>
        <v>0</v>
      </c>
      <c r="AS58" s="5">
        <f t="shared" si="202"/>
        <v>0</v>
      </c>
      <c r="AT58" s="5">
        <f t="shared" si="203"/>
        <v>0</v>
      </c>
      <c r="AU58" s="5">
        <f t="shared" si="204"/>
        <v>0</v>
      </c>
      <c r="AV58" s="5">
        <f t="shared" si="205"/>
        <v>0</v>
      </c>
      <c r="AW58" s="5">
        <f t="shared" si="206"/>
        <v>0</v>
      </c>
      <c r="AX58" s="5">
        <f t="shared" si="207"/>
        <v>2.6407904156880876E-7</v>
      </c>
      <c r="AY58" s="5">
        <f t="shared" si="208"/>
        <v>0</v>
      </c>
      <c r="AZ58" s="5">
        <f t="shared" si="209"/>
        <v>0</v>
      </c>
      <c r="BA58" s="5">
        <f t="shared" si="210"/>
        <v>0</v>
      </c>
      <c r="BB58" s="5">
        <f t="shared" si="211"/>
        <v>0</v>
      </c>
      <c r="BC58" s="5">
        <f t="shared" si="212"/>
        <v>0</v>
      </c>
      <c r="BD58" s="5">
        <f t="shared" si="213"/>
        <v>0</v>
      </c>
      <c r="BE58" s="5">
        <f t="shared" si="214"/>
        <v>0</v>
      </c>
      <c r="BF58" s="5">
        <f t="shared" si="215"/>
        <v>0</v>
      </c>
      <c r="BG58" s="5">
        <f t="shared" si="216"/>
        <v>0</v>
      </c>
      <c r="BH58" s="5">
        <f t="shared" si="217"/>
        <v>0</v>
      </c>
      <c r="BI58" s="5">
        <f t="shared" si="218"/>
        <v>0</v>
      </c>
      <c r="BJ58" s="8">
        <f t="shared" si="219"/>
        <v>0.22119920719407332</v>
      </c>
      <c r="BK58" s="8">
        <f t="shared" si="220"/>
        <v>0.77880078307140488</v>
      </c>
      <c r="BL58" s="8">
        <f t="shared" si="221"/>
        <v>0</v>
      </c>
      <c r="BM58" s="8">
        <f t="shared" si="222"/>
        <v>2.1614869552406993E-3</v>
      </c>
      <c r="BN58" s="8">
        <f t="shared" si="223"/>
        <v>0.99783850331023749</v>
      </c>
    </row>
    <row r="59" spans="1:66" x14ac:dyDescent="0.25">
      <c r="A59" t="s">
        <v>143</v>
      </c>
      <c r="B59" t="s">
        <v>147</v>
      </c>
      <c r="C59" t="s">
        <v>151</v>
      </c>
      <c r="D59" t="s">
        <v>461</v>
      </c>
      <c r="E59">
        <f>VLOOKUP(A59,home!$A$2:$E$405,3,FALSE)</f>
        <v>1</v>
      </c>
      <c r="F59">
        <f>VLOOKUP(B59,home!$B$2:$E$405,3,FALSE)</f>
        <v>0.5</v>
      </c>
      <c r="G59">
        <f>VLOOKUP(C59,away!$B$2:$E$405,4,FALSE)</f>
        <v>0</v>
      </c>
      <c r="H59">
        <f>VLOOKUP(A59,away!$A$2:$E$405,3,FALSE)</f>
        <v>1.25</v>
      </c>
      <c r="I59">
        <f>VLOOKUP(C59,away!$B$2:$E$405,3,FALSE)</f>
        <v>1</v>
      </c>
      <c r="J59">
        <f>VLOOKUP(B59,home!$B$2:$E$405,4,FALSE)</f>
        <v>0.8</v>
      </c>
      <c r="K59" s="3">
        <f t="shared" si="168"/>
        <v>0</v>
      </c>
      <c r="L59" s="3">
        <f t="shared" si="169"/>
        <v>1</v>
      </c>
      <c r="M59" s="5">
        <f t="shared" si="170"/>
        <v>0.36787944117144233</v>
      </c>
      <c r="N59" s="5">
        <f t="shared" si="171"/>
        <v>0</v>
      </c>
      <c r="O59" s="5">
        <f t="shared" si="172"/>
        <v>0.36787944117144233</v>
      </c>
      <c r="P59" s="5">
        <f t="shared" si="173"/>
        <v>0</v>
      </c>
      <c r="Q59" s="5">
        <f t="shared" si="174"/>
        <v>0</v>
      </c>
      <c r="R59" s="5">
        <f t="shared" si="175"/>
        <v>0.18393972058572114</v>
      </c>
      <c r="S59" s="5">
        <f t="shared" si="176"/>
        <v>0</v>
      </c>
      <c r="T59" s="5">
        <f t="shared" si="177"/>
        <v>0</v>
      </c>
      <c r="U59" s="5">
        <f t="shared" si="178"/>
        <v>0</v>
      </c>
      <c r="V59" s="5">
        <f t="shared" si="179"/>
        <v>0</v>
      </c>
      <c r="W59" s="5">
        <f t="shared" si="180"/>
        <v>0</v>
      </c>
      <c r="X59" s="5">
        <f t="shared" si="181"/>
        <v>0</v>
      </c>
      <c r="Y59" s="5">
        <f t="shared" si="182"/>
        <v>0</v>
      </c>
      <c r="Z59" s="5">
        <f t="shared" si="183"/>
        <v>6.1313240195240391E-2</v>
      </c>
      <c r="AA59" s="5">
        <f t="shared" si="184"/>
        <v>0</v>
      </c>
      <c r="AB59" s="5">
        <f t="shared" si="185"/>
        <v>0</v>
      </c>
      <c r="AC59" s="5">
        <f t="shared" si="186"/>
        <v>0</v>
      </c>
      <c r="AD59" s="5">
        <f t="shared" si="187"/>
        <v>0</v>
      </c>
      <c r="AE59" s="5">
        <f t="shared" si="188"/>
        <v>0</v>
      </c>
      <c r="AF59" s="5">
        <f t="shared" si="189"/>
        <v>0</v>
      </c>
      <c r="AG59" s="5">
        <f t="shared" si="190"/>
        <v>0</v>
      </c>
      <c r="AH59" s="5">
        <f t="shared" si="191"/>
        <v>1.5328310048810094E-2</v>
      </c>
      <c r="AI59" s="5">
        <f t="shared" si="192"/>
        <v>0</v>
      </c>
      <c r="AJ59" s="5">
        <f t="shared" si="193"/>
        <v>0</v>
      </c>
      <c r="AK59" s="5">
        <f t="shared" si="194"/>
        <v>0</v>
      </c>
      <c r="AL59" s="5">
        <f t="shared" si="195"/>
        <v>0</v>
      </c>
      <c r="AM59" s="5">
        <f t="shared" si="196"/>
        <v>0</v>
      </c>
      <c r="AN59" s="5">
        <f t="shared" si="197"/>
        <v>0</v>
      </c>
      <c r="AO59" s="5">
        <f t="shared" si="198"/>
        <v>0</v>
      </c>
      <c r="AP59" s="5">
        <f t="shared" si="199"/>
        <v>0</v>
      </c>
      <c r="AQ59" s="5">
        <f t="shared" si="200"/>
        <v>0</v>
      </c>
      <c r="AR59" s="5">
        <f t="shared" si="201"/>
        <v>3.06566200976202E-3</v>
      </c>
      <c r="AS59" s="5">
        <f t="shared" si="202"/>
        <v>0</v>
      </c>
      <c r="AT59" s="5">
        <f t="shared" si="203"/>
        <v>0</v>
      </c>
      <c r="AU59" s="5">
        <f t="shared" si="204"/>
        <v>0</v>
      </c>
      <c r="AV59" s="5">
        <f t="shared" si="205"/>
        <v>0</v>
      </c>
      <c r="AW59" s="5">
        <f t="shared" si="206"/>
        <v>0</v>
      </c>
      <c r="AX59" s="5">
        <f t="shared" si="207"/>
        <v>0</v>
      </c>
      <c r="AY59" s="5">
        <f t="shared" si="208"/>
        <v>0</v>
      </c>
      <c r="AZ59" s="5">
        <f t="shared" si="209"/>
        <v>0</v>
      </c>
      <c r="BA59" s="5">
        <f t="shared" si="210"/>
        <v>0</v>
      </c>
      <c r="BB59" s="5">
        <f t="shared" si="211"/>
        <v>0</v>
      </c>
      <c r="BC59" s="5">
        <f t="shared" si="212"/>
        <v>0</v>
      </c>
      <c r="BD59" s="5">
        <f t="shared" si="213"/>
        <v>5.1094366829366978E-4</v>
      </c>
      <c r="BE59" s="5">
        <f t="shared" si="214"/>
        <v>0</v>
      </c>
      <c r="BF59" s="5">
        <f t="shared" si="215"/>
        <v>0</v>
      </c>
      <c r="BG59" s="5">
        <f t="shared" si="216"/>
        <v>0</v>
      </c>
      <c r="BH59" s="5">
        <f t="shared" si="217"/>
        <v>0</v>
      </c>
      <c r="BI59" s="5">
        <f t="shared" si="218"/>
        <v>0</v>
      </c>
      <c r="BJ59" s="8">
        <f t="shared" si="219"/>
        <v>0</v>
      </c>
      <c r="BK59" s="8">
        <f t="shared" si="220"/>
        <v>0.36787944117144233</v>
      </c>
      <c r="BL59" s="8">
        <f t="shared" si="221"/>
        <v>0.5707240774840292</v>
      </c>
      <c r="BM59" s="8">
        <f t="shared" si="222"/>
        <v>8.0218155922106182E-2</v>
      </c>
      <c r="BN59" s="8">
        <f t="shared" si="223"/>
        <v>0.91969860292860584</v>
      </c>
    </row>
    <row r="60" spans="1:66" x14ac:dyDescent="0.25">
      <c r="A60" t="s">
        <v>192</v>
      </c>
      <c r="B60" t="s">
        <v>281</v>
      </c>
      <c r="C60" t="s">
        <v>194</v>
      </c>
      <c r="D60" t="s">
        <v>461</v>
      </c>
      <c r="E60">
        <f>VLOOKUP(A60,home!$A$2:$E$405,3,FALSE)</f>
        <v>2</v>
      </c>
      <c r="F60">
        <f>VLOOKUP(B60,home!$B$2:$E$405,3,FALSE)</f>
        <v>1.5</v>
      </c>
      <c r="G60">
        <f>VLOOKUP(C60,away!$B$2:$E$405,4,FALSE)</f>
        <v>1.5</v>
      </c>
      <c r="H60">
        <f>VLOOKUP(A60,away!$A$2:$E$405,3,FALSE)</f>
        <v>1.1666666666666701</v>
      </c>
      <c r="I60">
        <f>VLOOKUP(C60,away!$B$2:$E$405,3,FALSE)</f>
        <v>0</v>
      </c>
      <c r="J60">
        <f>VLOOKUP(B60,home!$B$2:$E$405,4,FALSE)</f>
        <v>0</v>
      </c>
      <c r="K60" s="3">
        <f t="shared" si="168"/>
        <v>4.5</v>
      </c>
      <c r="L60" s="3">
        <f t="shared" si="169"/>
        <v>0</v>
      </c>
      <c r="M60" s="5">
        <f t="shared" si="170"/>
        <v>1.1108996538242306E-2</v>
      </c>
      <c r="N60" s="5">
        <f t="shared" si="171"/>
        <v>4.9990484422090385E-2</v>
      </c>
      <c r="O60" s="5">
        <f t="shared" si="172"/>
        <v>0</v>
      </c>
      <c r="P60" s="5">
        <f t="shared" si="173"/>
        <v>0</v>
      </c>
      <c r="Q60" s="5">
        <f t="shared" si="174"/>
        <v>0.11247858994970336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0.16871788492455503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0.18980762054012446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0.17082685848611198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0.12812014386458401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0.81994158218716928</v>
      </c>
      <c r="BK60" s="8">
        <f t="shared" si="220"/>
        <v>1.1108996538242306E-2</v>
      </c>
      <c r="BL60" s="8">
        <f t="shared" si="221"/>
        <v>0</v>
      </c>
      <c r="BM60" s="8">
        <f t="shared" si="222"/>
        <v>0.65747250781537547</v>
      </c>
      <c r="BN60" s="8">
        <f t="shared" si="223"/>
        <v>0.17357807091003605</v>
      </c>
    </row>
    <row r="61" spans="1:66" x14ac:dyDescent="0.25">
      <c r="A61" t="s">
        <v>192</v>
      </c>
      <c r="B61" t="s">
        <v>205</v>
      </c>
      <c r="C61" t="s">
        <v>202</v>
      </c>
      <c r="D61" t="s">
        <v>461</v>
      </c>
      <c r="E61">
        <f>VLOOKUP(A61,home!$A$2:$E$405,3,FALSE)</f>
        <v>2</v>
      </c>
      <c r="F61">
        <f>VLOOKUP(B61,home!$B$2:$E$405,3,FALSE)</f>
        <v>1</v>
      </c>
      <c r="G61">
        <f>VLOOKUP(C61,away!$B$2:$E$405,4,FALSE)</f>
        <v>2</v>
      </c>
      <c r="H61">
        <f>VLOOKUP(A61,away!$A$2:$E$405,3,FALSE)</f>
        <v>1.1666666666666701</v>
      </c>
      <c r="I61">
        <f>VLOOKUP(C61,away!$B$2:$E$405,3,FALSE)</f>
        <v>0.5</v>
      </c>
      <c r="J61">
        <f>VLOOKUP(B61,home!$B$2:$E$405,4,FALSE)</f>
        <v>1.71</v>
      </c>
      <c r="K61" s="3">
        <f t="shared" si="168"/>
        <v>4</v>
      </c>
      <c r="L61" s="3">
        <f t="shared" si="169"/>
        <v>0.99750000000000294</v>
      </c>
      <c r="M61" s="5">
        <f t="shared" si="170"/>
        <v>6.7548129402252421E-3</v>
      </c>
      <c r="N61" s="5">
        <f t="shared" si="171"/>
        <v>2.7019251760900968E-2</v>
      </c>
      <c r="O61" s="5">
        <f t="shared" si="172"/>
        <v>6.7379259078746987E-3</v>
      </c>
      <c r="P61" s="5">
        <f t="shared" si="173"/>
        <v>2.6951703631498795E-2</v>
      </c>
      <c r="Q61" s="5">
        <f t="shared" si="174"/>
        <v>5.4038503521801944E-2</v>
      </c>
      <c r="R61" s="5">
        <f t="shared" si="175"/>
        <v>3.360540546552515E-3</v>
      </c>
      <c r="S61" s="5">
        <f t="shared" si="176"/>
        <v>2.6884324372420127E-2</v>
      </c>
      <c r="T61" s="5">
        <f t="shared" si="177"/>
        <v>5.3903407262997603E-2</v>
      </c>
      <c r="U61" s="5">
        <f t="shared" si="178"/>
        <v>1.344216218621006E-2</v>
      </c>
      <c r="V61" s="5">
        <f t="shared" si="179"/>
        <v>1.1918717138439627E-2</v>
      </c>
      <c r="W61" s="5">
        <f t="shared" si="180"/>
        <v>7.2051338029069267E-2</v>
      </c>
      <c r="X61" s="5">
        <f t="shared" si="181"/>
        <v>7.1871209683996809E-2</v>
      </c>
      <c r="Y61" s="5">
        <f t="shared" si="182"/>
        <v>3.5845765829893503E-2</v>
      </c>
      <c r="Z61" s="5">
        <f t="shared" si="183"/>
        <v>1.1173797317287147E-3</v>
      </c>
      <c r="AA61" s="5">
        <f t="shared" si="184"/>
        <v>4.4695189269148587E-3</v>
      </c>
      <c r="AB61" s="5">
        <f t="shared" si="185"/>
        <v>8.9390378538297191E-3</v>
      </c>
      <c r="AC61" s="5">
        <f t="shared" si="186"/>
        <v>2.9722300863983899E-3</v>
      </c>
      <c r="AD61" s="5">
        <f t="shared" si="187"/>
        <v>7.2051338029069267E-2</v>
      </c>
      <c r="AE61" s="5">
        <f t="shared" si="188"/>
        <v>7.1871209683996809E-2</v>
      </c>
      <c r="AF61" s="5">
        <f t="shared" si="189"/>
        <v>3.5845765829893503E-2</v>
      </c>
      <c r="AG61" s="5">
        <f t="shared" si="190"/>
        <v>1.1918717138439627E-2</v>
      </c>
      <c r="AH61" s="5">
        <f t="shared" si="191"/>
        <v>2.7864657059984902E-4</v>
      </c>
      <c r="AI61" s="5">
        <f t="shared" si="192"/>
        <v>1.1145862823993961E-3</v>
      </c>
      <c r="AJ61" s="5">
        <f t="shared" si="193"/>
        <v>2.2291725647987926E-3</v>
      </c>
      <c r="AK61" s="5">
        <f t="shared" si="194"/>
        <v>2.9722300863983899E-3</v>
      </c>
      <c r="AL61" s="5">
        <f t="shared" si="195"/>
        <v>4.7436792178918459E-4</v>
      </c>
      <c r="AM61" s="5">
        <f t="shared" si="196"/>
        <v>5.7641070423255412E-2</v>
      </c>
      <c r="AN61" s="5">
        <f t="shared" si="197"/>
        <v>5.7496967747197446E-2</v>
      </c>
      <c r="AO61" s="5">
        <f t="shared" si="198"/>
        <v>2.8676612663914802E-2</v>
      </c>
      <c r="AP61" s="5">
        <f t="shared" si="199"/>
        <v>9.534973710751701E-3</v>
      </c>
      <c r="AQ61" s="5">
        <f t="shared" si="200"/>
        <v>2.377784069118712E-3</v>
      </c>
      <c r="AR61" s="5">
        <f t="shared" si="201"/>
        <v>5.5589990834670055E-5</v>
      </c>
      <c r="AS61" s="5">
        <f t="shared" si="202"/>
        <v>2.2235996333868022E-4</v>
      </c>
      <c r="AT61" s="5">
        <f t="shared" si="203"/>
        <v>4.4471992667736055E-4</v>
      </c>
      <c r="AU61" s="5">
        <f t="shared" si="204"/>
        <v>5.9295990223648073E-4</v>
      </c>
      <c r="AV61" s="5">
        <f t="shared" si="205"/>
        <v>5.9295990223648073E-4</v>
      </c>
      <c r="AW61" s="5">
        <f t="shared" si="206"/>
        <v>5.257577799830144E-5</v>
      </c>
      <c r="AX61" s="5">
        <f t="shared" si="207"/>
        <v>3.8427380282170277E-2</v>
      </c>
      <c r="AY61" s="5">
        <f t="shared" si="208"/>
        <v>3.8331311831464973E-2</v>
      </c>
      <c r="AZ61" s="5">
        <f t="shared" si="209"/>
        <v>1.9117741775943206E-2</v>
      </c>
      <c r="BA61" s="5">
        <f t="shared" si="210"/>
        <v>6.3566491405011348E-3</v>
      </c>
      <c r="BB61" s="5">
        <f t="shared" si="211"/>
        <v>1.585189379412475E-3</v>
      </c>
      <c r="BC61" s="5">
        <f t="shared" si="212"/>
        <v>3.162452811927898E-4</v>
      </c>
      <c r="BD61" s="5">
        <f t="shared" si="213"/>
        <v>9.2418359762639213E-6</v>
      </c>
      <c r="BE61" s="5">
        <f t="shared" si="214"/>
        <v>3.6967343905055685E-5</v>
      </c>
      <c r="BF61" s="5">
        <f t="shared" si="215"/>
        <v>7.3934687810111384E-5</v>
      </c>
      <c r="BG61" s="5">
        <f t="shared" si="216"/>
        <v>9.8579583746815188E-5</v>
      </c>
      <c r="BH61" s="5">
        <f t="shared" si="217"/>
        <v>9.8579583746815188E-5</v>
      </c>
      <c r="BI61" s="5">
        <f t="shared" si="218"/>
        <v>7.886366699745215E-5</v>
      </c>
      <c r="BJ61" s="8">
        <f t="shared" si="219"/>
        <v>0.76627843307498233</v>
      </c>
      <c r="BK61" s="8">
        <f t="shared" si="220"/>
        <v>0.11428746792223635</v>
      </c>
      <c r="BL61" s="8">
        <f t="shared" si="221"/>
        <v>4.584857731308447E-2</v>
      </c>
      <c r="BM61" s="8">
        <f t="shared" si="222"/>
        <v>0.76439038367971102</v>
      </c>
      <c r="BN61" s="8">
        <f t="shared" si="223"/>
        <v>0.12486273830885417</v>
      </c>
    </row>
    <row r="62" spans="1:66" x14ac:dyDescent="0.25">
      <c r="A62" t="s">
        <v>192</v>
      </c>
      <c r="B62" t="s">
        <v>199</v>
      </c>
      <c r="C62" t="s">
        <v>201</v>
      </c>
      <c r="D62" t="s">
        <v>461</v>
      </c>
      <c r="E62">
        <f>VLOOKUP(A62,home!$A$2:$E$405,3,FALSE)</f>
        <v>2</v>
      </c>
      <c r="F62">
        <f>VLOOKUP(B62,home!$B$2:$E$405,3,FALSE)</f>
        <v>0.5</v>
      </c>
      <c r="G62">
        <f>VLOOKUP(C62,away!$B$2:$E$405,4,FALSE)</f>
        <v>0</v>
      </c>
      <c r="H62">
        <f>VLOOKUP(A62,away!$A$2:$E$405,3,FALSE)</f>
        <v>1.1666666666666701</v>
      </c>
      <c r="I62">
        <f>VLOOKUP(C62,away!$B$2:$E$405,3,FALSE)</f>
        <v>0</v>
      </c>
      <c r="J62">
        <f>VLOOKUP(B62,home!$B$2:$E$405,4,FALSE)</f>
        <v>1.71</v>
      </c>
      <c r="K62" s="3">
        <f t="shared" si="168"/>
        <v>0</v>
      </c>
      <c r="L62" s="3">
        <f t="shared" si="169"/>
        <v>0</v>
      </c>
      <c r="M62" s="5">
        <f t="shared" si="170"/>
        <v>1</v>
      </c>
      <c r="N62" s="5">
        <f t="shared" si="171"/>
        <v>0</v>
      </c>
      <c r="O62" s="5">
        <f t="shared" si="172"/>
        <v>0</v>
      </c>
      <c r="P62" s="5">
        <f t="shared" si="173"/>
        <v>0</v>
      </c>
      <c r="Q62" s="5">
        <f t="shared" si="174"/>
        <v>0</v>
      </c>
      <c r="R62" s="5">
        <f t="shared" si="175"/>
        <v>0</v>
      </c>
      <c r="S62" s="5">
        <f t="shared" si="176"/>
        <v>0</v>
      </c>
      <c r="T62" s="5">
        <f t="shared" si="177"/>
        <v>0</v>
      </c>
      <c r="U62" s="5">
        <f t="shared" si="178"/>
        <v>0</v>
      </c>
      <c r="V62" s="5">
        <f t="shared" si="179"/>
        <v>0</v>
      </c>
      <c r="W62" s="5">
        <f t="shared" si="180"/>
        <v>0</v>
      </c>
      <c r="X62" s="5">
        <f t="shared" si="181"/>
        <v>0</v>
      </c>
      <c r="Y62" s="5">
        <f t="shared" si="182"/>
        <v>0</v>
      </c>
      <c r="Z62" s="5">
        <f t="shared" si="183"/>
        <v>0</v>
      </c>
      <c r="AA62" s="5">
        <f t="shared" si="184"/>
        <v>0</v>
      </c>
      <c r="AB62" s="5">
        <f t="shared" si="185"/>
        <v>0</v>
      </c>
      <c r="AC62" s="5">
        <f t="shared" si="186"/>
        <v>0</v>
      </c>
      <c r="AD62" s="5">
        <f t="shared" si="187"/>
        <v>0</v>
      </c>
      <c r="AE62" s="5">
        <f t="shared" si="188"/>
        <v>0</v>
      </c>
      <c r="AF62" s="5">
        <f t="shared" si="189"/>
        <v>0</v>
      </c>
      <c r="AG62" s="5">
        <f t="shared" si="190"/>
        <v>0</v>
      </c>
      <c r="AH62" s="5">
        <f t="shared" si="191"/>
        <v>0</v>
      </c>
      <c r="AI62" s="5">
        <f t="shared" si="192"/>
        <v>0</v>
      </c>
      <c r="AJ62" s="5">
        <f t="shared" si="193"/>
        <v>0</v>
      </c>
      <c r="AK62" s="5">
        <f t="shared" si="194"/>
        <v>0</v>
      </c>
      <c r="AL62" s="5">
        <f t="shared" si="195"/>
        <v>0</v>
      </c>
      <c r="AM62" s="5">
        <f t="shared" si="196"/>
        <v>0</v>
      </c>
      <c r="AN62" s="5">
        <f t="shared" si="197"/>
        <v>0</v>
      </c>
      <c r="AO62" s="5">
        <f t="shared" si="198"/>
        <v>0</v>
      </c>
      <c r="AP62" s="5">
        <f t="shared" si="199"/>
        <v>0</v>
      </c>
      <c r="AQ62" s="5">
        <f t="shared" si="200"/>
        <v>0</v>
      </c>
      <c r="AR62" s="5">
        <f t="shared" si="201"/>
        <v>0</v>
      </c>
      <c r="AS62" s="5">
        <f t="shared" si="202"/>
        <v>0</v>
      </c>
      <c r="AT62" s="5">
        <f t="shared" si="203"/>
        <v>0</v>
      </c>
      <c r="AU62" s="5">
        <f t="shared" si="204"/>
        <v>0</v>
      </c>
      <c r="AV62" s="5">
        <f t="shared" si="205"/>
        <v>0</v>
      </c>
      <c r="AW62" s="5">
        <f t="shared" si="206"/>
        <v>0</v>
      </c>
      <c r="AX62" s="5">
        <f t="shared" si="207"/>
        <v>0</v>
      </c>
      <c r="AY62" s="5">
        <f t="shared" si="208"/>
        <v>0</v>
      </c>
      <c r="AZ62" s="5">
        <f t="shared" si="209"/>
        <v>0</v>
      </c>
      <c r="BA62" s="5">
        <f t="shared" si="210"/>
        <v>0</v>
      </c>
      <c r="BB62" s="5">
        <f t="shared" si="211"/>
        <v>0</v>
      </c>
      <c r="BC62" s="5">
        <f t="shared" si="212"/>
        <v>0</v>
      </c>
      <c r="BD62" s="5">
        <f t="shared" si="213"/>
        <v>0</v>
      </c>
      <c r="BE62" s="5">
        <f t="shared" si="214"/>
        <v>0</v>
      </c>
      <c r="BF62" s="5">
        <f t="shared" si="215"/>
        <v>0</v>
      </c>
      <c r="BG62" s="5">
        <f t="shared" si="216"/>
        <v>0</v>
      </c>
      <c r="BH62" s="5">
        <f t="shared" si="217"/>
        <v>0</v>
      </c>
      <c r="BI62" s="5">
        <f t="shared" si="218"/>
        <v>0</v>
      </c>
      <c r="BJ62" s="8">
        <f t="shared" si="219"/>
        <v>0</v>
      </c>
      <c r="BK62" s="8">
        <f t="shared" si="220"/>
        <v>1</v>
      </c>
      <c r="BL62" s="8">
        <f t="shared" si="221"/>
        <v>0</v>
      </c>
      <c r="BM62" s="8">
        <f t="shared" si="222"/>
        <v>0</v>
      </c>
      <c r="BN62" s="8">
        <f t="shared" si="223"/>
        <v>1</v>
      </c>
    </row>
    <row r="63" spans="1:66" x14ac:dyDescent="0.25">
      <c r="A63" t="s">
        <v>192</v>
      </c>
      <c r="B63" t="s">
        <v>204</v>
      </c>
      <c r="C63" t="s">
        <v>193</v>
      </c>
      <c r="D63" t="s">
        <v>461</v>
      </c>
      <c r="E63">
        <f>VLOOKUP(A63,home!$A$2:$E$405,3,FALSE)</f>
        <v>2</v>
      </c>
      <c r="F63">
        <f>VLOOKUP(B63,home!$B$2:$E$405,3,FALSE)</f>
        <v>0.75</v>
      </c>
      <c r="G63">
        <f>VLOOKUP(C63,away!$B$2:$E$405,4,FALSE)</f>
        <v>1</v>
      </c>
      <c r="H63">
        <f>VLOOKUP(A63,away!$A$2:$E$405,3,FALSE)</f>
        <v>1.1666666666666701</v>
      </c>
      <c r="I63">
        <f>VLOOKUP(C63,away!$B$2:$E$405,3,FALSE)</f>
        <v>0.5</v>
      </c>
      <c r="J63">
        <f>VLOOKUP(B63,home!$B$2:$E$405,4,FALSE)</f>
        <v>0.86</v>
      </c>
      <c r="K63" s="3">
        <f t="shared" si="168"/>
        <v>1.5</v>
      </c>
      <c r="L63" s="3">
        <f t="shared" si="169"/>
        <v>0.50166666666666815</v>
      </c>
      <c r="M63" s="5">
        <f t="shared" si="170"/>
        <v>0.13510991229250741</v>
      </c>
      <c r="N63" s="5">
        <f t="shared" si="171"/>
        <v>0.20266486843876114</v>
      </c>
      <c r="O63" s="5">
        <f t="shared" si="172"/>
        <v>6.7780139333408082E-2</v>
      </c>
      <c r="P63" s="5">
        <f t="shared" si="173"/>
        <v>0.10167020900011214</v>
      </c>
      <c r="Q63" s="5">
        <f t="shared" si="174"/>
        <v>0.15199865132907087</v>
      </c>
      <c r="R63" s="5">
        <f t="shared" si="175"/>
        <v>1.7001518282796578E-2</v>
      </c>
      <c r="S63" s="5">
        <f t="shared" si="176"/>
        <v>1.9126708068146151E-2</v>
      </c>
      <c r="T63" s="5">
        <f t="shared" si="177"/>
        <v>7.6252656750084108E-2</v>
      </c>
      <c r="U63" s="5">
        <f t="shared" si="178"/>
        <v>2.5502277424194867E-2</v>
      </c>
      <c r="V63" s="5">
        <f t="shared" si="179"/>
        <v>1.5992053134755585E-3</v>
      </c>
      <c r="W63" s="5">
        <f t="shared" si="180"/>
        <v>7.5999325664535447E-2</v>
      </c>
      <c r="X63" s="5">
        <f t="shared" si="181"/>
        <v>3.8126328375042061E-2</v>
      </c>
      <c r="Y63" s="5">
        <f t="shared" si="182"/>
        <v>9.5633540340730773E-3</v>
      </c>
      <c r="Z63" s="5">
        <f t="shared" si="183"/>
        <v>2.8430316684009919E-3</v>
      </c>
      <c r="AA63" s="5">
        <f t="shared" si="184"/>
        <v>4.2645475026014878E-3</v>
      </c>
      <c r="AB63" s="5">
        <f t="shared" si="185"/>
        <v>3.1984106269511161E-3</v>
      </c>
      <c r="AC63" s="5">
        <f t="shared" si="186"/>
        <v>7.5212624899397565E-5</v>
      </c>
      <c r="AD63" s="5">
        <f t="shared" si="187"/>
        <v>2.8499747124200798E-2</v>
      </c>
      <c r="AE63" s="5">
        <f t="shared" si="188"/>
        <v>1.4297373140640775E-2</v>
      </c>
      <c r="AF63" s="5">
        <f t="shared" si="189"/>
        <v>3.5862577627774049E-3</v>
      </c>
      <c r="AG63" s="5">
        <f t="shared" si="190"/>
        <v>5.9970199255333456E-4</v>
      </c>
      <c r="AH63" s="5">
        <f t="shared" si="191"/>
        <v>3.5656355507862532E-4</v>
      </c>
      <c r="AI63" s="5">
        <f t="shared" si="192"/>
        <v>5.3484533261793801E-4</v>
      </c>
      <c r="AJ63" s="5">
        <f t="shared" si="193"/>
        <v>4.0113399946345354E-4</v>
      </c>
      <c r="AK63" s="5">
        <f t="shared" si="194"/>
        <v>2.0056699973172682E-4</v>
      </c>
      <c r="AL63" s="5">
        <f t="shared" si="195"/>
        <v>2.2639000094718714E-6</v>
      </c>
      <c r="AM63" s="5">
        <f t="shared" si="196"/>
        <v>8.5499241372602314E-3</v>
      </c>
      <c r="AN63" s="5">
        <f t="shared" si="197"/>
        <v>4.289211942192229E-3</v>
      </c>
      <c r="AO63" s="5">
        <f t="shared" si="198"/>
        <v>1.0758773288332202E-3</v>
      </c>
      <c r="AP63" s="5">
        <f t="shared" si="199"/>
        <v>1.7991059776600017E-4</v>
      </c>
      <c r="AQ63" s="5">
        <f t="shared" si="200"/>
        <v>2.2563787469819249E-5</v>
      </c>
      <c r="AR63" s="5">
        <f t="shared" si="201"/>
        <v>3.5775210026222185E-5</v>
      </c>
      <c r="AS63" s="5">
        <f t="shared" si="202"/>
        <v>5.3662815039333281E-5</v>
      </c>
      <c r="AT63" s="5">
        <f t="shared" si="203"/>
        <v>4.0247111279499968E-5</v>
      </c>
      <c r="AU63" s="5">
        <f t="shared" si="204"/>
        <v>2.0123555639749987E-5</v>
      </c>
      <c r="AV63" s="5">
        <f t="shared" si="205"/>
        <v>7.546333364906246E-6</v>
      </c>
      <c r="AW63" s="5">
        <f t="shared" si="206"/>
        <v>4.7321798809099742E-8</v>
      </c>
      <c r="AX63" s="5">
        <f t="shared" si="207"/>
        <v>2.1374810343150604E-3</v>
      </c>
      <c r="AY63" s="5">
        <f t="shared" si="208"/>
        <v>1.0723029855480585E-3</v>
      </c>
      <c r="AZ63" s="5">
        <f t="shared" si="209"/>
        <v>2.6896933220830544E-4</v>
      </c>
      <c r="BA63" s="5">
        <f t="shared" si="210"/>
        <v>4.4977649441500103E-5</v>
      </c>
      <c r="BB63" s="5">
        <f t="shared" si="211"/>
        <v>5.6409468674548189E-6</v>
      </c>
      <c r="BC63" s="5">
        <f t="shared" si="212"/>
        <v>5.659750023679686E-7</v>
      </c>
      <c r="BD63" s="5">
        <f t="shared" si="213"/>
        <v>2.9912050605258084E-6</v>
      </c>
      <c r="BE63" s="5">
        <f t="shared" si="214"/>
        <v>4.4868075907887128E-6</v>
      </c>
      <c r="BF63" s="5">
        <f t="shared" si="215"/>
        <v>3.365105693091535E-6</v>
      </c>
      <c r="BG63" s="5">
        <f t="shared" si="216"/>
        <v>1.6825528465457679E-6</v>
      </c>
      <c r="BH63" s="5">
        <f t="shared" si="217"/>
        <v>6.3095731745466308E-7</v>
      </c>
      <c r="BI63" s="5">
        <f t="shared" si="218"/>
        <v>1.8928719523639873E-7</v>
      </c>
      <c r="BJ63" s="8">
        <f t="shared" si="219"/>
        <v>0.61923569032864323</v>
      </c>
      <c r="BK63" s="8">
        <f t="shared" si="220"/>
        <v>0.25865581418469819</v>
      </c>
      <c r="BL63" s="8">
        <f t="shared" si="221"/>
        <v>0.11941070399789723</v>
      </c>
      <c r="BM63" s="8">
        <f t="shared" si="222"/>
        <v>0.32284768583923423</v>
      </c>
      <c r="BN63" s="8">
        <f t="shared" si="223"/>
        <v>0.67622529867665626</v>
      </c>
    </row>
    <row r="64" spans="1:66" x14ac:dyDescent="0.25">
      <c r="A64" t="s">
        <v>32</v>
      </c>
      <c r="B64" t="s">
        <v>208</v>
      </c>
      <c r="C64" t="s">
        <v>210</v>
      </c>
      <c r="D64" t="s">
        <v>461</v>
      </c>
      <c r="E64">
        <f>VLOOKUP(A64,home!$A$2:$E$405,3,FALSE)</f>
        <v>1.4285714285714299</v>
      </c>
      <c r="F64">
        <f>VLOOKUP(B64,home!$B$2:$E$405,3,FALSE)</f>
        <v>1.05</v>
      </c>
      <c r="G64">
        <f>VLOOKUP(C64,away!$B$2:$E$405,4,FALSE)</f>
        <v>0</v>
      </c>
      <c r="H64">
        <f>VLOOKUP(A64,away!$A$2:$E$405,3,FALSE)</f>
        <v>1.5714285714285701</v>
      </c>
      <c r="I64">
        <f>VLOOKUP(C64,away!$B$2:$E$405,3,FALSE)</f>
        <v>0.7</v>
      </c>
      <c r="J64">
        <f>VLOOKUP(B64,home!$B$2:$E$405,4,FALSE)</f>
        <v>0.64</v>
      </c>
      <c r="K64" s="3">
        <f t="shared" si="168"/>
        <v>0</v>
      </c>
      <c r="L64" s="3">
        <f t="shared" si="169"/>
        <v>0.7039999999999994</v>
      </c>
      <c r="M64" s="5">
        <f t="shared" si="170"/>
        <v>0.49460292996705729</v>
      </c>
      <c r="N64" s="5">
        <f t="shared" si="171"/>
        <v>0</v>
      </c>
      <c r="O64" s="5">
        <f t="shared" si="172"/>
        <v>0.34820046269680804</v>
      </c>
      <c r="P64" s="5">
        <f t="shared" si="173"/>
        <v>0</v>
      </c>
      <c r="Q64" s="5">
        <f t="shared" si="174"/>
        <v>0</v>
      </c>
      <c r="R64" s="5">
        <f t="shared" si="175"/>
        <v>0.12256656286927631</v>
      </c>
      <c r="S64" s="5">
        <f t="shared" si="176"/>
        <v>0</v>
      </c>
      <c r="T64" s="5">
        <f t="shared" si="177"/>
        <v>0</v>
      </c>
      <c r="U64" s="5">
        <f t="shared" si="178"/>
        <v>0</v>
      </c>
      <c r="V64" s="5">
        <f t="shared" si="179"/>
        <v>0</v>
      </c>
      <c r="W64" s="5">
        <f t="shared" si="180"/>
        <v>0</v>
      </c>
      <c r="X64" s="5">
        <f t="shared" si="181"/>
        <v>0</v>
      </c>
      <c r="Y64" s="5">
        <f t="shared" si="182"/>
        <v>0</v>
      </c>
      <c r="Z64" s="5">
        <f t="shared" si="183"/>
        <v>2.8762286753323485E-2</v>
      </c>
      <c r="AA64" s="5">
        <f t="shared" si="184"/>
        <v>0</v>
      </c>
      <c r="AB64" s="5">
        <f t="shared" si="185"/>
        <v>0</v>
      </c>
      <c r="AC64" s="5">
        <f t="shared" si="186"/>
        <v>0</v>
      </c>
      <c r="AD64" s="5">
        <f t="shared" si="187"/>
        <v>0</v>
      </c>
      <c r="AE64" s="5">
        <f t="shared" si="188"/>
        <v>0</v>
      </c>
      <c r="AF64" s="5">
        <f t="shared" si="189"/>
        <v>0</v>
      </c>
      <c r="AG64" s="5">
        <f t="shared" si="190"/>
        <v>0</v>
      </c>
      <c r="AH64" s="5">
        <f t="shared" si="191"/>
        <v>5.0621624685849281E-3</v>
      </c>
      <c r="AI64" s="5">
        <f t="shared" si="192"/>
        <v>0</v>
      </c>
      <c r="AJ64" s="5">
        <f t="shared" si="193"/>
        <v>0</v>
      </c>
      <c r="AK64" s="5">
        <f t="shared" si="194"/>
        <v>0</v>
      </c>
      <c r="AL64" s="5">
        <f t="shared" si="195"/>
        <v>0</v>
      </c>
      <c r="AM64" s="5">
        <f t="shared" si="196"/>
        <v>0</v>
      </c>
      <c r="AN64" s="5">
        <f t="shared" si="197"/>
        <v>0</v>
      </c>
      <c r="AO64" s="5">
        <f t="shared" si="198"/>
        <v>0</v>
      </c>
      <c r="AP64" s="5">
        <f t="shared" si="199"/>
        <v>0</v>
      </c>
      <c r="AQ64" s="5">
        <f t="shared" si="200"/>
        <v>0</v>
      </c>
      <c r="AR64" s="5">
        <f t="shared" si="201"/>
        <v>7.1275247557675754E-4</v>
      </c>
      <c r="AS64" s="5">
        <f t="shared" si="202"/>
        <v>0</v>
      </c>
      <c r="AT64" s="5">
        <f t="shared" si="203"/>
        <v>0</v>
      </c>
      <c r="AU64" s="5">
        <f t="shared" si="204"/>
        <v>0</v>
      </c>
      <c r="AV64" s="5">
        <f t="shared" si="205"/>
        <v>0</v>
      </c>
      <c r="AW64" s="5">
        <f t="shared" si="206"/>
        <v>0</v>
      </c>
      <c r="AX64" s="5">
        <f t="shared" si="207"/>
        <v>0</v>
      </c>
      <c r="AY64" s="5">
        <f t="shared" si="208"/>
        <v>0</v>
      </c>
      <c r="AZ64" s="5">
        <f t="shared" si="209"/>
        <v>0</v>
      </c>
      <c r="BA64" s="5">
        <f t="shared" si="210"/>
        <v>0</v>
      </c>
      <c r="BB64" s="5">
        <f t="shared" si="211"/>
        <v>0</v>
      </c>
      <c r="BC64" s="5">
        <f t="shared" si="212"/>
        <v>0</v>
      </c>
      <c r="BD64" s="5">
        <f t="shared" si="213"/>
        <v>8.3629623801006125E-5</v>
      </c>
      <c r="BE64" s="5">
        <f t="shared" si="214"/>
        <v>0</v>
      </c>
      <c r="BF64" s="5">
        <f t="shared" si="215"/>
        <v>0</v>
      </c>
      <c r="BG64" s="5">
        <f t="shared" si="216"/>
        <v>0</v>
      </c>
      <c r="BH64" s="5">
        <f t="shared" si="217"/>
        <v>0</v>
      </c>
      <c r="BI64" s="5">
        <f t="shared" si="218"/>
        <v>0</v>
      </c>
      <c r="BJ64" s="8">
        <f t="shared" si="219"/>
        <v>0</v>
      </c>
      <c r="BK64" s="8">
        <f t="shared" si="220"/>
        <v>0.49460292996705729</v>
      </c>
      <c r="BL64" s="8">
        <f t="shared" si="221"/>
        <v>0.47662557013404705</v>
      </c>
      <c r="BM64" s="8">
        <f t="shared" si="222"/>
        <v>3.4620831321286176E-2</v>
      </c>
      <c r="BN64" s="8">
        <f t="shared" si="223"/>
        <v>0.96536995553314164</v>
      </c>
    </row>
    <row r="65" spans="1:66" x14ac:dyDescent="0.25">
      <c r="A65" t="s">
        <v>32</v>
      </c>
      <c r="B65" t="s">
        <v>33</v>
      </c>
      <c r="C65" t="s">
        <v>34</v>
      </c>
      <c r="D65" t="s">
        <v>461</v>
      </c>
      <c r="E65">
        <f>VLOOKUP(A65,home!$A$2:$E$405,3,FALSE)</f>
        <v>1.4285714285714299</v>
      </c>
      <c r="F65">
        <f>VLOOKUP(B65,home!$B$2:$E$405,3,FALSE)</f>
        <v>1.4</v>
      </c>
      <c r="G65">
        <f>VLOOKUP(C65,away!$B$2:$E$405,4,FALSE)</f>
        <v>1.4</v>
      </c>
      <c r="H65">
        <f>VLOOKUP(A65,away!$A$2:$E$405,3,FALSE)</f>
        <v>1.5714285714285701</v>
      </c>
      <c r="I65">
        <f>VLOOKUP(C65,away!$B$2:$E$405,3,FALSE)</f>
        <v>1.4</v>
      </c>
      <c r="J65">
        <f>VLOOKUP(B65,home!$B$2:$E$405,4,FALSE)</f>
        <v>1.59</v>
      </c>
      <c r="K65" s="3">
        <f t="shared" si="168"/>
        <v>2.8000000000000025</v>
      </c>
      <c r="L65" s="3">
        <f t="shared" si="169"/>
        <v>3.4979999999999971</v>
      </c>
      <c r="M65" s="5">
        <f t="shared" si="170"/>
        <v>1.8399810616421505E-3</v>
      </c>
      <c r="N65" s="5">
        <f t="shared" si="171"/>
        <v>5.1519469725980266E-3</v>
      </c>
      <c r="O65" s="5">
        <f t="shared" si="172"/>
        <v>6.4362537536242371E-3</v>
      </c>
      <c r="P65" s="5">
        <f t="shared" si="173"/>
        <v>1.802151051014788E-2</v>
      </c>
      <c r="Q65" s="5">
        <f t="shared" si="174"/>
        <v>7.2127257616372443E-3</v>
      </c>
      <c r="R65" s="5">
        <f t="shared" si="175"/>
        <v>1.1257007815088784E-2</v>
      </c>
      <c r="S65" s="5">
        <f t="shared" si="176"/>
        <v>4.4127470635148124E-2</v>
      </c>
      <c r="T65" s="5">
        <f t="shared" si="177"/>
        <v>2.5230114714207059E-2</v>
      </c>
      <c r="U65" s="5">
        <f t="shared" si="178"/>
        <v>3.1519621882248626E-2</v>
      </c>
      <c r="V65" s="5">
        <f t="shared" si="179"/>
        <v>4.8022455376543864E-2</v>
      </c>
      <c r="W65" s="5">
        <f t="shared" si="180"/>
        <v>6.7318773775281006E-3</v>
      </c>
      <c r="X65" s="5">
        <f t="shared" si="181"/>
        <v>2.3548107066593275E-2</v>
      </c>
      <c r="Y65" s="5">
        <f t="shared" si="182"/>
        <v>4.1185639259471614E-2</v>
      </c>
      <c r="Z65" s="5">
        <f t="shared" si="183"/>
        <v>1.3125671112393511E-2</v>
      </c>
      <c r="AA65" s="5">
        <f t="shared" si="184"/>
        <v>3.6751879114701867E-2</v>
      </c>
      <c r="AB65" s="5">
        <f t="shared" si="185"/>
        <v>5.1452630760582665E-2</v>
      </c>
      <c r="AC65" s="5">
        <f t="shared" si="186"/>
        <v>2.9396946058751323E-2</v>
      </c>
      <c r="AD65" s="5">
        <f t="shared" si="187"/>
        <v>4.7123141642696738E-3</v>
      </c>
      <c r="AE65" s="5">
        <f t="shared" si="188"/>
        <v>1.6483674946615304E-2</v>
      </c>
      <c r="AF65" s="5">
        <f t="shared" si="189"/>
        <v>2.8829947481630151E-2</v>
      </c>
      <c r="AG65" s="5">
        <f t="shared" si="190"/>
        <v>3.3615718763580729E-2</v>
      </c>
      <c r="AH65" s="5">
        <f t="shared" si="191"/>
        <v>1.1478399387788116E-2</v>
      </c>
      <c r="AI65" s="5">
        <f t="shared" si="192"/>
        <v>3.2139518285806759E-2</v>
      </c>
      <c r="AJ65" s="5">
        <f t="shared" si="193"/>
        <v>4.4995325600129504E-2</v>
      </c>
      <c r="AK65" s="5">
        <f t="shared" si="194"/>
        <v>4.1995637226787577E-2</v>
      </c>
      <c r="AL65" s="5">
        <f t="shared" si="195"/>
        <v>1.1517017939113361E-2</v>
      </c>
      <c r="AM65" s="5">
        <f t="shared" si="196"/>
        <v>2.6388959319910209E-3</v>
      </c>
      <c r="AN65" s="5">
        <f t="shared" si="197"/>
        <v>9.230857970104582E-3</v>
      </c>
      <c r="AO65" s="5">
        <f t="shared" si="198"/>
        <v>1.6144770589712906E-2</v>
      </c>
      <c r="AP65" s="5">
        <f t="shared" si="199"/>
        <v>1.882480250760523E-2</v>
      </c>
      <c r="AQ65" s="5">
        <f t="shared" si="200"/>
        <v>1.6462289792900764E-2</v>
      </c>
      <c r="AR65" s="5">
        <f t="shared" si="201"/>
        <v>8.0302882116965579E-3</v>
      </c>
      <c r="AS65" s="5">
        <f t="shared" si="202"/>
        <v>2.2484806992750381E-2</v>
      </c>
      <c r="AT65" s="5">
        <f t="shared" si="203"/>
        <v>3.1478729789850571E-2</v>
      </c>
      <c r="AU65" s="5">
        <f t="shared" si="204"/>
        <v>2.9380147803860557E-2</v>
      </c>
      <c r="AV65" s="5">
        <f t="shared" si="205"/>
        <v>2.0566103462702403E-2</v>
      </c>
      <c r="AW65" s="5">
        <f t="shared" si="206"/>
        <v>3.1333966806347743E-3</v>
      </c>
      <c r="AX65" s="5">
        <f t="shared" si="207"/>
        <v>1.2314847682624772E-3</v>
      </c>
      <c r="AY65" s="5">
        <f t="shared" si="208"/>
        <v>4.3077337193821418E-3</v>
      </c>
      <c r="AZ65" s="5">
        <f t="shared" si="209"/>
        <v>7.5342262751993613E-3</v>
      </c>
      <c r="BA65" s="5">
        <f t="shared" si="210"/>
        <v>8.7849078368824468E-3</v>
      </c>
      <c r="BB65" s="5">
        <f t="shared" si="211"/>
        <v>7.6824019033536941E-3</v>
      </c>
      <c r="BC65" s="5">
        <f t="shared" si="212"/>
        <v>5.3746083715862387E-3</v>
      </c>
      <c r="BD65" s="5">
        <f t="shared" si="213"/>
        <v>4.6816580274190896E-3</v>
      </c>
      <c r="BE65" s="5">
        <f t="shared" si="214"/>
        <v>1.3108642476773461E-2</v>
      </c>
      <c r="BF65" s="5">
        <f t="shared" si="215"/>
        <v>1.8352099467482865E-2</v>
      </c>
      <c r="BG65" s="5">
        <f t="shared" si="216"/>
        <v>1.712862616965069E-2</v>
      </c>
      <c r="BH65" s="5">
        <f t="shared" si="217"/>
        <v>1.199003831875549E-2</v>
      </c>
      <c r="BI65" s="5">
        <f t="shared" si="218"/>
        <v>6.7144214585030835E-3</v>
      </c>
      <c r="BJ65" s="8">
        <f t="shared" si="219"/>
        <v>0.29091904617511199</v>
      </c>
      <c r="BK65" s="8">
        <f t="shared" si="220"/>
        <v>0.15723311530072884</v>
      </c>
      <c r="BL65" s="8">
        <f t="shared" si="221"/>
        <v>0.45194183600620325</v>
      </c>
      <c r="BM65" s="8">
        <f t="shared" si="222"/>
        <v>0.8621259056809516</v>
      </c>
      <c r="BN65" s="8">
        <f t="shared" si="223"/>
        <v>4.9919425874738327E-2</v>
      </c>
    </row>
    <row r="66" spans="1:66" x14ac:dyDescent="0.25">
      <c r="A66" t="s">
        <v>32</v>
      </c>
      <c r="B66" t="s">
        <v>362</v>
      </c>
      <c r="C66" t="s">
        <v>207</v>
      </c>
      <c r="D66" t="s">
        <v>461</v>
      </c>
      <c r="E66">
        <f>VLOOKUP(A66,home!$A$2:$E$405,3,FALSE)</f>
        <v>1.4285714285714299</v>
      </c>
      <c r="F66">
        <f>VLOOKUP(B66,home!$B$2:$E$405,3,FALSE)</f>
        <v>2.1</v>
      </c>
      <c r="G66">
        <f>VLOOKUP(C66,away!$B$2:$E$405,4,FALSE)</f>
        <v>1.75</v>
      </c>
      <c r="H66">
        <f>VLOOKUP(A66,away!$A$2:$E$405,3,FALSE)</f>
        <v>1.5714285714285701</v>
      </c>
      <c r="I66">
        <f>VLOOKUP(C66,away!$B$2:$E$405,3,FALSE)</f>
        <v>1.75</v>
      </c>
      <c r="J66">
        <f>VLOOKUP(B66,home!$B$2:$E$405,4,FALSE)</f>
        <v>1.27</v>
      </c>
      <c r="K66" s="3">
        <f t="shared" si="168"/>
        <v>5.2500000000000053</v>
      </c>
      <c r="L66" s="3">
        <f t="shared" si="169"/>
        <v>3.4924999999999971</v>
      </c>
      <c r="M66" s="5">
        <f t="shared" si="170"/>
        <v>1.5965425294162206E-4</v>
      </c>
      <c r="N66" s="5">
        <f t="shared" si="171"/>
        <v>8.3818482794351676E-4</v>
      </c>
      <c r="O66" s="5">
        <f t="shared" si="172"/>
        <v>5.5759247839861454E-4</v>
      </c>
      <c r="P66" s="5">
        <f t="shared" si="173"/>
        <v>2.9273605115927295E-3</v>
      </c>
      <c r="Q66" s="5">
        <f t="shared" si="174"/>
        <v>2.2002351733517345E-3</v>
      </c>
      <c r="R66" s="5">
        <f t="shared" si="175"/>
        <v>9.7369586540357997E-4</v>
      </c>
      <c r="S66" s="5">
        <f t="shared" si="176"/>
        <v>1.3418746145093119E-2</v>
      </c>
      <c r="T66" s="5">
        <f t="shared" si="177"/>
        <v>7.6843213429309259E-3</v>
      </c>
      <c r="U66" s="5">
        <f t="shared" si="178"/>
        <v>5.1119032933687998E-3</v>
      </c>
      <c r="V66" s="5">
        <f t="shared" si="179"/>
        <v>2.7337899698513673E-2</v>
      </c>
      <c r="W66" s="5">
        <f t="shared" si="180"/>
        <v>3.8504115533655385E-3</v>
      </c>
      <c r="X66" s="5">
        <f t="shared" si="181"/>
        <v>1.3447562350129132E-2</v>
      </c>
      <c r="Y66" s="5">
        <f t="shared" si="182"/>
        <v>2.3482805753912976E-2</v>
      </c>
      <c r="Z66" s="5">
        <f t="shared" si="183"/>
        <v>1.1335442699740002E-3</v>
      </c>
      <c r="AA66" s="5">
        <f t="shared" si="184"/>
        <v>5.9511074173635072E-3</v>
      </c>
      <c r="AB66" s="5">
        <f t="shared" si="185"/>
        <v>1.5621656970579229E-2</v>
      </c>
      <c r="AC66" s="5">
        <f t="shared" si="186"/>
        <v>3.1328592322472495E-2</v>
      </c>
      <c r="AD66" s="5">
        <f t="shared" si="187"/>
        <v>5.0536651637922755E-3</v>
      </c>
      <c r="AE66" s="5">
        <f t="shared" si="188"/>
        <v>1.7649925584544503E-2</v>
      </c>
      <c r="AF66" s="5">
        <f t="shared" si="189"/>
        <v>3.0821182552010818E-2</v>
      </c>
      <c r="AG66" s="5">
        <f t="shared" si="190"/>
        <v>3.5880993354299236E-2</v>
      </c>
      <c r="AH66" s="5">
        <f t="shared" si="191"/>
        <v>9.8972584072104823E-4</v>
      </c>
      <c r="AI66" s="5">
        <f t="shared" si="192"/>
        <v>5.1960606637855081E-3</v>
      </c>
      <c r="AJ66" s="5">
        <f t="shared" si="193"/>
        <v>1.3639659242436979E-2</v>
      </c>
      <c r="AK66" s="5">
        <f t="shared" si="194"/>
        <v>2.3869403674264732E-2</v>
      </c>
      <c r="AL66" s="5">
        <f t="shared" si="195"/>
        <v>2.2977172824109389E-2</v>
      </c>
      <c r="AM66" s="5">
        <f t="shared" si="196"/>
        <v>5.3063484219818937E-3</v>
      </c>
      <c r="AN66" s="5">
        <f t="shared" si="197"/>
        <v>1.8532421863771745E-2</v>
      </c>
      <c r="AO66" s="5">
        <f t="shared" si="198"/>
        <v>3.2362241679611388E-2</v>
      </c>
      <c r="AP66" s="5">
        <f t="shared" si="199"/>
        <v>3.7675043022014229E-2</v>
      </c>
      <c r="AQ66" s="5">
        <f t="shared" si="200"/>
        <v>3.2895021938596149E-2</v>
      </c>
      <c r="AR66" s="5">
        <f t="shared" si="201"/>
        <v>6.9132349974365161E-4</v>
      </c>
      <c r="AS66" s="5">
        <f t="shared" si="202"/>
        <v>3.6294483736541744E-3</v>
      </c>
      <c r="AT66" s="5">
        <f t="shared" si="203"/>
        <v>9.5273019808422219E-3</v>
      </c>
      <c r="AU66" s="5">
        <f t="shared" si="204"/>
        <v>1.66727784664739E-2</v>
      </c>
      <c r="AV66" s="5">
        <f t="shared" si="205"/>
        <v>2.1883021737247019E-2</v>
      </c>
      <c r="AW66" s="5">
        <f t="shared" si="206"/>
        <v>1.1702800679529467E-2</v>
      </c>
      <c r="AX66" s="5">
        <f t="shared" si="207"/>
        <v>4.6430548692341618E-3</v>
      </c>
      <c r="AY66" s="5">
        <f t="shared" si="208"/>
        <v>1.6215869130800295E-2</v>
      </c>
      <c r="AZ66" s="5">
        <f t="shared" si="209"/>
        <v>2.8316961469659993E-2</v>
      </c>
      <c r="BA66" s="5">
        <f t="shared" si="210"/>
        <v>3.296566264426249E-2</v>
      </c>
      <c r="BB66" s="5">
        <f t="shared" si="211"/>
        <v>2.8783144196271659E-2</v>
      </c>
      <c r="BC66" s="5">
        <f t="shared" si="212"/>
        <v>2.0105026221095737E-2</v>
      </c>
      <c r="BD66" s="5">
        <f t="shared" si="213"/>
        <v>4.0240788714245018E-4</v>
      </c>
      <c r="BE66" s="5">
        <f t="shared" si="214"/>
        <v>2.1126414074978655E-3</v>
      </c>
      <c r="BF66" s="5">
        <f t="shared" si="215"/>
        <v>5.5456836946819049E-3</v>
      </c>
      <c r="BG66" s="5">
        <f t="shared" si="216"/>
        <v>9.7049464656933405E-3</v>
      </c>
      <c r="BH66" s="5">
        <f t="shared" si="217"/>
        <v>1.2737742236222524E-2</v>
      </c>
      <c r="BI66" s="5">
        <f t="shared" si="218"/>
        <v>1.3374629348033662E-2</v>
      </c>
      <c r="BJ66" s="8">
        <f t="shared" si="219"/>
        <v>0.39871008311358042</v>
      </c>
      <c r="BK66" s="8">
        <f t="shared" si="220"/>
        <v>0.11436529488552331</v>
      </c>
      <c r="BL66" s="8">
        <f t="shared" si="221"/>
        <v>0.16819273054355469</v>
      </c>
      <c r="BM66" s="8">
        <f t="shared" si="222"/>
        <v>0.67023186125172984</v>
      </c>
      <c r="BN66" s="8">
        <f t="shared" si="223"/>
        <v>7.6567231096317965E-3</v>
      </c>
    </row>
    <row r="67" spans="1:66" x14ac:dyDescent="0.25">
      <c r="A67" t="s">
        <v>32</v>
      </c>
      <c r="B67" t="s">
        <v>209</v>
      </c>
      <c r="C67" t="s">
        <v>195</v>
      </c>
      <c r="D67" t="s">
        <v>461</v>
      </c>
      <c r="E67">
        <f>VLOOKUP(A67,home!$A$2:$E$405,3,FALSE)</f>
        <v>1.4285714285714299</v>
      </c>
      <c r="F67">
        <f>VLOOKUP(B67,home!$B$2:$E$405,3,FALSE)</f>
        <v>2.8</v>
      </c>
      <c r="G67">
        <f>VLOOKUP(C67,away!$B$2:$E$405,4,FALSE)</f>
        <v>2.8</v>
      </c>
      <c r="H67">
        <f>VLOOKUP(A67,away!$A$2:$E$405,3,FALSE)</f>
        <v>1.5714285714285701</v>
      </c>
      <c r="I67">
        <f>VLOOKUP(C67,away!$B$2:$E$405,3,FALSE)</f>
        <v>2.8</v>
      </c>
      <c r="J67">
        <f>VLOOKUP(B67,home!$B$2:$E$405,4,FALSE)</f>
        <v>2.5499999999999998</v>
      </c>
      <c r="K67" s="3">
        <f t="shared" si="168"/>
        <v>11.20000000000001</v>
      </c>
      <c r="L67" s="3">
        <f t="shared" si="169"/>
        <v>11.219999999999988</v>
      </c>
      <c r="M67" s="5">
        <f t="shared" si="170"/>
        <v>1.8328111393951019E-10</v>
      </c>
      <c r="N67" s="5">
        <f t="shared" si="171"/>
        <v>2.052748476122515E-9</v>
      </c>
      <c r="O67" s="5">
        <f t="shared" si="172"/>
        <v>2.0564140984013018E-9</v>
      </c>
      <c r="P67" s="5">
        <f t="shared" si="173"/>
        <v>2.3031837902094594E-8</v>
      </c>
      <c r="Q67" s="5">
        <f t="shared" si="174"/>
        <v>1.1495391466286111E-8</v>
      </c>
      <c r="R67" s="5">
        <f t="shared" si="175"/>
        <v>1.1536483092031308E-8</v>
      </c>
      <c r="S67" s="5">
        <f t="shared" si="176"/>
        <v>7.2356821953220558E-7</v>
      </c>
      <c r="T67" s="5">
        <f t="shared" si="177"/>
        <v>1.2897829225173002E-7</v>
      </c>
      <c r="U67" s="5">
        <f t="shared" si="178"/>
        <v>1.292086106307507E-7</v>
      </c>
      <c r="V67" s="5">
        <f t="shared" si="179"/>
        <v>1.0102941859921648E-5</v>
      </c>
      <c r="W67" s="5">
        <f t="shared" si="180"/>
        <v>4.2916128140801466E-8</v>
      </c>
      <c r="X67" s="5">
        <f t="shared" si="181"/>
        <v>4.8151895773979181E-7</v>
      </c>
      <c r="Y67" s="5">
        <f t="shared" si="182"/>
        <v>2.7013213529202334E-6</v>
      </c>
      <c r="Z67" s="5">
        <f t="shared" si="183"/>
        <v>4.3146446764196988E-8</v>
      </c>
      <c r="AA67" s="5">
        <f t="shared" si="184"/>
        <v>4.8324020375900645E-7</v>
      </c>
      <c r="AB67" s="5">
        <f t="shared" si="185"/>
        <v>2.7061451410504425E-6</v>
      </c>
      <c r="AC67" s="5">
        <f t="shared" si="186"/>
        <v>7.9348505367824696E-5</v>
      </c>
      <c r="AD67" s="5">
        <f t="shared" si="187"/>
        <v>1.201651587942443E-7</v>
      </c>
      <c r="AE67" s="5">
        <f t="shared" si="188"/>
        <v>1.3482530816714195E-6</v>
      </c>
      <c r="AF67" s="5">
        <f t="shared" si="189"/>
        <v>7.5636997881766663E-6</v>
      </c>
      <c r="AG67" s="5">
        <f t="shared" si="190"/>
        <v>2.8288237207780664E-5</v>
      </c>
      <c r="AH67" s="5">
        <f t="shared" si="191"/>
        <v>1.2102578317357245E-7</v>
      </c>
      <c r="AI67" s="5">
        <f t="shared" si="192"/>
        <v>1.355488771544012E-6</v>
      </c>
      <c r="AJ67" s="5">
        <f t="shared" si="193"/>
        <v>7.5907371206464843E-6</v>
      </c>
      <c r="AK67" s="5">
        <f t="shared" si="194"/>
        <v>2.83387519170802E-5</v>
      </c>
      <c r="AL67" s="5">
        <f t="shared" si="195"/>
        <v>3.9885002314169247E-4</v>
      </c>
      <c r="AM67" s="5">
        <f t="shared" si="196"/>
        <v>2.6916995569910729E-7</v>
      </c>
      <c r="AN67" s="5">
        <f t="shared" si="197"/>
        <v>3.0200869029439803E-6</v>
      </c>
      <c r="AO67" s="5">
        <f t="shared" si="198"/>
        <v>1.6942687525515735E-5</v>
      </c>
      <c r="AP67" s="5">
        <f t="shared" si="199"/>
        <v>6.3365651345428697E-5</v>
      </c>
      <c r="AQ67" s="5">
        <f t="shared" si="200"/>
        <v>1.7774065202392732E-4</v>
      </c>
      <c r="AR67" s="5">
        <f t="shared" si="201"/>
        <v>2.7158185744149624E-7</v>
      </c>
      <c r="AS67" s="5">
        <f t="shared" si="202"/>
        <v>3.0417168033447595E-6</v>
      </c>
      <c r="AT67" s="5">
        <f t="shared" si="203"/>
        <v>1.7033614098730693E-5</v>
      </c>
      <c r="AU67" s="5">
        <f t="shared" si="204"/>
        <v>6.3592159301927888E-5</v>
      </c>
      <c r="AV67" s="5">
        <f t="shared" si="205"/>
        <v>1.7805804604539841E-4</v>
      </c>
      <c r="AW67" s="5">
        <f t="shared" si="206"/>
        <v>1.3922524807799346E-3</v>
      </c>
      <c r="AX67" s="5">
        <f t="shared" si="207"/>
        <v>5.0245058397166755E-7</v>
      </c>
      <c r="AY67" s="5">
        <f t="shared" si="208"/>
        <v>5.6374955521621032E-6</v>
      </c>
      <c r="AZ67" s="5">
        <f t="shared" si="209"/>
        <v>3.1626350047629411E-5</v>
      </c>
      <c r="BA67" s="5">
        <f t="shared" si="210"/>
        <v>1.1828254917813372E-4</v>
      </c>
      <c r="BB67" s="5">
        <f t="shared" si="211"/>
        <v>3.3178255044466481E-4</v>
      </c>
      <c r="BC67" s="5">
        <f t="shared" si="212"/>
        <v>7.4452004319782697E-4</v>
      </c>
      <c r="BD67" s="5">
        <f t="shared" si="213"/>
        <v>5.0785807341559734E-7</v>
      </c>
      <c r="BE67" s="5">
        <f t="shared" si="214"/>
        <v>5.6880104222546938E-6</v>
      </c>
      <c r="BF67" s="5">
        <f t="shared" si="215"/>
        <v>3.1852858364626352E-5</v>
      </c>
      <c r="BG67" s="5">
        <f t="shared" si="216"/>
        <v>1.1891733789460502E-4</v>
      </c>
      <c r="BH67" s="5">
        <f t="shared" si="217"/>
        <v>3.3296854610489465E-4</v>
      </c>
      <c r="BI67" s="5">
        <f t="shared" si="218"/>
        <v>7.45849543274964E-4</v>
      </c>
      <c r="BJ67" s="8">
        <f t="shared" si="219"/>
        <v>1.5343783248653216E-3</v>
      </c>
      <c r="BK67" s="8">
        <f t="shared" si="220"/>
        <v>4.9468574926014917E-4</v>
      </c>
      <c r="BL67" s="8">
        <f t="shared" si="221"/>
        <v>1.5385194626866784E-3</v>
      </c>
      <c r="BM67" s="8">
        <f t="shared" si="222"/>
        <v>4.9541913123305366E-3</v>
      </c>
      <c r="BN67" s="8">
        <f t="shared" si="223"/>
        <v>5.0356156148875346E-8</v>
      </c>
    </row>
    <row r="68" spans="1:66" x14ac:dyDescent="0.25">
      <c r="A68" t="s">
        <v>298</v>
      </c>
      <c r="B68" t="s">
        <v>299</v>
      </c>
      <c r="C68" t="s">
        <v>358</v>
      </c>
      <c r="D68" t="s">
        <v>461</v>
      </c>
      <c r="E68">
        <f>VLOOKUP(A68,home!$A$2:$E$405,3,FALSE)</f>
        <v>1.7</v>
      </c>
      <c r="F68">
        <f>VLOOKUP(B68,home!$B$2:$E$405,3,FALSE)</f>
        <v>0.28999999999999998</v>
      </c>
      <c r="G68">
        <f>VLOOKUP(C68,away!$B$2:$E$405,4,FALSE)</f>
        <v>0</v>
      </c>
      <c r="H68">
        <f>VLOOKUP(A68,away!$A$2:$E$405,3,FALSE)</f>
        <v>1.4</v>
      </c>
      <c r="I68">
        <f>VLOOKUP(C68,away!$B$2:$E$405,3,FALSE)</f>
        <v>1.47</v>
      </c>
      <c r="J68">
        <f>VLOOKUP(B68,home!$B$2:$E$405,4,FALSE)</f>
        <v>1.79</v>
      </c>
      <c r="K68" s="3">
        <f t="shared" si="168"/>
        <v>0</v>
      </c>
      <c r="L68" s="3">
        <f t="shared" si="169"/>
        <v>3.6838199999999999</v>
      </c>
      <c r="M68" s="5">
        <f t="shared" si="170"/>
        <v>2.5126806869115347E-2</v>
      </c>
      <c r="N68" s="5">
        <f t="shared" si="171"/>
        <v>0</v>
      </c>
      <c r="O68" s="5">
        <f t="shared" si="172"/>
        <v>9.2562633680584483E-2</v>
      </c>
      <c r="P68" s="5">
        <f t="shared" si="173"/>
        <v>0</v>
      </c>
      <c r="Q68" s="5">
        <f t="shared" si="174"/>
        <v>0</v>
      </c>
      <c r="R68" s="5">
        <f t="shared" si="175"/>
        <v>0.17049204060260545</v>
      </c>
      <c r="S68" s="5">
        <f t="shared" si="176"/>
        <v>0</v>
      </c>
      <c r="T68" s="5">
        <f t="shared" si="177"/>
        <v>0</v>
      </c>
      <c r="U68" s="5">
        <f t="shared" si="178"/>
        <v>0</v>
      </c>
      <c r="V68" s="5">
        <f t="shared" si="179"/>
        <v>0</v>
      </c>
      <c r="W68" s="5">
        <f t="shared" si="180"/>
        <v>0</v>
      </c>
      <c r="X68" s="5">
        <f t="shared" si="181"/>
        <v>0</v>
      </c>
      <c r="Y68" s="5">
        <f t="shared" si="182"/>
        <v>0</v>
      </c>
      <c r="Z68" s="5">
        <f t="shared" si="183"/>
        <v>0.20935399633756327</v>
      </c>
      <c r="AA68" s="5">
        <f t="shared" si="184"/>
        <v>0</v>
      </c>
      <c r="AB68" s="5">
        <f t="shared" si="185"/>
        <v>0</v>
      </c>
      <c r="AC68" s="5">
        <f t="shared" si="186"/>
        <v>0</v>
      </c>
      <c r="AD68" s="5">
        <f t="shared" si="187"/>
        <v>0</v>
      </c>
      <c r="AE68" s="5">
        <f t="shared" si="188"/>
        <v>0</v>
      </c>
      <c r="AF68" s="5">
        <f t="shared" si="189"/>
        <v>0</v>
      </c>
      <c r="AG68" s="5">
        <f t="shared" si="190"/>
        <v>0</v>
      </c>
      <c r="AH68" s="5">
        <f t="shared" si="191"/>
        <v>0.19280560969706059</v>
      </c>
      <c r="AI68" s="5">
        <f t="shared" si="192"/>
        <v>0</v>
      </c>
      <c r="AJ68" s="5">
        <f t="shared" si="193"/>
        <v>0</v>
      </c>
      <c r="AK68" s="5">
        <f t="shared" si="194"/>
        <v>0</v>
      </c>
      <c r="AL68" s="5">
        <f t="shared" si="195"/>
        <v>0</v>
      </c>
      <c r="AM68" s="5">
        <f t="shared" si="196"/>
        <v>0</v>
      </c>
      <c r="AN68" s="5">
        <f t="shared" si="197"/>
        <v>0</v>
      </c>
      <c r="AO68" s="5">
        <f t="shared" si="198"/>
        <v>0</v>
      </c>
      <c r="AP68" s="5">
        <f t="shared" si="199"/>
        <v>0</v>
      </c>
      <c r="AQ68" s="5">
        <f t="shared" si="200"/>
        <v>0</v>
      </c>
      <c r="AR68" s="5">
        <f t="shared" si="201"/>
        <v>0.14205223222284513</v>
      </c>
      <c r="AS68" s="5">
        <f t="shared" si="202"/>
        <v>0</v>
      </c>
      <c r="AT68" s="5">
        <f t="shared" si="203"/>
        <v>0</v>
      </c>
      <c r="AU68" s="5">
        <f t="shared" si="204"/>
        <v>0</v>
      </c>
      <c r="AV68" s="5">
        <f t="shared" si="205"/>
        <v>0</v>
      </c>
      <c r="AW68" s="5">
        <f t="shared" si="206"/>
        <v>0</v>
      </c>
      <c r="AX68" s="5">
        <f t="shared" si="207"/>
        <v>0</v>
      </c>
      <c r="AY68" s="5">
        <f t="shared" si="208"/>
        <v>0</v>
      </c>
      <c r="AZ68" s="5">
        <f t="shared" si="209"/>
        <v>0</v>
      </c>
      <c r="BA68" s="5">
        <f t="shared" si="210"/>
        <v>0</v>
      </c>
      <c r="BB68" s="5">
        <f t="shared" si="211"/>
        <v>0</v>
      </c>
      <c r="BC68" s="5">
        <f t="shared" si="212"/>
        <v>0</v>
      </c>
      <c r="BD68" s="5">
        <f t="shared" si="213"/>
        <v>8.7215809017860177E-2</v>
      </c>
      <c r="BE68" s="5">
        <f t="shared" si="214"/>
        <v>0</v>
      </c>
      <c r="BF68" s="5">
        <f t="shared" si="215"/>
        <v>0</v>
      </c>
      <c r="BG68" s="5">
        <f t="shared" si="216"/>
        <v>0</v>
      </c>
      <c r="BH68" s="5">
        <f t="shared" si="217"/>
        <v>0</v>
      </c>
      <c r="BI68" s="5">
        <f t="shared" si="218"/>
        <v>0</v>
      </c>
      <c r="BJ68" s="8">
        <f t="shared" si="219"/>
        <v>0</v>
      </c>
      <c r="BK68" s="8">
        <f t="shared" si="220"/>
        <v>2.5126806869115347E-2</v>
      </c>
      <c r="BL68" s="8">
        <f t="shared" si="221"/>
        <v>0.6851283252209559</v>
      </c>
      <c r="BM68" s="8">
        <f t="shared" si="222"/>
        <v>0.63142764727532918</v>
      </c>
      <c r="BN68" s="8">
        <f t="shared" si="223"/>
        <v>0.2881814811523053</v>
      </c>
    </row>
    <row r="69" spans="1:66" x14ac:dyDescent="0.25">
      <c r="A69" t="s">
        <v>298</v>
      </c>
      <c r="B69" t="s">
        <v>324</v>
      </c>
      <c r="C69" t="s">
        <v>330</v>
      </c>
      <c r="D69" t="s">
        <v>461</v>
      </c>
      <c r="E69">
        <f>VLOOKUP(A69,home!$A$2:$E$405,3,FALSE)</f>
        <v>1.7</v>
      </c>
      <c r="F69">
        <f>VLOOKUP(B69,home!$B$2:$E$405,3,FALSE)</f>
        <v>0.59</v>
      </c>
      <c r="G69">
        <f>VLOOKUP(C69,away!$B$2:$E$405,4,FALSE)</f>
        <v>0.88</v>
      </c>
      <c r="H69">
        <f>VLOOKUP(A69,away!$A$2:$E$405,3,FALSE)</f>
        <v>1.4</v>
      </c>
      <c r="I69">
        <f>VLOOKUP(C69,away!$B$2:$E$405,3,FALSE)</f>
        <v>0.88</v>
      </c>
      <c r="J69">
        <f>VLOOKUP(B69,home!$B$2:$E$405,4,FALSE)</f>
        <v>1.43</v>
      </c>
      <c r="K69" s="3">
        <f t="shared" si="168"/>
        <v>0.88263999999999987</v>
      </c>
      <c r="L69" s="3">
        <f t="shared" si="169"/>
        <v>1.76176</v>
      </c>
      <c r="M69" s="5">
        <f t="shared" si="170"/>
        <v>7.104796973540102E-2</v>
      </c>
      <c r="N69" s="5">
        <f t="shared" si="171"/>
        <v>6.2709780007254343E-2</v>
      </c>
      <c r="O69" s="5">
        <f t="shared" si="172"/>
        <v>0.1251694711610401</v>
      </c>
      <c r="P69" s="5">
        <f t="shared" si="173"/>
        <v>0.11047958202558042</v>
      </c>
      <c r="Q69" s="5">
        <f t="shared" si="174"/>
        <v>2.7675080112801481E-2</v>
      </c>
      <c r="R69" s="5">
        <f t="shared" si="175"/>
        <v>0.11025928375633702</v>
      </c>
      <c r="S69" s="5">
        <f t="shared" si="176"/>
        <v>4.2948933270028439E-2</v>
      </c>
      <c r="T69" s="5">
        <f t="shared" si="177"/>
        <v>4.8756849139529143E-2</v>
      </c>
      <c r="U69" s="5">
        <f t="shared" si="178"/>
        <v>9.7319254214693299E-2</v>
      </c>
      <c r="V69" s="5">
        <f t="shared" si="179"/>
        <v>7.4206205153264527E-3</v>
      </c>
      <c r="W69" s="5">
        <f t="shared" si="180"/>
        <v>8.1423775702543656E-3</v>
      </c>
      <c r="X69" s="5">
        <f t="shared" si="181"/>
        <v>1.4344915108171333E-2</v>
      </c>
      <c r="Y69" s="5">
        <f t="shared" si="182"/>
        <v>1.2636148820485965E-2</v>
      </c>
      <c r="Z69" s="5">
        <f t="shared" si="183"/>
        <v>6.4750131916854775E-2</v>
      </c>
      <c r="AA69" s="5">
        <f t="shared" si="184"/>
        <v>5.7151056435092697E-2</v>
      </c>
      <c r="AB69" s="5">
        <f t="shared" si="185"/>
        <v>2.5221904225935104E-2</v>
      </c>
      <c r="AC69" s="5">
        <f t="shared" si="186"/>
        <v>7.2119148509533243E-4</v>
      </c>
      <c r="AD69" s="5">
        <f t="shared" si="187"/>
        <v>1.796697034652328E-3</v>
      </c>
      <c r="AE69" s="5">
        <f t="shared" si="188"/>
        <v>3.1653489677690855E-3</v>
      </c>
      <c r="AF69" s="5">
        <f t="shared" si="189"/>
        <v>2.7882925987284322E-3</v>
      </c>
      <c r="AG69" s="5">
        <f t="shared" si="190"/>
        <v>1.6374341229119346E-3</v>
      </c>
      <c r="AH69" s="5">
        <f t="shared" si="191"/>
        <v>2.8518548101459516E-2</v>
      </c>
      <c r="AI69" s="5">
        <f t="shared" si="192"/>
        <v>2.5171611296272225E-2</v>
      </c>
      <c r="AJ69" s="5">
        <f t="shared" si="193"/>
        <v>1.1108735497270856E-2</v>
      </c>
      <c r="AK69" s="5">
        <f t="shared" si="194"/>
        <v>3.2683380997703825E-3</v>
      </c>
      <c r="AL69" s="5">
        <f t="shared" si="195"/>
        <v>4.4858105941929183E-5</v>
      </c>
      <c r="AM69" s="5">
        <f t="shared" si="196"/>
        <v>3.1716733413310615E-4</v>
      </c>
      <c r="AN69" s="5">
        <f t="shared" si="197"/>
        <v>5.587727225823411E-4</v>
      </c>
      <c r="AO69" s="5">
        <f t="shared" si="198"/>
        <v>4.9221171586833271E-4</v>
      </c>
      <c r="AP69" s="5">
        <f t="shared" si="199"/>
        <v>2.8905297084939798E-4</v>
      </c>
      <c r="AQ69" s="5">
        <f t="shared" si="200"/>
        <v>1.2731049048090884E-4</v>
      </c>
      <c r="AR69" s="5">
        <f t="shared" si="201"/>
        <v>1.0048567460645462E-2</v>
      </c>
      <c r="AS69" s="5">
        <f t="shared" si="202"/>
        <v>8.8692675834641105E-3</v>
      </c>
      <c r="AT69" s="5">
        <f t="shared" si="203"/>
        <v>3.9141851699343805E-3</v>
      </c>
      <c r="AU69" s="5">
        <f t="shared" si="204"/>
        <v>1.1516054661302936E-3</v>
      </c>
      <c r="AV69" s="5">
        <f t="shared" si="205"/>
        <v>2.5411326215631053E-4</v>
      </c>
      <c r="AW69" s="5">
        <f t="shared" si="206"/>
        <v>1.9376207735970796E-6</v>
      </c>
      <c r="AX69" s="5">
        <f t="shared" si="207"/>
        <v>4.665742929987411E-5</v>
      </c>
      <c r="AY69" s="5">
        <f t="shared" si="208"/>
        <v>8.2199192643346225E-5</v>
      </c>
      <c r="AZ69" s="5">
        <f t="shared" si="209"/>
        <v>7.2407624815670827E-5</v>
      </c>
      <c r="BA69" s="5">
        <f t="shared" si="210"/>
        <v>4.2521619031752089E-5</v>
      </c>
      <c r="BB69" s="5">
        <f t="shared" si="211"/>
        <v>1.8728221886344887E-5</v>
      </c>
      <c r="BC69" s="5">
        <f t="shared" si="212"/>
        <v>6.5989264380973936E-6</v>
      </c>
      <c r="BD69" s="5">
        <f t="shared" si="213"/>
        <v>2.9505273682444615E-3</v>
      </c>
      <c r="BE69" s="5">
        <f t="shared" si="214"/>
        <v>2.6042534763072913E-3</v>
      </c>
      <c r="BF69" s="5">
        <f t="shared" si="215"/>
        <v>1.1493091441639337E-3</v>
      </c>
      <c r="BG69" s="5">
        <f t="shared" si="216"/>
        <v>3.3814207433495143E-4</v>
      </c>
      <c r="BH69" s="5">
        <f t="shared" si="217"/>
        <v>7.4614430122750365E-5</v>
      </c>
      <c r="BI69" s="5">
        <f t="shared" si="218"/>
        <v>1.3171536120708876E-5</v>
      </c>
      <c r="BJ69" s="8">
        <f t="shared" si="219"/>
        <v>0.18570655173058753</v>
      </c>
      <c r="BK69" s="8">
        <f t="shared" si="220"/>
        <v>0.23274535433001697</v>
      </c>
      <c r="BL69" s="8">
        <f t="shared" si="221"/>
        <v>0.51455595975949575</v>
      </c>
      <c r="BM69" s="8">
        <f t="shared" si="222"/>
        <v>0.49033656936667125</v>
      </c>
      <c r="BN69" s="8">
        <f t="shared" si="223"/>
        <v>0.50734116679841434</v>
      </c>
    </row>
    <row r="70" spans="1:66" x14ac:dyDescent="0.25">
      <c r="A70" t="s">
        <v>298</v>
      </c>
      <c r="B70" t="s">
        <v>325</v>
      </c>
      <c r="C70" t="s">
        <v>338</v>
      </c>
      <c r="D70" t="s">
        <v>461</v>
      </c>
      <c r="E70">
        <f>VLOOKUP(A70,home!$A$2:$E$405,3,FALSE)</f>
        <v>1.7</v>
      </c>
      <c r="F70">
        <f>VLOOKUP(B70,home!$B$2:$E$405,3,FALSE)</f>
        <v>1.76</v>
      </c>
      <c r="G70">
        <f>VLOOKUP(C70,away!$B$2:$E$405,4,FALSE)</f>
        <v>0.59</v>
      </c>
      <c r="H70">
        <f>VLOOKUP(A70,away!$A$2:$E$405,3,FALSE)</f>
        <v>1.4</v>
      </c>
      <c r="I70">
        <f>VLOOKUP(C70,away!$B$2:$E$405,3,FALSE)</f>
        <v>0.88</v>
      </c>
      <c r="J70">
        <f>VLOOKUP(B70,home!$B$2:$E$405,4,FALSE)</f>
        <v>1.07</v>
      </c>
      <c r="K70" s="3">
        <f t="shared" si="168"/>
        <v>1.76528</v>
      </c>
      <c r="L70" s="3">
        <f t="shared" si="169"/>
        <v>1.3182400000000001</v>
      </c>
      <c r="M70" s="5">
        <f t="shared" si="170"/>
        <v>4.579776445864072E-2</v>
      </c>
      <c r="N70" s="5">
        <f t="shared" si="171"/>
        <v>8.084587764354928E-2</v>
      </c>
      <c r="O70" s="5">
        <f t="shared" si="172"/>
        <v>6.0372445019958539E-2</v>
      </c>
      <c r="P70" s="5">
        <f t="shared" si="173"/>
        <v>0.1065742697448324</v>
      </c>
      <c r="Q70" s="5">
        <f t="shared" si="174"/>
        <v>7.135780544330235E-2</v>
      </c>
      <c r="R70" s="5">
        <f t="shared" si="175"/>
        <v>3.979268596155508E-2</v>
      </c>
      <c r="S70" s="5">
        <f t="shared" si="176"/>
        <v>6.2001252167568202E-2</v>
      </c>
      <c r="T70" s="5">
        <f t="shared" si="177"/>
        <v>9.4066713447578887E-2</v>
      </c>
      <c r="U70" s="5">
        <f t="shared" si="178"/>
        <v>7.0245232674213939E-2</v>
      </c>
      <c r="V70" s="5">
        <f t="shared" si="179"/>
        <v>1.6031200190983461E-2</v>
      </c>
      <c r="W70" s="5">
        <f t="shared" si="180"/>
        <v>4.1988835597650931E-2</v>
      </c>
      <c r="X70" s="5">
        <f t="shared" si="181"/>
        <v>5.5351362638247359E-2</v>
      </c>
      <c r="Y70" s="5">
        <f t="shared" si="182"/>
        <v>3.6483190142121605E-2</v>
      </c>
      <c r="Z70" s="5">
        <f t="shared" si="183"/>
        <v>1.7485436780653455E-2</v>
      </c>
      <c r="AA70" s="5">
        <f t="shared" si="184"/>
        <v>3.0866691840151929E-2</v>
      </c>
      <c r="AB70" s="5">
        <f t="shared" si="185"/>
        <v>2.7244176885791702E-2</v>
      </c>
      <c r="AC70" s="5">
        <f t="shared" si="186"/>
        <v>2.331600507255947E-3</v>
      </c>
      <c r="AD70" s="5">
        <f t="shared" si="187"/>
        <v>1.8530512925955315E-2</v>
      </c>
      <c r="AE70" s="5">
        <f t="shared" si="188"/>
        <v>2.4427663359511333E-2</v>
      </c>
      <c r="AF70" s="5">
        <f t="shared" si="189"/>
        <v>1.6100761473521113E-2</v>
      </c>
      <c r="AG70" s="5">
        <f t="shared" si="190"/>
        <v>7.0748892682848232E-3</v>
      </c>
      <c r="AH70" s="5">
        <f t="shared" si="191"/>
        <v>5.7625005454321546E-3</v>
      </c>
      <c r="AI70" s="5">
        <f t="shared" si="192"/>
        <v>1.0172426962840472E-2</v>
      </c>
      <c r="AJ70" s="5">
        <f t="shared" si="193"/>
        <v>8.9785909344815163E-3</v>
      </c>
      <c r="AK70" s="5">
        <f t="shared" si="194"/>
        <v>5.2832423349405107E-3</v>
      </c>
      <c r="AL70" s="5">
        <f t="shared" si="195"/>
        <v>2.1703122354095649E-4</v>
      </c>
      <c r="AM70" s="5">
        <f t="shared" si="196"/>
        <v>6.5423087715860764E-3</v>
      </c>
      <c r="AN70" s="5">
        <f t="shared" si="197"/>
        <v>8.6243331150556279E-3</v>
      </c>
      <c r="AO70" s="5">
        <f t="shared" si="198"/>
        <v>5.6844704427954666E-3</v>
      </c>
      <c r="AP70" s="5">
        <f t="shared" si="199"/>
        <v>2.4978321055035653E-3</v>
      </c>
      <c r="AQ70" s="5">
        <f t="shared" si="200"/>
        <v>8.2318554868975524E-4</v>
      </c>
      <c r="AR70" s="5">
        <f t="shared" si="201"/>
        <v>1.5192717438020961E-3</v>
      </c>
      <c r="AS70" s="5">
        <f t="shared" si="202"/>
        <v>2.6819400238989638E-3</v>
      </c>
      <c r="AT70" s="5">
        <f t="shared" si="203"/>
        <v>2.3671875426941819E-3</v>
      </c>
      <c r="AU70" s="5">
        <f t="shared" si="204"/>
        <v>1.3929162751223953E-3</v>
      </c>
      <c r="AV70" s="5">
        <f t="shared" si="205"/>
        <v>6.1472181053701569E-4</v>
      </c>
      <c r="AW70" s="5">
        <f t="shared" si="206"/>
        <v>1.4029035183337415E-5</v>
      </c>
      <c r="AX70" s="5">
        <f t="shared" si="207"/>
        <v>1.9248344713842444E-3</v>
      </c>
      <c r="AY70" s="5">
        <f t="shared" si="208"/>
        <v>2.5373937935575662E-3</v>
      </c>
      <c r="AZ70" s="5">
        <f t="shared" si="209"/>
        <v>1.6724469972096633E-3</v>
      </c>
      <c r="BA70" s="5">
        <f t="shared" si="210"/>
        <v>7.3489550986722218E-4</v>
      </c>
      <c r="BB70" s="5">
        <f t="shared" si="211"/>
        <v>2.4219216423184182E-4</v>
      </c>
      <c r="BC70" s="5">
        <f t="shared" si="212"/>
        <v>6.3853479715396597E-5</v>
      </c>
      <c r="BD70" s="5">
        <f t="shared" si="213"/>
        <v>3.3379413059161277E-4</v>
      </c>
      <c r="BE70" s="5">
        <f t="shared" si="214"/>
        <v>5.8924010285076218E-4</v>
      </c>
      <c r="BF70" s="5">
        <f t="shared" si="215"/>
        <v>5.200868843801968E-4</v>
      </c>
      <c r="BG70" s="5">
        <f t="shared" si="216"/>
        <v>3.0603299175289132E-4</v>
      </c>
      <c r="BH70" s="5">
        <f t="shared" si="217"/>
        <v>1.3505847992038603E-4</v>
      </c>
      <c r="BI70" s="5">
        <f t="shared" si="218"/>
        <v>4.7683206686771787E-5</v>
      </c>
      <c r="BJ70" s="8">
        <f t="shared" si="219"/>
        <v>0.47757535833931936</v>
      </c>
      <c r="BK70" s="8">
        <f t="shared" si="220"/>
        <v>0.23549051208637928</v>
      </c>
      <c r="BL70" s="8">
        <f t="shared" si="221"/>
        <v>0.26922592635160314</v>
      </c>
      <c r="BM70" s="8">
        <f t="shared" si="222"/>
        <v>0.59251302052774291</v>
      </c>
      <c r="BN70" s="8">
        <f t="shared" si="223"/>
        <v>0.40474084827183832</v>
      </c>
    </row>
    <row r="71" spans="1:66" x14ac:dyDescent="0.25">
      <c r="A71" t="s">
        <v>298</v>
      </c>
      <c r="B71" t="s">
        <v>331</v>
      </c>
      <c r="C71" t="s">
        <v>366</v>
      </c>
      <c r="D71" t="s">
        <v>461</v>
      </c>
      <c r="E71">
        <f>VLOOKUP(A71,home!$A$2:$E$405,3,FALSE)</f>
        <v>1.7</v>
      </c>
      <c r="F71">
        <f>VLOOKUP(B71,home!$B$2:$E$405,3,FALSE)</f>
        <v>0.28999999999999998</v>
      </c>
      <c r="G71">
        <f>VLOOKUP(C71,away!$B$2:$E$405,4,FALSE)</f>
        <v>0.59</v>
      </c>
      <c r="H71">
        <f>VLOOKUP(A71,away!$A$2:$E$405,3,FALSE)</f>
        <v>1.4</v>
      </c>
      <c r="I71">
        <f>VLOOKUP(C71,away!$B$2:$E$405,3,FALSE)</f>
        <v>0.59</v>
      </c>
      <c r="J71">
        <f>VLOOKUP(B71,home!$B$2:$E$405,4,FALSE)</f>
        <v>1.07</v>
      </c>
      <c r="K71" s="3">
        <f t="shared" si="168"/>
        <v>0.29086999999999996</v>
      </c>
      <c r="L71" s="3">
        <f t="shared" si="169"/>
        <v>0.88382000000000005</v>
      </c>
      <c r="M71" s="5">
        <f t="shared" si="170"/>
        <v>0.30891472841200857</v>
      </c>
      <c r="N71" s="5">
        <f t="shared" si="171"/>
        <v>8.9854027053200919E-2</v>
      </c>
      <c r="O71" s="5">
        <f t="shared" si="172"/>
        <v>0.27302501526510142</v>
      </c>
      <c r="P71" s="5">
        <f t="shared" si="173"/>
        <v>7.9414786190160028E-2</v>
      </c>
      <c r="Q71" s="5">
        <f t="shared" si="174"/>
        <v>1.3067920424482272E-2</v>
      </c>
      <c r="R71" s="5">
        <f t="shared" si="175"/>
        <v>0.12065248449580096</v>
      </c>
      <c r="S71" s="5">
        <f t="shared" si="176"/>
        <v>5.1039232558194756E-3</v>
      </c>
      <c r="T71" s="5">
        <f t="shared" si="177"/>
        <v>1.1549689429565923E-2</v>
      </c>
      <c r="U71" s="5">
        <f t="shared" si="178"/>
        <v>3.5094188165293617E-2</v>
      </c>
      <c r="V71" s="5">
        <f t="shared" si="179"/>
        <v>1.4578887412123679E-4</v>
      </c>
      <c r="W71" s="5">
        <f t="shared" si="180"/>
        <v>1.2670220046230526E-3</v>
      </c>
      <c r="X71" s="5">
        <f t="shared" si="181"/>
        <v>1.1198193881259465E-3</v>
      </c>
      <c r="Y71" s="5">
        <f t="shared" si="182"/>
        <v>4.9485938580673687E-4</v>
      </c>
      <c r="Z71" s="5">
        <f t="shared" si="183"/>
        <v>3.5545026282359608E-2</v>
      </c>
      <c r="AA71" s="5">
        <f t="shared" si="184"/>
        <v>1.0338981794749937E-2</v>
      </c>
      <c r="AB71" s="5">
        <f t="shared" si="185"/>
        <v>1.5036498173194568E-3</v>
      </c>
      <c r="AC71" s="5">
        <f t="shared" si="186"/>
        <v>2.3424328792039119E-6</v>
      </c>
      <c r="AD71" s="5">
        <f t="shared" si="187"/>
        <v>9.213467262117681E-5</v>
      </c>
      <c r="AE71" s="5">
        <f t="shared" si="188"/>
        <v>8.1430466356048489E-5</v>
      </c>
      <c r="AF71" s="5">
        <f t="shared" si="189"/>
        <v>3.5984937387401377E-5</v>
      </c>
      <c r="AG71" s="5">
        <f t="shared" si="190"/>
        <v>1.0601402453911032E-5</v>
      </c>
      <c r="AH71" s="5">
        <f t="shared" si="191"/>
        <v>7.8538512822187677E-3</v>
      </c>
      <c r="AI71" s="5">
        <f t="shared" si="192"/>
        <v>2.284449722458972E-3</v>
      </c>
      <c r="AJ71" s="5">
        <f t="shared" si="193"/>
        <v>3.3223894538582057E-4</v>
      </c>
      <c r="AK71" s="5">
        <f t="shared" si="194"/>
        <v>3.221278068145787E-5</v>
      </c>
      <c r="AL71" s="5">
        <f t="shared" si="195"/>
        <v>2.4087398774806796E-8</v>
      </c>
      <c r="AM71" s="5">
        <f t="shared" si="196"/>
        <v>5.3598424450643402E-6</v>
      </c>
      <c r="AN71" s="5">
        <f t="shared" si="197"/>
        <v>4.7371359497967647E-6</v>
      </c>
      <c r="AO71" s="5">
        <f t="shared" si="198"/>
        <v>2.093387747574688E-6</v>
      </c>
      <c r="AP71" s="5">
        <f t="shared" si="199"/>
        <v>6.1672598635382047E-7</v>
      </c>
      <c r="AQ71" s="5">
        <f t="shared" si="200"/>
        <v>1.3626869031480837E-7</v>
      </c>
      <c r="AR71" s="5">
        <f t="shared" si="201"/>
        <v>1.3882781680501185E-3</v>
      </c>
      <c r="AS71" s="5">
        <f t="shared" si="202"/>
        <v>4.0380847074073786E-4</v>
      </c>
      <c r="AT71" s="5">
        <f t="shared" si="203"/>
        <v>5.8727884942179203E-5</v>
      </c>
      <c r="AU71" s="5">
        <f t="shared" si="204"/>
        <v>5.6940599643772205E-6</v>
      </c>
      <c r="AV71" s="5">
        <f t="shared" si="205"/>
        <v>4.1405780545960042E-7</v>
      </c>
      <c r="AW71" s="5">
        <f t="shared" si="206"/>
        <v>1.7200859867379172E-10</v>
      </c>
      <c r="AX71" s="5">
        <f t="shared" si="207"/>
        <v>2.5983622866597728E-7</v>
      </c>
      <c r="AY71" s="5">
        <f t="shared" si="208"/>
        <v>2.2964845561956405E-7</v>
      </c>
      <c r="AZ71" s="5">
        <f t="shared" si="209"/>
        <v>1.0148394902284154E-7</v>
      </c>
      <c r="BA71" s="5">
        <f t="shared" si="210"/>
        <v>2.9897847941789274E-8</v>
      </c>
      <c r="BB71" s="5">
        <f t="shared" si="211"/>
        <v>6.6060789919780488E-9</v>
      </c>
      <c r="BC71" s="5">
        <f t="shared" si="212"/>
        <v>1.1677169469380082E-9</v>
      </c>
      <c r="BD71" s="5">
        <f t="shared" si="213"/>
        <v>2.0449800174767593E-4</v>
      </c>
      <c r="BE71" s="5">
        <f t="shared" si="214"/>
        <v>5.9482333768346482E-5</v>
      </c>
      <c r="BF71" s="5">
        <f t="shared" si="215"/>
        <v>8.6508132115994698E-6</v>
      </c>
      <c r="BG71" s="5">
        <f t="shared" si="216"/>
        <v>8.3875401295264574E-7</v>
      </c>
      <c r="BH71" s="5">
        <f t="shared" si="217"/>
        <v>6.0992094936883997E-8</v>
      </c>
      <c r="BI71" s="5">
        <f t="shared" si="218"/>
        <v>3.54815413085829E-9</v>
      </c>
      <c r="BJ71" s="8">
        <f t="shared" si="219"/>
        <v>0.11758706116571969</v>
      </c>
      <c r="BK71" s="8">
        <f t="shared" si="220"/>
        <v>0.39358182290084298</v>
      </c>
      <c r="BL71" s="8">
        <f t="shared" si="221"/>
        <v>0.45324752935350282</v>
      </c>
      <c r="BM71" s="8">
        <f t="shared" si="222"/>
        <v>0.11503224838522395</v>
      </c>
      <c r="BN71" s="8">
        <f t="shared" si="223"/>
        <v>0.88492896184075431</v>
      </c>
    </row>
    <row r="72" spans="1:66" x14ac:dyDescent="0.25">
      <c r="A72" t="s">
        <v>298</v>
      </c>
      <c r="B72" t="s">
        <v>363</v>
      </c>
      <c r="C72" t="s">
        <v>203</v>
      </c>
      <c r="D72" t="s">
        <v>461</v>
      </c>
      <c r="E72">
        <f>VLOOKUP(A72,home!$A$2:$E$405,3,FALSE)</f>
        <v>1.7</v>
      </c>
      <c r="F72">
        <f>VLOOKUP(B72,home!$B$2:$E$405,3,FALSE)</f>
        <v>1.18</v>
      </c>
      <c r="G72">
        <f>VLOOKUP(C72,away!$B$2:$E$405,4,FALSE)</f>
        <v>1.18</v>
      </c>
      <c r="H72">
        <f>VLOOKUP(A72,away!$A$2:$E$405,3,FALSE)</f>
        <v>1.4</v>
      </c>
      <c r="I72">
        <f>VLOOKUP(C72,away!$B$2:$E$405,3,FALSE)</f>
        <v>0.28999999999999998</v>
      </c>
      <c r="J72">
        <f>VLOOKUP(B72,home!$B$2:$E$405,4,FALSE)</f>
        <v>1.07</v>
      </c>
      <c r="K72" s="3">
        <f t="shared" si="168"/>
        <v>2.3670799999999996</v>
      </c>
      <c r="L72" s="3">
        <f t="shared" si="169"/>
        <v>0.43441999999999997</v>
      </c>
      <c r="M72" s="5">
        <f t="shared" si="170"/>
        <v>6.0718915908407785E-2</v>
      </c>
      <c r="N72" s="5">
        <f t="shared" si="171"/>
        <v>0.14372653146847386</v>
      </c>
      <c r="O72" s="5">
        <f t="shared" si="172"/>
        <v>2.637751144893051E-2</v>
      </c>
      <c r="P72" s="5">
        <f t="shared" si="173"/>
        <v>6.2437679800534412E-2</v>
      </c>
      <c r="Q72" s="5">
        <f t="shared" si="174"/>
        <v>0.17010609905419755</v>
      </c>
      <c r="R72" s="5">
        <f t="shared" si="175"/>
        <v>5.7294592618221951E-3</v>
      </c>
      <c r="S72" s="5">
        <f t="shared" si="176"/>
        <v>1.605127413981975E-2</v>
      </c>
      <c r="T72" s="5">
        <f t="shared" si="177"/>
        <v>7.3897491551124503E-2</v>
      </c>
      <c r="U72" s="5">
        <f t="shared" si="178"/>
        <v>1.3562088429474076E-2</v>
      </c>
      <c r="V72" s="5">
        <f t="shared" si="179"/>
        <v>1.8339595387822283E-3</v>
      </c>
      <c r="W72" s="5">
        <f t="shared" si="180"/>
        <v>0.1342182483164033</v>
      </c>
      <c r="X72" s="5">
        <f t="shared" si="181"/>
        <v>5.8307091433611916E-2</v>
      </c>
      <c r="Y72" s="5">
        <f t="shared" si="182"/>
        <v>1.2664883330294842E-2</v>
      </c>
      <c r="Z72" s="5">
        <f t="shared" si="183"/>
        <v>8.296638975069325E-4</v>
      </c>
      <c r="AA72" s="5">
        <f t="shared" si="184"/>
        <v>1.9638808185107092E-3</v>
      </c>
      <c r="AB72" s="5">
        <f t="shared" si="185"/>
        <v>2.324331503940165E-3</v>
      </c>
      <c r="AC72" s="5">
        <f t="shared" si="186"/>
        <v>1.1786707726957761E-4</v>
      </c>
      <c r="AD72" s="5">
        <f t="shared" si="187"/>
        <v>7.9426332806197972E-2</v>
      </c>
      <c r="AE72" s="5">
        <f t="shared" si="188"/>
        <v>3.4504387497668522E-2</v>
      </c>
      <c r="AF72" s="5">
        <f t="shared" si="189"/>
        <v>7.4946980083685786E-3</v>
      </c>
      <c r="AG72" s="5">
        <f t="shared" si="190"/>
        <v>1.085282236265159E-3</v>
      </c>
      <c r="AH72" s="5">
        <f t="shared" si="191"/>
        <v>9.010564758874041E-5</v>
      </c>
      <c r="AI72" s="5">
        <f t="shared" si="192"/>
        <v>2.1328727629435558E-4</v>
      </c>
      <c r="AJ72" s="5">
        <f t="shared" si="193"/>
        <v>2.5243402298542162E-4</v>
      </c>
      <c r="AK72" s="5">
        <f t="shared" si="194"/>
        <v>1.9917717570944388E-4</v>
      </c>
      <c r="AL72" s="5">
        <f t="shared" si="195"/>
        <v>4.8481411233916185E-6</v>
      </c>
      <c r="AM72" s="5">
        <f t="shared" si="196"/>
        <v>3.7601696771778985E-2</v>
      </c>
      <c r="AN72" s="5">
        <f t="shared" si="197"/>
        <v>1.6334929111596227E-2</v>
      </c>
      <c r="AO72" s="5">
        <f t="shared" si="198"/>
        <v>3.5481099523298159E-3</v>
      </c>
      <c r="AP72" s="5">
        <f t="shared" si="199"/>
        <v>5.1378997516370614E-4</v>
      </c>
      <c r="AQ72" s="5">
        <f t="shared" si="200"/>
        <v>5.5800160252654308E-5</v>
      </c>
      <c r="AR72" s="5">
        <f t="shared" si="201"/>
        <v>7.8287390851001247E-6</v>
      </c>
      <c r="AS72" s="5">
        <f t="shared" si="202"/>
        <v>1.8531251713558799E-5</v>
      </c>
      <c r="AT72" s="5">
        <f t="shared" si="203"/>
        <v>2.1932477653065381E-5</v>
      </c>
      <c r="AU72" s="5">
        <f t="shared" si="204"/>
        <v>1.730530973433933E-5</v>
      </c>
      <c r="AV72" s="5">
        <f t="shared" si="205"/>
        <v>1.0240763141489985E-5</v>
      </c>
      <c r="AW72" s="5">
        <f t="shared" si="206"/>
        <v>1.3848269273136801E-7</v>
      </c>
      <c r="AX72" s="5">
        <f t="shared" si="207"/>
        <v>1.4834370732423776E-2</v>
      </c>
      <c r="AY72" s="5">
        <f t="shared" si="208"/>
        <v>6.444347333579536E-3</v>
      </c>
      <c r="AZ72" s="5">
        <f t="shared" si="209"/>
        <v>1.3997766843268109E-3</v>
      </c>
      <c r="BA72" s="5">
        <f t="shared" si="210"/>
        <v>2.0269699573508438E-4</v>
      </c>
      <c r="BB72" s="5">
        <f t="shared" si="211"/>
        <v>2.2013907221808837E-5</v>
      </c>
      <c r="BC72" s="5">
        <f t="shared" si="212"/>
        <v>1.91265631505964E-6</v>
      </c>
      <c r="BD72" s="5">
        <f t="shared" si="213"/>
        <v>5.668268055581989E-7</v>
      </c>
      <c r="BE72" s="5">
        <f t="shared" si="214"/>
        <v>1.3417243949007009E-6</v>
      </c>
      <c r="BF72" s="5">
        <f t="shared" si="215"/>
        <v>1.5879844903407757E-6</v>
      </c>
      <c r="BG72" s="5">
        <f t="shared" si="216"/>
        <v>1.2529621091319476E-6</v>
      </c>
      <c r="BH72" s="5">
        <f t="shared" si="217"/>
        <v>7.4146538732101249E-7</v>
      </c>
      <c r="BI72" s="5">
        <f t="shared" si="218"/>
        <v>3.5102157780396416E-7</v>
      </c>
      <c r="BJ72" s="8">
        <f t="shared" si="219"/>
        <v>0.7963904899833294</v>
      </c>
      <c r="BK72" s="8">
        <f t="shared" si="220"/>
        <v>0.14760889193951668</v>
      </c>
      <c r="BL72" s="8">
        <f t="shared" si="221"/>
        <v>5.0793956111348224E-2</v>
      </c>
      <c r="BM72" s="8">
        <f t="shared" si="222"/>
        <v>0.52008259613844876</v>
      </c>
      <c r="BN72" s="8">
        <f t="shared" si="223"/>
        <v>0.46909619694236626</v>
      </c>
    </row>
    <row r="73" spans="1:66" x14ac:dyDescent="0.25">
      <c r="A73" t="s">
        <v>304</v>
      </c>
      <c r="B73" t="s">
        <v>305</v>
      </c>
      <c r="C73" t="s">
        <v>332</v>
      </c>
      <c r="D73" t="s">
        <v>461</v>
      </c>
      <c r="E73">
        <f>VLOOKUP(A73,home!$A$2:$E$405,3,FALSE)</f>
        <v>1.31578947368421</v>
      </c>
      <c r="F73">
        <f>VLOOKUP(B73,home!$B$2:$E$405,3,FALSE)</f>
        <v>1.01</v>
      </c>
      <c r="G73">
        <f>VLOOKUP(C73,away!$B$2:$E$405,4,FALSE)</f>
        <v>1.27</v>
      </c>
      <c r="H73">
        <f>VLOOKUP(A73,away!$A$2:$E$405,3,FALSE)</f>
        <v>1.15789473684211</v>
      </c>
      <c r="I73">
        <f>VLOOKUP(C73,away!$B$2:$E$405,3,FALSE)</f>
        <v>0</v>
      </c>
      <c r="J73">
        <f>VLOOKUP(B73,home!$B$2:$E$405,4,FALSE)</f>
        <v>0.86</v>
      </c>
      <c r="K73" s="3">
        <f t="shared" si="168"/>
        <v>1.6877631578947361</v>
      </c>
      <c r="L73" s="3">
        <f t="shared" si="169"/>
        <v>0</v>
      </c>
      <c r="M73" s="5">
        <f t="shared" si="170"/>
        <v>0.18493272699615065</v>
      </c>
      <c r="N73" s="5">
        <f t="shared" si="171"/>
        <v>0.31212264331310835</v>
      </c>
      <c r="O73" s="5">
        <f t="shared" si="172"/>
        <v>0</v>
      </c>
      <c r="P73" s="5">
        <f t="shared" si="173"/>
        <v>0</v>
      </c>
      <c r="Q73" s="5">
        <f t="shared" si="174"/>
        <v>0.26339454906429205</v>
      </c>
      <c r="R73" s="5">
        <f t="shared" si="175"/>
        <v>0</v>
      </c>
      <c r="S73" s="5">
        <f t="shared" si="176"/>
        <v>0</v>
      </c>
      <c r="T73" s="5">
        <f t="shared" si="177"/>
        <v>0</v>
      </c>
      <c r="U73" s="5">
        <f t="shared" si="178"/>
        <v>0</v>
      </c>
      <c r="V73" s="5">
        <f t="shared" si="179"/>
        <v>0</v>
      </c>
      <c r="W73" s="5">
        <f t="shared" si="180"/>
        <v>0.14818253863366987</v>
      </c>
      <c r="X73" s="5">
        <f t="shared" si="181"/>
        <v>0</v>
      </c>
      <c r="Y73" s="5">
        <f t="shared" si="182"/>
        <v>0</v>
      </c>
      <c r="Z73" s="5">
        <f t="shared" si="183"/>
        <v>0</v>
      </c>
      <c r="AA73" s="5">
        <f t="shared" si="184"/>
        <v>0</v>
      </c>
      <c r="AB73" s="5">
        <f t="shared" si="185"/>
        <v>0</v>
      </c>
      <c r="AC73" s="5">
        <f t="shared" si="186"/>
        <v>0</v>
      </c>
      <c r="AD73" s="5">
        <f t="shared" si="187"/>
        <v>6.2524257337305378E-2</v>
      </c>
      <c r="AE73" s="5">
        <f t="shared" si="188"/>
        <v>0</v>
      </c>
      <c r="AF73" s="5">
        <f t="shared" si="189"/>
        <v>0</v>
      </c>
      <c r="AG73" s="5">
        <f t="shared" si="190"/>
        <v>0</v>
      </c>
      <c r="AH73" s="5">
        <f t="shared" si="191"/>
        <v>0</v>
      </c>
      <c r="AI73" s="5">
        <f t="shared" si="192"/>
        <v>0</v>
      </c>
      <c r="AJ73" s="5">
        <f t="shared" si="193"/>
        <v>0</v>
      </c>
      <c r="AK73" s="5">
        <f t="shared" si="194"/>
        <v>0</v>
      </c>
      <c r="AL73" s="5">
        <f t="shared" si="195"/>
        <v>0</v>
      </c>
      <c r="AM73" s="5">
        <f t="shared" si="196"/>
        <v>2.1105227601726725E-2</v>
      </c>
      <c r="AN73" s="5">
        <f t="shared" si="197"/>
        <v>0</v>
      </c>
      <c r="AO73" s="5">
        <f t="shared" si="198"/>
        <v>0</v>
      </c>
      <c r="AP73" s="5">
        <f t="shared" si="199"/>
        <v>0</v>
      </c>
      <c r="AQ73" s="5">
        <f t="shared" si="200"/>
        <v>0</v>
      </c>
      <c r="AR73" s="5">
        <f t="shared" si="201"/>
        <v>0</v>
      </c>
      <c r="AS73" s="5">
        <f t="shared" si="202"/>
        <v>0</v>
      </c>
      <c r="AT73" s="5">
        <f t="shared" si="203"/>
        <v>0</v>
      </c>
      <c r="AU73" s="5">
        <f t="shared" si="204"/>
        <v>0</v>
      </c>
      <c r="AV73" s="5">
        <f t="shared" si="205"/>
        <v>0</v>
      </c>
      <c r="AW73" s="5">
        <f t="shared" si="206"/>
        <v>0</v>
      </c>
      <c r="AX73" s="5">
        <f t="shared" si="207"/>
        <v>5.9367709308629094E-3</v>
      </c>
      <c r="AY73" s="5">
        <f t="shared" si="208"/>
        <v>0</v>
      </c>
      <c r="AZ73" s="5">
        <f t="shared" si="209"/>
        <v>0</v>
      </c>
      <c r="BA73" s="5">
        <f t="shared" si="210"/>
        <v>0</v>
      </c>
      <c r="BB73" s="5">
        <f t="shared" si="211"/>
        <v>0</v>
      </c>
      <c r="BC73" s="5">
        <f t="shared" si="212"/>
        <v>0</v>
      </c>
      <c r="BD73" s="5">
        <f t="shared" si="213"/>
        <v>0</v>
      </c>
      <c r="BE73" s="5">
        <f t="shared" si="214"/>
        <v>0</v>
      </c>
      <c r="BF73" s="5">
        <f t="shared" si="215"/>
        <v>0</v>
      </c>
      <c r="BG73" s="5">
        <f t="shared" si="216"/>
        <v>0</v>
      </c>
      <c r="BH73" s="5">
        <f t="shared" si="217"/>
        <v>0</v>
      </c>
      <c r="BI73" s="5">
        <f t="shared" si="218"/>
        <v>0</v>
      </c>
      <c r="BJ73" s="8">
        <f t="shared" si="219"/>
        <v>0.81326598688096519</v>
      </c>
      <c r="BK73" s="8">
        <f t="shared" si="220"/>
        <v>0.18493272699615065</v>
      </c>
      <c r="BL73" s="8">
        <f t="shared" si="221"/>
        <v>0</v>
      </c>
      <c r="BM73" s="8">
        <f t="shared" si="222"/>
        <v>0.2377487945035649</v>
      </c>
      <c r="BN73" s="8">
        <f t="shared" si="223"/>
        <v>0.760449919373551</v>
      </c>
    </row>
    <row r="74" spans="1:66" x14ac:dyDescent="0.25">
      <c r="A74" t="s">
        <v>304</v>
      </c>
      <c r="B74" t="s">
        <v>310</v>
      </c>
      <c r="C74" t="s">
        <v>339</v>
      </c>
      <c r="D74" t="s">
        <v>461</v>
      </c>
      <c r="E74">
        <f>VLOOKUP(A74,home!$A$2:$E$405,3,FALSE)</f>
        <v>1.31578947368421</v>
      </c>
      <c r="F74">
        <f>VLOOKUP(B74,home!$B$2:$E$405,3,FALSE)</f>
        <v>1.1399999999999999</v>
      </c>
      <c r="G74">
        <f>VLOOKUP(C74,away!$B$2:$E$405,4,FALSE)</f>
        <v>0.38</v>
      </c>
      <c r="H74">
        <f>VLOOKUP(A74,away!$A$2:$E$405,3,FALSE)</f>
        <v>1.15789473684211</v>
      </c>
      <c r="I74">
        <f>VLOOKUP(C74,away!$B$2:$E$405,3,FALSE)</f>
        <v>1.1399999999999999</v>
      </c>
      <c r="J74">
        <f>VLOOKUP(B74,home!$B$2:$E$405,4,FALSE)</f>
        <v>1.3</v>
      </c>
      <c r="K74" s="3">
        <f t="shared" si="168"/>
        <v>0.56999999999999962</v>
      </c>
      <c r="L74" s="3">
        <f t="shared" si="169"/>
        <v>1.7160000000000069</v>
      </c>
      <c r="M74" s="5">
        <f t="shared" si="170"/>
        <v>0.10167233891424975</v>
      </c>
      <c r="N74" s="5">
        <f t="shared" si="171"/>
        <v>5.7953233181122311E-2</v>
      </c>
      <c r="O74" s="5">
        <f t="shared" si="172"/>
        <v>0.17446973357685325</v>
      </c>
      <c r="P74" s="5">
        <f t="shared" si="173"/>
        <v>9.9447748138806275E-2</v>
      </c>
      <c r="Q74" s="5">
        <f t="shared" si="174"/>
        <v>1.651667145661985E-2</v>
      </c>
      <c r="R74" s="5">
        <f t="shared" si="175"/>
        <v>0.14969503140894072</v>
      </c>
      <c r="S74" s="5">
        <f t="shared" si="176"/>
        <v>2.4317957852382388E-2</v>
      </c>
      <c r="T74" s="5">
        <f t="shared" si="177"/>
        <v>2.8342608219559771E-2</v>
      </c>
      <c r="U74" s="5">
        <f t="shared" si="178"/>
        <v>8.5326167903096148E-2</v>
      </c>
      <c r="V74" s="5">
        <f t="shared" si="179"/>
        <v>2.6428756593969271E-3</v>
      </c>
      <c r="W74" s="5">
        <f t="shared" si="180"/>
        <v>3.1381675767577699E-3</v>
      </c>
      <c r="X74" s="5">
        <f t="shared" si="181"/>
        <v>5.3850955617163543E-3</v>
      </c>
      <c r="Y74" s="5">
        <f t="shared" si="182"/>
        <v>4.6204119919526516E-3</v>
      </c>
      <c r="Z74" s="5">
        <f t="shared" si="183"/>
        <v>8.5625557965914423E-2</v>
      </c>
      <c r="AA74" s="5">
        <f t="shared" si="184"/>
        <v>4.8806568040571187E-2</v>
      </c>
      <c r="AB74" s="5">
        <f t="shared" si="185"/>
        <v>1.3909871891562779E-2</v>
      </c>
      <c r="AC74" s="5">
        <f t="shared" si="186"/>
        <v>1.6156559624808312E-4</v>
      </c>
      <c r="AD74" s="5">
        <f t="shared" si="187"/>
        <v>4.471888796879818E-4</v>
      </c>
      <c r="AE74" s="5">
        <f t="shared" si="188"/>
        <v>7.6737611754457982E-4</v>
      </c>
      <c r="AF74" s="5">
        <f t="shared" si="189"/>
        <v>6.5840870885325222E-4</v>
      </c>
      <c r="AG74" s="5">
        <f t="shared" si="190"/>
        <v>3.7660978146406178E-4</v>
      </c>
      <c r="AH74" s="5">
        <f t="shared" si="191"/>
        <v>3.6733364367377432E-2</v>
      </c>
      <c r="AI74" s="5">
        <f t="shared" si="192"/>
        <v>2.093801768940512E-2</v>
      </c>
      <c r="AJ74" s="5">
        <f t="shared" si="193"/>
        <v>5.9673350414804552E-3</v>
      </c>
      <c r="AK74" s="5">
        <f t="shared" si="194"/>
        <v>1.133793657881286E-3</v>
      </c>
      <c r="AL74" s="5">
        <f t="shared" si="195"/>
        <v>6.3212216400870253E-6</v>
      </c>
      <c r="AM74" s="5">
        <f t="shared" si="196"/>
        <v>5.0979532284429899E-5</v>
      </c>
      <c r="AN74" s="5">
        <f t="shared" si="197"/>
        <v>8.7480877400082055E-5</v>
      </c>
      <c r="AO74" s="5">
        <f t="shared" si="198"/>
        <v>7.5058592809270719E-5</v>
      </c>
      <c r="AP74" s="5">
        <f t="shared" si="199"/>
        <v>4.2933515086903018E-5</v>
      </c>
      <c r="AQ74" s="5">
        <f t="shared" si="200"/>
        <v>1.8418477972281467E-5</v>
      </c>
      <c r="AR74" s="5">
        <f t="shared" si="201"/>
        <v>1.2606890650883985E-2</v>
      </c>
      <c r="AS74" s="5">
        <f t="shared" si="202"/>
        <v>7.1859276710038661E-3</v>
      </c>
      <c r="AT74" s="5">
        <f t="shared" si="203"/>
        <v>2.0479893862361009E-3</v>
      </c>
      <c r="AU74" s="5">
        <f t="shared" si="204"/>
        <v>3.8911798338485897E-4</v>
      </c>
      <c r="AV74" s="5">
        <f t="shared" si="205"/>
        <v>5.5449312632342354E-5</v>
      </c>
      <c r="AW74" s="5">
        <f t="shared" si="206"/>
        <v>1.7174759196116514E-7</v>
      </c>
      <c r="AX74" s="5">
        <f t="shared" si="207"/>
        <v>4.8430555670208376E-6</v>
      </c>
      <c r="AY74" s="5">
        <f t="shared" si="208"/>
        <v>8.3106833530077893E-6</v>
      </c>
      <c r="AZ74" s="5">
        <f t="shared" si="209"/>
        <v>7.1305663168807137E-6</v>
      </c>
      <c r="BA74" s="5">
        <f t="shared" si="210"/>
        <v>4.0786839332557841E-6</v>
      </c>
      <c r="BB74" s="5">
        <f t="shared" si="211"/>
        <v>1.749755407366738E-6</v>
      </c>
      <c r="BC74" s="5">
        <f t="shared" si="212"/>
        <v>6.0051605580826691E-7</v>
      </c>
      <c r="BD74" s="5">
        <f t="shared" si="213"/>
        <v>3.6055707261528364E-3</v>
      </c>
      <c r="BE74" s="5">
        <f t="shared" si="214"/>
        <v>2.0551753139071154E-3</v>
      </c>
      <c r="BF74" s="5">
        <f t="shared" si="215"/>
        <v>5.8572496446352752E-4</v>
      </c>
      <c r="BG74" s="5">
        <f t="shared" si="216"/>
        <v>1.1128774324807018E-4</v>
      </c>
      <c r="BH74" s="5">
        <f t="shared" si="217"/>
        <v>1.5858503412849987E-5</v>
      </c>
      <c r="BI74" s="5">
        <f t="shared" si="218"/>
        <v>1.8078693890648974E-6</v>
      </c>
      <c r="BJ74" s="8">
        <f t="shared" si="219"/>
        <v>0.11850735573146493</v>
      </c>
      <c r="BK74" s="8">
        <f t="shared" si="220"/>
        <v>0.22825711806607649</v>
      </c>
      <c r="BL74" s="8">
        <f t="shared" si="221"/>
        <v>0.56564068370188292</v>
      </c>
      <c r="BM74" s="8">
        <f t="shared" si="222"/>
        <v>0.39826781985298576</v>
      </c>
      <c r="BN74" s="8">
        <f t="shared" si="223"/>
        <v>0.59975475667659217</v>
      </c>
    </row>
    <row r="75" spans="1:66" x14ac:dyDescent="0.25">
      <c r="A75" t="s">
        <v>304</v>
      </c>
      <c r="B75" t="s">
        <v>335</v>
      </c>
      <c r="C75" t="s">
        <v>378</v>
      </c>
      <c r="D75" t="s">
        <v>461</v>
      </c>
      <c r="E75">
        <f>VLOOKUP(A75,home!$A$2:$E$405,3,FALSE)</f>
        <v>1.31578947368421</v>
      </c>
      <c r="F75">
        <f>VLOOKUP(B75,home!$B$2:$E$405,3,FALSE)</f>
        <v>1.27</v>
      </c>
      <c r="G75">
        <f>VLOOKUP(C75,away!$B$2:$E$405,4,FALSE)</f>
        <v>0.76</v>
      </c>
      <c r="H75">
        <f>VLOOKUP(A75,away!$A$2:$E$405,3,FALSE)</f>
        <v>1.15789473684211</v>
      </c>
      <c r="I75">
        <f>VLOOKUP(C75,away!$B$2:$E$405,3,FALSE)</f>
        <v>0.76</v>
      </c>
      <c r="J75">
        <f>VLOOKUP(B75,home!$B$2:$E$405,4,FALSE)</f>
        <v>0.57999999999999996</v>
      </c>
      <c r="K75" s="3">
        <f t="shared" si="168"/>
        <v>1.2699999999999996</v>
      </c>
      <c r="L75" s="3">
        <f t="shared" si="169"/>
        <v>0.51040000000000207</v>
      </c>
      <c r="M75" s="5">
        <f t="shared" si="170"/>
        <v>0.16857070549894093</v>
      </c>
      <c r="N75" s="5">
        <f t="shared" si="171"/>
        <v>0.21408479598365493</v>
      </c>
      <c r="O75" s="5">
        <f t="shared" si="172"/>
        <v>8.6038488086659801E-2</v>
      </c>
      <c r="P75" s="5">
        <f t="shared" si="173"/>
        <v>0.10926887987005791</v>
      </c>
      <c r="Q75" s="5">
        <f t="shared" si="174"/>
        <v>0.13594384544962085</v>
      </c>
      <c r="R75" s="5">
        <f t="shared" si="175"/>
        <v>2.1957022159715667E-2</v>
      </c>
      <c r="S75" s="5">
        <f t="shared" si="176"/>
        <v>1.7707240520702692E-2</v>
      </c>
      <c r="T75" s="5">
        <f t="shared" si="177"/>
        <v>6.9385738717486767E-2</v>
      </c>
      <c r="U75" s="5">
        <f t="shared" si="178"/>
        <v>2.7885418142838892E-2</v>
      </c>
      <c r="V75" s="5">
        <f t="shared" si="179"/>
        <v>1.2753305514937442E-3</v>
      </c>
      <c r="W75" s="5">
        <f t="shared" si="180"/>
        <v>5.754956124033949E-2</v>
      </c>
      <c r="X75" s="5">
        <f t="shared" si="181"/>
        <v>2.9373296057069394E-2</v>
      </c>
      <c r="Y75" s="5">
        <f t="shared" si="182"/>
        <v>7.49606515376414E-3</v>
      </c>
      <c r="Z75" s="5">
        <f t="shared" si="183"/>
        <v>3.7356213701063082E-3</v>
      </c>
      <c r="AA75" s="5">
        <f t="shared" si="184"/>
        <v>4.7442391400350096E-3</v>
      </c>
      <c r="AB75" s="5">
        <f t="shared" si="185"/>
        <v>3.0125918539222305E-3</v>
      </c>
      <c r="AC75" s="5">
        <f t="shared" si="186"/>
        <v>5.1667466632666255E-5</v>
      </c>
      <c r="AD75" s="5">
        <f t="shared" si="187"/>
        <v>1.8271985693807787E-2</v>
      </c>
      <c r="AE75" s="5">
        <f t="shared" si="188"/>
        <v>9.326021498119532E-3</v>
      </c>
      <c r="AF75" s="5">
        <f t="shared" si="189"/>
        <v>2.3800006863201138E-3</v>
      </c>
      <c r="AG75" s="5">
        <f t="shared" si="190"/>
        <v>4.0491745009926371E-4</v>
      </c>
      <c r="AH75" s="5">
        <f t="shared" si="191"/>
        <v>4.766652868255668E-4</v>
      </c>
      <c r="AI75" s="5">
        <f t="shared" si="192"/>
        <v>6.0536491426846969E-4</v>
      </c>
      <c r="AJ75" s="5">
        <f t="shared" si="193"/>
        <v>3.8440672056047815E-4</v>
      </c>
      <c r="AK75" s="5">
        <f t="shared" si="194"/>
        <v>1.6273217837060243E-4</v>
      </c>
      <c r="AL75" s="5">
        <f t="shared" si="195"/>
        <v>1.3396506084410969E-6</v>
      </c>
      <c r="AM75" s="5">
        <f t="shared" si="196"/>
        <v>4.6410843662271694E-3</v>
      </c>
      <c r="AN75" s="5">
        <f t="shared" si="197"/>
        <v>2.3688094605223572E-3</v>
      </c>
      <c r="AO75" s="5">
        <f t="shared" si="198"/>
        <v>6.0452017432530798E-4</v>
      </c>
      <c r="AP75" s="5">
        <f t="shared" si="199"/>
        <v>1.0284903232521281E-4</v>
      </c>
      <c r="AQ75" s="5">
        <f t="shared" si="200"/>
        <v>1.3123536524697208E-5</v>
      </c>
      <c r="AR75" s="5">
        <f t="shared" si="201"/>
        <v>4.8657992479154075E-5</v>
      </c>
      <c r="AS75" s="5">
        <f t="shared" si="202"/>
        <v>6.1795650448525662E-5</v>
      </c>
      <c r="AT75" s="5">
        <f t="shared" si="203"/>
        <v>3.9240238034813787E-5</v>
      </c>
      <c r="AU75" s="5">
        <f t="shared" si="204"/>
        <v>1.6611700768071169E-5</v>
      </c>
      <c r="AV75" s="5">
        <f t="shared" si="205"/>
        <v>5.2742149938625954E-6</v>
      </c>
      <c r="AW75" s="5">
        <f t="shared" si="206"/>
        <v>2.4121451155455268E-8</v>
      </c>
      <c r="AX75" s="5">
        <f t="shared" si="207"/>
        <v>9.823628575180844E-4</v>
      </c>
      <c r="AY75" s="5">
        <f t="shared" si="208"/>
        <v>5.013980024772323E-4</v>
      </c>
      <c r="AZ75" s="5">
        <f t="shared" si="209"/>
        <v>1.2795677023219018E-4</v>
      </c>
      <c r="BA75" s="5">
        <f t="shared" si="210"/>
        <v>2.1769711842170049E-5</v>
      </c>
      <c r="BB75" s="5">
        <f t="shared" si="211"/>
        <v>2.7778152310609091E-6</v>
      </c>
      <c r="BC75" s="5">
        <f t="shared" si="212"/>
        <v>2.835593787866989E-7</v>
      </c>
      <c r="BD75" s="5">
        <f t="shared" si="213"/>
        <v>4.1391732268933879E-6</v>
      </c>
      <c r="BE75" s="5">
        <f t="shared" si="214"/>
        <v>5.2567499981546008E-6</v>
      </c>
      <c r="BF75" s="5">
        <f t="shared" si="215"/>
        <v>3.3380362488281706E-6</v>
      </c>
      <c r="BG75" s="5">
        <f t="shared" si="216"/>
        <v>1.4131020120039255E-6</v>
      </c>
      <c r="BH75" s="5">
        <f t="shared" si="217"/>
        <v>4.4865988881124629E-7</v>
      </c>
      <c r="BI75" s="5">
        <f t="shared" si="218"/>
        <v>1.1395961175805637E-7</v>
      </c>
      <c r="BJ75" s="8">
        <f t="shared" si="219"/>
        <v>0.5535831632168865</v>
      </c>
      <c r="BK75" s="8">
        <f t="shared" si="220"/>
        <v>0.29737656156091363</v>
      </c>
      <c r="BL75" s="8">
        <f t="shared" si="221"/>
        <v>0.14545321796090763</v>
      </c>
      <c r="BM75" s="8">
        <f t="shared" si="222"/>
        <v>0.26378345317913782</v>
      </c>
      <c r="BN75" s="8">
        <f t="shared" si="223"/>
        <v>0.73586373704865005</v>
      </c>
    </row>
    <row r="76" spans="1:66" x14ac:dyDescent="0.25">
      <c r="A76" t="s">
        <v>304</v>
      </c>
      <c r="B76" t="s">
        <v>459</v>
      </c>
      <c r="C76" t="s">
        <v>327</v>
      </c>
      <c r="D76" t="s">
        <v>461</v>
      </c>
      <c r="E76">
        <f>VLOOKUP(A76,home!$A$2:$E$405,3,FALSE)</f>
        <v>1.31578947368421</v>
      </c>
      <c r="F76">
        <f>VLOOKUP(B76,home!$B$2:$E$405,3,FALSE)</f>
        <v>1.1399999999999999</v>
      </c>
      <c r="G76">
        <f>VLOOKUP(C76,away!$B$2:$E$405,4,FALSE)</f>
        <v>1.1399999999999999</v>
      </c>
      <c r="H76">
        <f>VLOOKUP(A76,away!$A$2:$E$405,3,FALSE)</f>
        <v>1.15789473684211</v>
      </c>
      <c r="I76">
        <f>VLOOKUP(C76,away!$B$2:$E$405,3,FALSE)</f>
        <v>0.38</v>
      </c>
      <c r="J76">
        <f>VLOOKUP(B76,home!$B$2:$E$405,4,FALSE)</f>
        <v>0</v>
      </c>
      <c r="K76" s="3">
        <f t="shared" si="168"/>
        <v>1.7099999999999989</v>
      </c>
      <c r="L76" s="3">
        <f t="shared" si="169"/>
        <v>0</v>
      </c>
      <c r="M76" s="5">
        <f t="shared" si="170"/>
        <v>0.1808657926171223</v>
      </c>
      <c r="N76" s="5">
        <f t="shared" si="171"/>
        <v>0.3092805053752789</v>
      </c>
      <c r="O76" s="5">
        <f t="shared" si="172"/>
        <v>0</v>
      </c>
      <c r="P76" s="5">
        <f t="shared" si="173"/>
        <v>0</v>
      </c>
      <c r="Q76" s="5">
        <f t="shared" si="174"/>
        <v>0.26443483209586333</v>
      </c>
      <c r="R76" s="5">
        <f t="shared" si="175"/>
        <v>0</v>
      </c>
      <c r="S76" s="5">
        <f t="shared" si="176"/>
        <v>0</v>
      </c>
      <c r="T76" s="5">
        <f t="shared" si="177"/>
        <v>0</v>
      </c>
      <c r="U76" s="5">
        <f t="shared" si="178"/>
        <v>0</v>
      </c>
      <c r="V76" s="5">
        <f t="shared" si="179"/>
        <v>0</v>
      </c>
      <c r="W76" s="5">
        <f t="shared" si="180"/>
        <v>0.15072785429464203</v>
      </c>
      <c r="X76" s="5">
        <f t="shared" si="181"/>
        <v>0</v>
      </c>
      <c r="Y76" s="5">
        <f t="shared" si="182"/>
        <v>0</v>
      </c>
      <c r="Z76" s="5">
        <f t="shared" si="183"/>
        <v>0</v>
      </c>
      <c r="AA76" s="5">
        <f t="shared" si="184"/>
        <v>0</v>
      </c>
      <c r="AB76" s="5">
        <f t="shared" si="185"/>
        <v>0</v>
      </c>
      <c r="AC76" s="5">
        <f t="shared" si="186"/>
        <v>0</v>
      </c>
      <c r="AD76" s="5">
        <f t="shared" si="187"/>
        <v>6.4436157710959382E-2</v>
      </c>
      <c r="AE76" s="5">
        <f t="shared" si="188"/>
        <v>0</v>
      </c>
      <c r="AF76" s="5">
        <f t="shared" si="189"/>
        <v>0</v>
      </c>
      <c r="AG76" s="5">
        <f t="shared" si="190"/>
        <v>0</v>
      </c>
      <c r="AH76" s="5">
        <f t="shared" si="191"/>
        <v>0</v>
      </c>
      <c r="AI76" s="5">
        <f t="shared" si="192"/>
        <v>0</v>
      </c>
      <c r="AJ76" s="5">
        <f t="shared" si="193"/>
        <v>0</v>
      </c>
      <c r="AK76" s="5">
        <f t="shared" si="194"/>
        <v>0</v>
      </c>
      <c r="AL76" s="5">
        <f t="shared" si="195"/>
        <v>0</v>
      </c>
      <c r="AM76" s="5">
        <f t="shared" si="196"/>
        <v>2.2037165937148093E-2</v>
      </c>
      <c r="AN76" s="5">
        <f t="shared" si="197"/>
        <v>0</v>
      </c>
      <c r="AO76" s="5">
        <f t="shared" si="198"/>
        <v>0</v>
      </c>
      <c r="AP76" s="5">
        <f t="shared" si="199"/>
        <v>0</v>
      </c>
      <c r="AQ76" s="5">
        <f t="shared" si="200"/>
        <v>0</v>
      </c>
      <c r="AR76" s="5">
        <f t="shared" si="201"/>
        <v>0</v>
      </c>
      <c r="AS76" s="5">
        <f t="shared" si="202"/>
        <v>0</v>
      </c>
      <c r="AT76" s="5">
        <f t="shared" si="203"/>
        <v>0</v>
      </c>
      <c r="AU76" s="5">
        <f t="shared" si="204"/>
        <v>0</v>
      </c>
      <c r="AV76" s="5">
        <f t="shared" si="205"/>
        <v>0</v>
      </c>
      <c r="AW76" s="5">
        <f t="shared" si="206"/>
        <v>0</v>
      </c>
      <c r="AX76" s="5">
        <f t="shared" si="207"/>
        <v>6.2805922920872023E-3</v>
      </c>
      <c r="AY76" s="5">
        <f t="shared" si="208"/>
        <v>0</v>
      </c>
      <c r="AZ76" s="5">
        <f t="shared" si="209"/>
        <v>0</v>
      </c>
      <c r="BA76" s="5">
        <f t="shared" si="210"/>
        <v>0</v>
      </c>
      <c r="BB76" s="5">
        <f t="shared" si="211"/>
        <v>0</v>
      </c>
      <c r="BC76" s="5">
        <f t="shared" si="212"/>
        <v>0</v>
      </c>
      <c r="BD76" s="5">
        <f t="shared" si="213"/>
        <v>0</v>
      </c>
      <c r="BE76" s="5">
        <f t="shared" si="214"/>
        <v>0</v>
      </c>
      <c r="BF76" s="5">
        <f t="shared" si="215"/>
        <v>0</v>
      </c>
      <c r="BG76" s="5">
        <f t="shared" si="216"/>
        <v>0</v>
      </c>
      <c r="BH76" s="5">
        <f t="shared" si="217"/>
        <v>0</v>
      </c>
      <c r="BI76" s="5">
        <f t="shared" si="218"/>
        <v>0</v>
      </c>
      <c r="BJ76" s="8">
        <f t="shared" si="219"/>
        <v>0.81719710770597898</v>
      </c>
      <c r="BK76" s="8">
        <f t="shared" si="220"/>
        <v>0.1808657926171223</v>
      </c>
      <c r="BL76" s="8">
        <f t="shared" si="221"/>
        <v>0</v>
      </c>
      <c r="BM76" s="8">
        <f t="shared" si="222"/>
        <v>0.24348177023483672</v>
      </c>
      <c r="BN76" s="8">
        <f t="shared" si="223"/>
        <v>0.75458113008826455</v>
      </c>
    </row>
    <row r="77" spans="1:66" s="15" customFormat="1" x14ac:dyDescent="0.25">
      <c r="A77" s="15" t="s">
        <v>304</v>
      </c>
      <c r="B77" s="15" t="s">
        <v>375</v>
      </c>
      <c r="C77" s="15" t="s">
        <v>376</v>
      </c>
      <c r="D77" s="15" t="s">
        <v>461</v>
      </c>
      <c r="E77" s="15">
        <f>VLOOKUP(A77,home!$A$2:$E$405,3,FALSE)</f>
        <v>1.31578947368421</v>
      </c>
      <c r="F77" s="15">
        <f>VLOOKUP(B77,home!$B$2:$E$405,3,FALSE)</f>
        <v>0.38</v>
      </c>
      <c r="G77" s="15">
        <f>VLOOKUP(C77,away!$B$2:$E$405,4,FALSE)</f>
        <v>0.76</v>
      </c>
      <c r="H77" s="15">
        <f>VLOOKUP(A77,away!$A$2:$E$405,3,FALSE)</f>
        <v>1.15789473684211</v>
      </c>
      <c r="I77" s="15">
        <f>VLOOKUP(C77,away!$B$2:$E$405,3,FALSE)</f>
        <v>1.27</v>
      </c>
      <c r="J77" s="15">
        <f>VLOOKUP(B77,home!$B$2:$E$405,4,FALSE)</f>
        <v>0.86</v>
      </c>
      <c r="K77" s="20">
        <f t="shared" si="168"/>
        <v>0.37999999999999984</v>
      </c>
      <c r="L77" s="20">
        <f t="shared" si="169"/>
        <v>1.2646526315789526</v>
      </c>
      <c r="M77" s="21">
        <f t="shared" si="170"/>
        <v>0.19307962090920328</v>
      </c>
      <c r="N77" s="21">
        <f t="shared" si="171"/>
        <v>7.3370255945497218E-2</v>
      </c>
      <c r="O77" s="21">
        <f t="shared" si="172"/>
        <v>0.24417865068709049</v>
      </c>
      <c r="P77" s="21">
        <f t="shared" si="173"/>
        <v>9.2787887261094354E-2</v>
      </c>
      <c r="Q77" s="21">
        <f t="shared" si="174"/>
        <v>1.3940348629644462E-2</v>
      </c>
      <c r="R77" s="21">
        <f t="shared" si="175"/>
        <v>0.15440058658341341</v>
      </c>
      <c r="S77" s="21">
        <f t="shared" si="176"/>
        <v>1.1147722351322435E-2</v>
      </c>
      <c r="T77" s="21">
        <f t="shared" si="177"/>
        <v>1.7629698579607913E-2</v>
      </c>
      <c r="U77" s="21">
        <f t="shared" si="178"/>
        <v>5.8672222901697074E-2</v>
      </c>
      <c r="V77" s="21">
        <f t="shared" si="179"/>
        <v>5.9524873721448254E-4</v>
      </c>
      <c r="W77" s="21">
        <f t="shared" si="180"/>
        <v>1.7657774930882983E-3</v>
      </c>
      <c r="X77" s="21">
        <f t="shared" si="181"/>
        <v>2.2330951534170022E-3</v>
      </c>
      <c r="Y77" s="21">
        <f t="shared" si="182"/>
        <v>1.4120448311675084E-3</v>
      </c>
      <c r="Z77" s="21">
        <f t="shared" si="183"/>
        <v>6.5087702713349224E-2</v>
      </c>
      <c r="AA77" s="21">
        <f t="shared" si="184"/>
        <v>2.4733327031072699E-2</v>
      </c>
      <c r="AB77" s="21">
        <f t="shared" si="185"/>
        <v>4.6993321359038095E-3</v>
      </c>
      <c r="AC77" s="21">
        <f t="shared" si="186"/>
        <v>1.7878593446605642E-5</v>
      </c>
      <c r="AD77" s="21">
        <f t="shared" si="187"/>
        <v>1.6774886184338822E-4</v>
      </c>
      <c r="AE77" s="21">
        <f t="shared" si="188"/>
        <v>2.1214403957461509E-4</v>
      </c>
      <c r="AF77" s="21">
        <f t="shared" si="189"/>
        <v>1.3414425896091323E-4</v>
      </c>
      <c r="AG77" s="21">
        <f t="shared" si="190"/>
        <v>5.65486300353758E-5</v>
      </c>
      <c r="AH77" s="21">
        <f t="shared" si="191"/>
        <v>2.0578333629966399E-2</v>
      </c>
      <c r="AI77" s="21">
        <f t="shared" si="192"/>
        <v>7.8197667793872307E-3</v>
      </c>
      <c r="AJ77" s="21">
        <f t="shared" si="193"/>
        <v>1.4857556880835726E-3</v>
      </c>
      <c r="AK77" s="21">
        <f t="shared" si="194"/>
        <v>1.8819572049058584E-4</v>
      </c>
      <c r="AL77" s="21">
        <f t="shared" si="195"/>
        <v>3.4367519581793668E-7</v>
      </c>
      <c r="AM77" s="21">
        <f t="shared" si="196"/>
        <v>1.2748913500097506E-5</v>
      </c>
      <c r="AN77" s="21">
        <f t="shared" si="197"/>
        <v>1.6122947007670747E-5</v>
      </c>
      <c r="AO77" s="21">
        <f t="shared" si="198"/>
        <v>1.0194963681029404E-5</v>
      </c>
      <c r="AP77" s="21">
        <f t="shared" si="199"/>
        <v>4.2976958826885612E-6</v>
      </c>
      <c r="AQ77" s="21">
        <f t="shared" si="200"/>
        <v>1.3587731019420291E-6</v>
      </c>
      <c r="AR77" s="21">
        <f t="shared" si="201"/>
        <v>5.2048887557293337E-3</v>
      </c>
      <c r="AS77" s="21">
        <f t="shared" si="202"/>
        <v>1.9778577271771462E-3</v>
      </c>
      <c r="AT77" s="21">
        <f t="shared" si="203"/>
        <v>3.7579296816365749E-4</v>
      </c>
      <c r="AU77" s="21">
        <f t="shared" si="204"/>
        <v>4.7600442634063278E-5</v>
      </c>
      <c r="AV77" s="21">
        <f t="shared" si="205"/>
        <v>4.5220420502360087E-6</v>
      </c>
      <c r="AW77" s="21">
        <f t="shared" si="206"/>
        <v>4.5877583751065158E-9</v>
      </c>
      <c r="AX77" s="21">
        <f t="shared" si="207"/>
        <v>8.07431188339508E-7</v>
      </c>
      <c r="AY77" s="21">
        <f t="shared" si="208"/>
        <v>1.0211199771524797E-6</v>
      </c>
      <c r="AZ77" s="21">
        <f t="shared" si="209"/>
        <v>6.4568103313186179E-7</v>
      </c>
      <c r="BA77" s="21">
        <f t="shared" si="210"/>
        <v>2.7218740590360862E-7</v>
      </c>
      <c r="BB77" s="21">
        <f t="shared" si="211"/>
        <v>8.6055629789661755E-8</v>
      </c>
      <c r="BC77" s="21">
        <f t="shared" si="212"/>
        <v>2.1766095735135969E-8</v>
      </c>
      <c r="BD77" s="21">
        <f t="shared" si="213"/>
        <v>1.0970627103347994E-3</v>
      </c>
      <c r="BE77" s="21">
        <f t="shared" si="214"/>
        <v>4.1688382992722362E-4</v>
      </c>
      <c r="BF77" s="21">
        <f t="shared" si="215"/>
        <v>7.9207927686172431E-5</v>
      </c>
      <c r="BG77" s="21">
        <f t="shared" si="216"/>
        <v>1.003300417358184E-5</v>
      </c>
      <c r="BH77" s="21">
        <f t="shared" si="217"/>
        <v>9.5313539649027421E-7</v>
      </c>
      <c r="BI77" s="21">
        <f t="shared" si="218"/>
        <v>7.2438290133260844E-8</v>
      </c>
      <c r="BJ77" s="22">
        <f t="shared" si="219"/>
        <v>0.11096938395734018</v>
      </c>
      <c r="BK77" s="22">
        <f t="shared" si="220"/>
        <v>0.29762972264745408</v>
      </c>
      <c r="BL77" s="22">
        <f t="shared" si="221"/>
        <v>0.52597104613866819</v>
      </c>
      <c r="BM77" s="22">
        <f t="shared" si="222"/>
        <v>0.22789948890864964</v>
      </c>
      <c r="BN77" s="22">
        <f t="shared" si="223"/>
        <v>0.77175735001594314</v>
      </c>
    </row>
    <row r="78" spans="1:66" x14ac:dyDescent="0.25">
      <c r="A78" t="s">
        <v>10</v>
      </c>
      <c r="B78" t="s">
        <v>224</v>
      </c>
      <c r="C78" t="s">
        <v>221</v>
      </c>
      <c r="D78" s="11">
        <v>44355</v>
      </c>
      <c r="E78">
        <f>VLOOKUP(A78,home!$A$2:$E$405,3,FALSE)</f>
        <v>1.34883720930233</v>
      </c>
      <c r="F78">
        <f>VLOOKUP(B78,home!$B$2:$E$405,3,FALSE)</f>
        <v>1.48</v>
      </c>
      <c r="G78">
        <f>VLOOKUP(C78,away!$B$2:$E$405,4,FALSE)</f>
        <v>0.74</v>
      </c>
      <c r="H78">
        <f>VLOOKUP(A78,away!$A$2:$E$405,3,FALSE)</f>
        <v>1.5813953488372099</v>
      </c>
      <c r="I78">
        <f>VLOOKUP(C78,away!$B$2:$E$405,3,FALSE)</f>
        <v>0.74</v>
      </c>
      <c r="J78">
        <f>VLOOKUP(B78,home!$B$2:$E$405,4,FALSE)</f>
        <v>1.05</v>
      </c>
      <c r="K78" s="3">
        <f t="shared" ref="K78:K141" si="224">E78*F78*G78</f>
        <v>1.4772465116279119</v>
      </c>
      <c r="L78" s="3">
        <f t="shared" ref="L78:L141" si="225">H78*I78*J78</f>
        <v>1.228744186046512</v>
      </c>
      <c r="M78" s="5">
        <f t="shared" ref="M78:M141" si="226">_xlfn.POISSON.DIST(0,K78,FALSE) * _xlfn.POISSON.DIST(0,L78,FALSE)</f>
        <v>6.6804108377442439E-2</v>
      </c>
      <c r="N78" s="5">
        <f t="shared" ref="N78:N141" si="227">_xlfn.POISSON.DIST(1,K78,FALSE) * _xlfn.POISSON.DIST(0,L78,FALSE)</f>
        <v>9.8686136062989788E-2</v>
      </c>
      <c r="O78" s="5">
        <f t="shared" ref="O78:O141" si="228">_xlfn.POISSON.DIST(0,K78,FALSE) * _xlfn.POISSON.DIST(1,L78,FALSE)</f>
        <v>8.2085159772803479E-2</v>
      </c>
      <c r="P78" s="5">
        <f t="shared" ref="P78:P141" si="229">_xlfn.POISSON.DIST(1,K78,FALSE) * _xlfn.POISSON.DIST(1,L78,FALSE)</f>
        <v>0.12126001593079372</v>
      </c>
      <c r="Q78" s="5">
        <f t="shared" ref="Q78:Q141" si="230">_xlfn.POISSON.DIST(2,K78,FALSE) * _xlfn.POISSON.DIST(0,L78,FALSE)</f>
        <v>7.2891875122544594E-2</v>
      </c>
      <c r="R78" s="5">
        <f t="shared" ref="R78:R141" si="231">_xlfn.POISSON.DIST(0,K78,FALSE) * _xlfn.POISSON.DIST(2,L78,FALSE)</f>
        <v>5.043083141576566E-2</v>
      </c>
      <c r="S78" s="5">
        <f t="shared" ref="S78:S141" si="232">_xlfn.POISSON.DIST(2,K78,FALSE) * _xlfn.POISSON.DIST(2,L78,FALSE)</f>
        <v>5.5026523894529729E-2</v>
      </c>
      <c r="T78" s="5">
        <f t="shared" ref="T78:T141" si="233">_xlfn.POISSON.DIST(2,K78,FALSE) * _xlfn.POISSON.DIST(1,L78,FALSE)</f>
        <v>8.9565467766855061E-2</v>
      </c>
      <c r="U78" s="5">
        <f t="shared" ref="U78:U141" si="234">_xlfn.POISSON.DIST(1,K78,FALSE) * _xlfn.POISSON.DIST(2,L78,FALSE)</f>
        <v>7.4498769787435123E-2</v>
      </c>
      <c r="V78" s="5">
        <f t="shared" ref="V78:V141" si="235">_xlfn.POISSON.DIST(3,K78,FALSE) * _xlfn.POISSON.DIST(3,L78,FALSE)</f>
        <v>1.109798205551343E-2</v>
      </c>
      <c r="W78" s="5">
        <f t="shared" ref="W78:W141" si="236">_xlfn.POISSON.DIST(3,K78,FALSE) * _xlfn.POISSON.DIST(0,L78,FALSE)</f>
        <v>3.5893089416932117E-2</v>
      </c>
      <c r="X78" s="5">
        <f t="shared" ref="X78:X141" si="237">_xlfn.POISSON.DIST(3,K78,FALSE) * _xlfn.POISSON.DIST(1,L78,FALSE)</f>
        <v>4.4103424940302928E-2</v>
      </c>
      <c r="Y78" s="5">
        <f t="shared" ref="Y78:Y141" si="238">_xlfn.POISSON.DIST(3,K78,FALSE) * _xlfn.POISSON.DIST(2,L78,FALSE)</f>
        <v>2.7095913490067989E-2</v>
      </c>
      <c r="Z78" s="5">
        <f t="shared" ref="Z78:Z141" si="239">_xlfn.POISSON.DIST(0,K78,FALSE) * _xlfn.POISSON.DIST(3,L78,FALSE)</f>
        <v>2.0655530299871279E-2</v>
      </c>
      <c r="AA78" s="5">
        <f t="shared" ref="AA78:AA141" si="240">_xlfn.POISSON.DIST(1,K78,FALSE) * _xlfn.POISSON.DIST(3,L78,FALSE)</f>
        <v>3.0513310081309482E-2</v>
      </c>
      <c r="AB78" s="5">
        <f t="shared" ref="AB78:AB141" si="241">_xlfn.POISSON.DIST(2,K78,FALSE) * _xlfn.POISSON.DIST(3,L78,FALSE)</f>
        <v>2.2537840437917622E-2</v>
      </c>
      <c r="AC78" s="5">
        <f t="shared" ref="AC78:AC141" si="242">_xlfn.POISSON.DIST(4,K78,FALSE) * _xlfn.POISSON.DIST(4,L78,FALSE)</f>
        <v>1.2590369753606682E-3</v>
      </c>
      <c r="AD78" s="5">
        <f t="shared" ref="AD78:AD141" si="243">_xlfn.POISSON.DIST(4,K78,FALSE) * _xlfn.POISSON.DIST(0,L78,FALSE)</f>
        <v>1.3255735283177932E-2</v>
      </c>
      <c r="AE78" s="5">
        <f t="shared" ref="AE78:AE141" si="244">_xlfn.POISSON.DIST(4,K78,FALSE) * _xlfn.POISSON.DIST(1,L78,FALSE)</f>
        <v>1.62879076609765E-2</v>
      </c>
      <c r="AF78" s="5">
        <f t="shared" ref="AF78:AF141" si="245">_xlfn.POISSON.DIST(4,K78,FALSE) * _xlfn.POISSON.DIST(2,L78,FALSE)</f>
        <v>1.0006835920643661E-2</v>
      </c>
      <c r="AG78" s="5">
        <f t="shared" ref="AG78:AG141" si="246">_xlfn.POISSON.DIST(4,K78,FALSE) * _xlfn.POISSON.DIST(3,L78,FALSE)</f>
        <v>4.0986138194040976E-3</v>
      </c>
      <c r="AH78" s="5">
        <f t="shared" ref="AH78:AH141" si="247">_xlfn.POISSON.DIST(0,K78,FALSE) * _xlfn.POISSON.DIST(4,L78,FALSE)</f>
        <v>6.3450906914185997E-3</v>
      </c>
      <c r="AI78" s="5">
        <f t="shared" ref="AI78:AI141" si="248">_xlfn.POISSON.DIST(1,K78,FALSE) * _xlfn.POISSON.DIST(4,L78,FALSE)</f>
        <v>9.3732630898608598E-3</v>
      </c>
      <c r="AJ78" s="5">
        <f t="shared" ref="AJ78:AJ141" si="249">_xlfn.POISSON.DIST(2,K78,FALSE) * _xlfn.POISSON.DIST(4,L78,FALSE)</f>
        <v>6.9233101010338118E-3</v>
      </c>
      <c r="AK78" s="5">
        <f t="shared" ref="AK78:AK141" si="250">_xlfn.POISSON.DIST(3,K78,FALSE) * _xlfn.POISSON.DIST(4,L78,FALSE)</f>
        <v>3.4091452318901609E-3</v>
      </c>
      <c r="AL78" s="5">
        <f t="shared" ref="AL78:AL141" si="251">_xlfn.POISSON.DIST(5,K78,FALSE) * _xlfn.POISSON.DIST(5,L78,FALSE)</f>
        <v>9.1414044673482852E-5</v>
      </c>
      <c r="AM78" s="5">
        <f t="shared" ref="AM78:AM141" si="252">_xlfn.POISSON.DIST(5,K78,FALSE) * _xlfn.POISSON.DIST(0,L78,FALSE)</f>
        <v>3.916397741227525E-3</v>
      </c>
      <c r="AN78" s="5">
        <f t="shared" ref="AN78:AN141" si="253">_xlfn.POISSON.DIST(5,K78,FALSE) * _xlfn.POISSON.DIST(1,L78,FALSE)</f>
        <v>4.8122509547790134E-3</v>
      </c>
      <c r="AO78" s="5">
        <f t="shared" ref="AO78:AO141" si="254">_xlfn.POISSON.DIST(5,K78,FALSE) * _xlfn.POISSON.DIST(2,L78,FALSE)</f>
        <v>2.9565126912407453E-3</v>
      </c>
      <c r="AP78" s="5">
        <f t="shared" ref="AP78:AP141" si="255">_xlfn.POISSON.DIST(5,K78,FALSE) * _xlfn.POISSON.DIST(3,L78,FALSE)</f>
        <v>1.2109325934449306E-3</v>
      </c>
      <c r="AQ78" s="5">
        <f t="shared" ref="AQ78:AQ141" si="256">_xlfn.POISSON.DIST(5,K78,FALSE) * _xlfn.POISSON.DIST(4,L78,FALSE)</f>
        <v>3.7198159597242073E-4</v>
      </c>
      <c r="AR78" s="5">
        <f t="shared" ref="AR78:AR141" si="257">_xlfn.POISSON.DIST(0,K78,FALSE) * _xlfn.POISSON.DIST(5,L78,FALSE)</f>
        <v>1.5592986594036883E-3</v>
      </c>
      <c r="AS78" s="5">
        <f t="shared" ref="AS78:AS141" si="258">_xlfn.POISSON.DIST(1,K78,FALSE) * _xlfn.POISSON.DIST(5,L78,FALSE)</f>
        <v>2.3034685051901778E-3</v>
      </c>
      <c r="AT78" s="5">
        <f t="shared" ref="AT78:AT141" si="259">_xlfn.POISSON.DIST(2,K78,FALSE) * _xlfn.POISSON.DIST(5,L78,FALSE)</f>
        <v>1.7013954069684759E-3</v>
      </c>
      <c r="AU78" s="5">
        <f t="shared" ref="AU78:AU141" si="260">_xlfn.POISSON.DIST(3,K78,FALSE) * _xlfn.POISSON.DIST(5,L78,FALSE)</f>
        <v>8.3779347661464411E-4</v>
      </c>
      <c r="AV78" s="5">
        <f t="shared" ref="AV78:AV141" si="261">_xlfn.POISSON.DIST(4,K78,FALSE) * _xlfn.POISSON.DIST(5,L78,FALSE)</f>
        <v>3.0940687269840109E-4</v>
      </c>
      <c r="AW78" s="5">
        <f t="shared" ref="AW78:AW141" si="262">_xlfn.POISSON.DIST(6,K78,FALSE) * _xlfn.POISSON.DIST(6,L78,FALSE)</f>
        <v>4.6091927837961657E-6</v>
      </c>
      <c r="AX78" s="5">
        <f t="shared" ref="AX78:AX141" si="263">_xlfn.POISSON.DIST(6,K78,FALSE) * _xlfn.POISSON.DIST(0,L78,FALSE)</f>
        <v>9.6424748356263167E-4</v>
      </c>
      <c r="AY78" s="5">
        <f t="shared" ref="AY78:AY141" si="264">_xlfn.POISSON.DIST(6,K78,FALSE) * _xlfn.POISSON.DIST(1,L78,FALSE)</f>
        <v>1.1848134893375634E-3</v>
      </c>
      <c r="AZ78" s="5">
        <f t="shared" ref="AZ78:AZ141" si="265">_xlfn.POISSON.DIST(6,K78,FALSE) * _xlfn.POISSON.DIST(2,L78,FALSE)</f>
        <v>7.279163432865061E-4</v>
      </c>
      <c r="BA78" s="5">
        <f t="shared" ref="BA78:BA141" si="266">_xlfn.POISSON.DIST(6,K78,FALSE) * _xlfn.POISSON.DIST(3,L78,FALSE)</f>
        <v>2.9814099158051042E-4</v>
      </c>
      <c r="BB78" s="5">
        <f t="shared" ref="BB78:BB141" si="267">_xlfn.POISSON.DIST(6,K78,FALSE) * _xlfn.POISSON.DIST(4,L78,FALSE)</f>
        <v>9.158475250667356E-5</v>
      </c>
      <c r="BC78" s="5">
        <f t="shared" ref="BC78:BC141" si="268">_xlfn.POISSON.DIST(6,K78,FALSE) * _xlfn.POISSON.DIST(5,L78,FALSE)</f>
        <v>2.2506846434616754E-5</v>
      </c>
      <c r="BD78" s="5">
        <f t="shared" ref="BD78:BD141" si="269">_xlfn.POISSON.DIST(0,K78,FALSE) * _xlfn.POISSON.DIST(6,L78,FALSE)</f>
        <v>3.1932986034206693E-4</v>
      </c>
      <c r="BE78" s="5">
        <f t="shared" ref="BE78:BE141" si="270">_xlfn.POISSON.DIST(1,K78,FALSE) * _xlfn.POISSON.DIST(6,L78,FALSE)</f>
        <v>4.7172892224894657E-4</v>
      </c>
      <c r="BF78" s="5">
        <f t="shared" ref="BF78:BF141" si="271">_xlfn.POISSON.DIST(2,K78,FALSE) * _xlfn.POISSON.DIST(6,L78,FALSE)</f>
        <v>3.4842995241312551E-4</v>
      </c>
      <c r="BG78" s="5">
        <f t="shared" ref="BG78:BG141" si="272">_xlfn.POISSON.DIST(3,K78,FALSE) * _xlfn.POISSON.DIST(6,L78,FALSE)</f>
        <v>1.7157231058298963E-4</v>
      </c>
      <c r="BH78" s="5">
        <f t="shared" ref="BH78:BH141" si="273">_xlfn.POISSON.DIST(4,K78,FALSE) * _xlfn.POISSON.DIST(6,L78,FALSE)</f>
        <v>6.3363649325165572E-5</v>
      </c>
      <c r="BI78" s="5">
        <f t="shared" ref="BI78:BI141" si="274">_xlfn.POISSON.DIST(5,K78,FALSE) * _xlfn.POISSON.DIST(6,L78,FALSE)</f>
        <v>1.8720745985923022E-5</v>
      </c>
      <c r="BJ78" s="8">
        <f t="shared" ref="BJ78:BJ141" si="275">SUM(N78,Q78,T78,W78,X78,Y78,AD78,AE78,AF78,AG78,AM78,AN78,AO78,AP78,AQ78,AX78,AY78,AZ78,BA78,BB78,BC78)</f>
        <v>0.42844228496726777</v>
      </c>
      <c r="BK78" s="8">
        <f t="shared" ref="BK78:BK141" si="276">SUM(M78,P78,S78,V78,AC78,AL78,AY78)</f>
        <v>0.25672389476765106</v>
      </c>
      <c r="BL78" s="8">
        <f t="shared" ref="BL78:BL141" si="277">SUM(O78,R78,U78,AA78,AB78,AH78,AI78,AJ78,AK78,AR78,AS78,AT78,AU78,AV78,BD78,BE78,BF78,BG78,BH78,BI78)</f>
        <v>0.29422122897120845</v>
      </c>
      <c r="BM78" s="8">
        <f t="shared" ref="BM78:BM141" si="278">SUM(S78:BI78)</f>
        <v>0.50670460802710493</v>
      </c>
      <c r="BN78" s="8">
        <f t="shared" ref="BN78:BN141" si="279">SUM(M78:R78)</f>
        <v>0.49215812668233966</v>
      </c>
    </row>
    <row r="79" spans="1:66" x14ac:dyDescent="0.25">
      <c r="A79" t="s">
        <v>72</v>
      </c>
      <c r="B79" t="s">
        <v>77</v>
      </c>
      <c r="C79" t="s">
        <v>63</v>
      </c>
      <c r="D79" s="11">
        <v>44355</v>
      </c>
      <c r="E79">
        <f>VLOOKUP(A79,home!$A$2:$E$405,3,FALSE)</f>
        <v>1.25</v>
      </c>
      <c r="F79">
        <f>VLOOKUP(B79,home!$B$2:$E$405,3,FALSE)</f>
        <v>1.6</v>
      </c>
      <c r="G79">
        <f>VLOOKUP(C79,away!$B$2:$E$405,4,FALSE)</f>
        <v>1.2</v>
      </c>
      <c r="H79">
        <f>VLOOKUP(A79,away!$A$2:$E$405,3,FALSE)</f>
        <v>1.4583333333333299</v>
      </c>
      <c r="I79">
        <f>VLOOKUP(C79,away!$B$2:$E$405,3,FALSE)</f>
        <v>1.6</v>
      </c>
      <c r="J79">
        <f>VLOOKUP(B79,home!$B$2:$E$405,4,FALSE)</f>
        <v>1.37</v>
      </c>
      <c r="K79" s="3">
        <f t="shared" si="224"/>
        <v>2.4</v>
      </c>
      <c r="L79" s="3">
        <f t="shared" si="225"/>
        <v>3.1966666666666597</v>
      </c>
      <c r="M79" s="5">
        <f t="shared" si="226"/>
        <v>3.7102104954039013E-3</v>
      </c>
      <c r="N79" s="5">
        <f t="shared" si="227"/>
        <v>8.9045051889693628E-3</v>
      </c>
      <c r="O79" s="5">
        <f t="shared" si="228"/>
        <v>1.1860306216974446E-2</v>
      </c>
      <c r="P79" s="5">
        <f t="shared" si="229"/>
        <v>2.8464734920738668E-2</v>
      </c>
      <c r="Q79" s="5">
        <f t="shared" si="230"/>
        <v>1.0685406226763238E-2</v>
      </c>
      <c r="R79" s="5">
        <f t="shared" si="231"/>
        <v>1.8956722770130788E-2</v>
      </c>
      <c r="S79" s="5">
        <f t="shared" si="232"/>
        <v>5.4595361577976675E-2</v>
      </c>
      <c r="T79" s="5">
        <f t="shared" si="233"/>
        <v>3.4157681904886411E-2</v>
      </c>
      <c r="U79" s="5">
        <f t="shared" si="234"/>
        <v>4.5496134648313889E-2</v>
      </c>
      <c r="V79" s="5">
        <f t="shared" si="235"/>
        <v>4.6539512669581777E-2</v>
      </c>
      <c r="W79" s="5">
        <f t="shared" si="236"/>
        <v>8.5483249814105877E-3</v>
      </c>
      <c r="X79" s="5">
        <f t="shared" si="237"/>
        <v>2.7326145523909124E-2</v>
      </c>
      <c r="Y79" s="5">
        <f t="shared" si="238"/>
        <v>4.3676289262381332E-2</v>
      </c>
      <c r="Z79" s="5">
        <f t="shared" si="239"/>
        <v>2.0199441262839311E-2</v>
      </c>
      <c r="AA79" s="5">
        <f t="shared" si="240"/>
        <v>4.8478659030814351E-2</v>
      </c>
      <c r="AB79" s="5">
        <f t="shared" si="241"/>
        <v>5.817439083697723E-2</v>
      </c>
      <c r="AC79" s="5">
        <f t="shared" si="242"/>
        <v>2.2315696325064416E-2</v>
      </c>
      <c r="AD79" s="5">
        <f t="shared" si="243"/>
        <v>5.1289949888463533E-3</v>
      </c>
      <c r="AE79" s="5">
        <f t="shared" si="244"/>
        <v>1.6395687314345476E-2</v>
      </c>
      <c r="AF79" s="5">
        <f t="shared" si="245"/>
        <v>2.6205773557428803E-2</v>
      </c>
      <c r="AG79" s="5">
        <f t="shared" si="246"/>
        <v>2.792370760174907E-2</v>
      </c>
      <c r="AH79" s="5">
        <f t="shared" si="247"/>
        <v>1.6142720142552382E-2</v>
      </c>
      <c r="AI79" s="5">
        <f t="shared" si="248"/>
        <v>3.8742528342125715E-2</v>
      </c>
      <c r="AJ79" s="5">
        <f t="shared" si="249"/>
        <v>4.6491034010550866E-2</v>
      </c>
      <c r="AK79" s="5">
        <f t="shared" si="250"/>
        <v>3.7192827208440686E-2</v>
      </c>
      <c r="AL79" s="5">
        <f t="shared" si="251"/>
        <v>6.8482408882357491E-3</v>
      </c>
      <c r="AM79" s="5">
        <f t="shared" si="252"/>
        <v>2.4619175946462481E-3</v>
      </c>
      <c r="AN79" s="5">
        <f t="shared" si="253"/>
        <v>7.8699299108858228E-3</v>
      </c>
      <c r="AO79" s="5">
        <f t="shared" si="254"/>
        <v>1.2578771307565817E-2</v>
      </c>
      <c r="AP79" s="5">
        <f t="shared" si="255"/>
        <v>1.3403379648839545E-2</v>
      </c>
      <c r="AQ79" s="5">
        <f t="shared" si="256"/>
        <v>1.0711534236030912E-2</v>
      </c>
      <c r="AR79" s="5">
        <f t="shared" si="257"/>
        <v>1.0320579077805134E-2</v>
      </c>
      <c r="AS79" s="5">
        <f t="shared" si="258"/>
        <v>2.4769389786732321E-2</v>
      </c>
      <c r="AT79" s="5">
        <f t="shared" si="259"/>
        <v>2.9723267744078793E-2</v>
      </c>
      <c r="AU79" s="5">
        <f t="shared" si="260"/>
        <v>2.3778614195263031E-2</v>
      </c>
      <c r="AV79" s="5">
        <f t="shared" si="261"/>
        <v>1.4267168517157819E-2</v>
      </c>
      <c r="AW79" s="5">
        <f t="shared" si="262"/>
        <v>1.4594362248484599E-3</v>
      </c>
      <c r="AX79" s="5">
        <f t="shared" si="263"/>
        <v>9.8476703785849943E-4</v>
      </c>
      <c r="AY79" s="5">
        <f t="shared" si="264"/>
        <v>3.1479719643543302E-3</v>
      </c>
      <c r="AZ79" s="5">
        <f t="shared" si="265"/>
        <v>5.0315085230263285E-3</v>
      </c>
      <c r="BA79" s="5">
        <f t="shared" si="266"/>
        <v>5.3613518595358196E-3</v>
      </c>
      <c r="BB79" s="5">
        <f t="shared" si="267"/>
        <v>4.2846136944123658E-3</v>
      </c>
      <c r="BC79" s="5">
        <f t="shared" si="268"/>
        <v>2.7392963552943005E-3</v>
      </c>
      <c r="BD79" s="5">
        <f t="shared" si="269"/>
        <v>5.4985751864528344E-3</v>
      </c>
      <c r="BE79" s="5">
        <f t="shared" si="270"/>
        <v>1.3196580447486801E-2</v>
      </c>
      <c r="BF79" s="5">
        <f t="shared" si="271"/>
        <v>1.5835896536984164E-2</v>
      </c>
      <c r="BG79" s="5">
        <f t="shared" si="272"/>
        <v>1.266871722958733E-2</v>
      </c>
      <c r="BH79" s="5">
        <f t="shared" si="273"/>
        <v>7.6012303377523986E-3</v>
      </c>
      <c r="BI79" s="5">
        <f t="shared" si="274"/>
        <v>3.6485905621211488E-3</v>
      </c>
      <c r="BJ79" s="8">
        <f t="shared" si="275"/>
        <v>0.27752755868313983</v>
      </c>
      <c r="BK79" s="8">
        <f t="shared" si="276"/>
        <v>0.16562172884135551</v>
      </c>
      <c r="BL79" s="8">
        <f t="shared" si="277"/>
        <v>0.48284393282830218</v>
      </c>
      <c r="BM79" s="8">
        <f t="shared" si="278"/>
        <v>0.86192224005715046</v>
      </c>
      <c r="BN79" s="8">
        <f t="shared" si="279"/>
        <v>8.2581885818980405E-2</v>
      </c>
    </row>
    <row r="80" spans="1:66" x14ac:dyDescent="0.25">
      <c r="A80" t="s">
        <v>19</v>
      </c>
      <c r="B80" t="s">
        <v>21</v>
      </c>
      <c r="C80" t="s">
        <v>245</v>
      </c>
      <c r="D80" s="11">
        <v>44355</v>
      </c>
      <c r="E80">
        <f>VLOOKUP(A80,home!$A$2:$E$405,3,FALSE)</f>
        <v>1.4827586206896599</v>
      </c>
      <c r="F80">
        <f>VLOOKUP(B80,home!$B$2:$E$405,3,FALSE)</f>
        <v>0.34</v>
      </c>
      <c r="G80">
        <f>VLOOKUP(C80,away!$B$2:$E$405,4,FALSE)</f>
        <v>0.67</v>
      </c>
      <c r="H80">
        <f>VLOOKUP(A80,away!$A$2:$E$405,3,FALSE)</f>
        <v>1.5172413793103401</v>
      </c>
      <c r="I80">
        <f>VLOOKUP(C80,away!$B$2:$E$405,3,FALSE)</f>
        <v>0.34</v>
      </c>
      <c r="J80">
        <f>VLOOKUP(B80,home!$B$2:$E$405,4,FALSE)</f>
        <v>0.99</v>
      </c>
      <c r="K80" s="3">
        <f t="shared" si="224"/>
        <v>0.33777241379310463</v>
      </c>
      <c r="L80" s="3">
        <f t="shared" si="225"/>
        <v>0.51070344827586056</v>
      </c>
      <c r="M80" s="5">
        <f t="shared" si="226"/>
        <v>0.42806686795279281</v>
      </c>
      <c r="N80" s="5">
        <f t="shared" si="227"/>
        <v>0.144589179253269</v>
      </c>
      <c r="O80" s="5">
        <f t="shared" si="228"/>
        <v>0.21861522555613877</v>
      </c>
      <c r="P80" s="5">
        <f t="shared" si="229"/>
        <v>7.3842192428020995E-2</v>
      </c>
      <c r="Q80" s="5">
        <f t="shared" si="230"/>
        <v>2.4419118042370281E-2</v>
      </c>
      <c r="R80" s="5">
        <f t="shared" si="231"/>
        <v>5.5823774768562547E-2</v>
      </c>
      <c r="S80" s="5">
        <f t="shared" si="232"/>
        <v>3.1844729122893728E-3</v>
      </c>
      <c r="T80" s="5">
        <f t="shared" si="233"/>
        <v>1.2470927788093783E-2</v>
      </c>
      <c r="U80" s="5">
        <f t="shared" si="234"/>
        <v>1.8855731150619982E-2</v>
      </c>
      <c r="V80" s="5">
        <f t="shared" si="235"/>
        <v>6.1036274463815393E-5</v>
      </c>
      <c r="W80" s="5">
        <f t="shared" si="236"/>
        <v>2.749368147956721E-3</v>
      </c>
      <c r="X80" s="5">
        <f t="shared" si="237"/>
        <v>1.4041117937413138E-3</v>
      </c>
      <c r="Y80" s="5">
        <f t="shared" si="238"/>
        <v>3.5854236741424638E-4</v>
      </c>
      <c r="Z80" s="5">
        <f t="shared" si="239"/>
        <v>9.5031314233599562E-3</v>
      </c>
      <c r="AA80" s="5">
        <f t="shared" si="240"/>
        <v>3.2098956394613944E-3</v>
      </c>
      <c r="AB80" s="5">
        <f t="shared" si="241"/>
        <v>5.4210709908241817E-4</v>
      </c>
      <c r="AC80" s="5">
        <f t="shared" si="242"/>
        <v>6.580531952871782E-7</v>
      </c>
      <c r="AD80" s="5">
        <f t="shared" si="243"/>
        <v>2.3216517893530475E-4</v>
      </c>
      <c r="AE80" s="5">
        <f t="shared" si="244"/>
        <v>1.1856755745184231E-4</v>
      </c>
      <c r="AF80" s="5">
        <f t="shared" si="245"/>
        <v>3.0276430222151035E-5</v>
      </c>
      <c r="AG80" s="5">
        <f t="shared" si="246"/>
        <v>5.1540924386453377E-6</v>
      </c>
      <c r="AH80" s="5">
        <f t="shared" si="247"/>
        <v>1.2133204968321541E-3</v>
      </c>
      <c r="AI80" s="5">
        <f t="shared" si="248"/>
        <v>4.0982619291964561E-4</v>
      </c>
      <c r="AJ80" s="5">
        <f t="shared" si="249"/>
        <v>6.9213991209053627E-5</v>
      </c>
      <c r="AK80" s="5">
        <f t="shared" si="250"/>
        <v>7.792858959645591E-6</v>
      </c>
      <c r="AL80" s="5">
        <f t="shared" si="251"/>
        <v>4.540607490288518E-9</v>
      </c>
      <c r="AM80" s="5">
        <f t="shared" si="252"/>
        <v>1.5683798577537189E-5</v>
      </c>
      <c r="AN80" s="5">
        <f t="shared" si="253"/>
        <v>8.0097700156122796E-6</v>
      </c>
      <c r="AO80" s="5">
        <f t="shared" si="254"/>
        <v>2.0453085834348922E-6</v>
      </c>
      <c r="AP80" s="5">
        <f t="shared" si="255"/>
        <v>3.4818204878280498E-7</v>
      </c>
      <c r="AQ80" s="5">
        <f t="shared" si="256"/>
        <v>4.4454443235283096E-8</v>
      </c>
      <c r="AR80" s="5">
        <f t="shared" si="257"/>
        <v>1.2392939231919235E-4</v>
      </c>
      <c r="AS80" s="5">
        <f t="shared" si="258"/>
        <v>4.1859929983566237E-5</v>
      </c>
      <c r="AT80" s="5">
        <f t="shared" si="259"/>
        <v>7.0695647958797609E-6</v>
      </c>
      <c r="AU80" s="5">
        <f t="shared" si="260"/>
        <v>7.9596798852368819E-7</v>
      </c>
      <c r="AV80" s="5">
        <f t="shared" si="261"/>
        <v>6.7214007196422065E-8</v>
      </c>
      <c r="AW80" s="5">
        <f t="shared" si="262"/>
        <v>2.175727134780868E-11</v>
      </c>
      <c r="AX80" s="5">
        <f t="shared" si="263"/>
        <v>8.8292575049659961E-7</v>
      </c>
      <c r="AY80" s="5">
        <f t="shared" si="264"/>
        <v>4.5091322535016554E-7</v>
      </c>
      <c r="AZ80" s="5">
        <f t="shared" si="265"/>
        <v>1.1514146952975985E-7</v>
      </c>
      <c r="BA80" s="5">
        <f t="shared" si="266"/>
        <v>1.9601048509466095E-8</v>
      </c>
      <c r="BB80" s="5">
        <f t="shared" si="267"/>
        <v>2.5025807659016875E-9</v>
      </c>
      <c r="BC80" s="5">
        <f t="shared" si="268"/>
        <v>2.5561532534696732E-10</v>
      </c>
      <c r="BD80" s="5">
        <f t="shared" si="269"/>
        <v>1.0548528000023906E-5</v>
      </c>
      <c r="BE80" s="5">
        <f t="shared" si="270"/>
        <v>3.5630017645322248E-6</v>
      </c>
      <c r="BF80" s="5">
        <f t="shared" si="271"/>
        <v>6.0174185317757028E-7</v>
      </c>
      <c r="BG80" s="5">
        <f t="shared" si="272"/>
        <v>6.7750599409374647E-8</v>
      </c>
      <c r="BH80" s="5">
        <f t="shared" si="273"/>
        <v>5.7210708746085387E-9</v>
      </c>
      <c r="BI80" s="5">
        <f t="shared" si="274"/>
        <v>3.8648398375959088E-10</v>
      </c>
      <c r="BJ80" s="8">
        <f t="shared" si="275"/>
        <v>0.18640501350525188</v>
      </c>
      <c r="BK80" s="8">
        <f t="shared" si="276"/>
        <v>0.50515568307459513</v>
      </c>
      <c r="BL80" s="8">
        <f t="shared" si="277"/>
        <v>0.29893539695265203</v>
      </c>
      <c r="BM80" s="8">
        <f t="shared" si="278"/>
        <v>5.4642416063236436E-2</v>
      </c>
      <c r="BN80" s="8">
        <f t="shared" si="279"/>
        <v>0.94535635800115447</v>
      </c>
    </row>
    <row r="81" spans="1:66" x14ac:dyDescent="0.25">
      <c r="A81" t="s">
        <v>28</v>
      </c>
      <c r="B81" t="s">
        <v>29</v>
      </c>
      <c r="C81" t="s">
        <v>462</v>
      </c>
      <c r="D81" s="11">
        <v>44355</v>
      </c>
      <c r="E81">
        <f>VLOOKUP(A81,home!$A$2:$E$405,3,FALSE)</f>
        <v>1.4814814814814801</v>
      </c>
      <c r="F81">
        <f>VLOOKUP(B81,home!$B$2:$E$405,3,FALSE)</f>
        <v>1.69</v>
      </c>
      <c r="G81">
        <f>VLOOKUP(C81,away!$B$2:$E$405,4,FALSE)</f>
        <v>2.36</v>
      </c>
      <c r="H81">
        <f>VLOOKUP(A81,away!$A$2:$E$405,3,FALSE)</f>
        <v>1.1111111111111101</v>
      </c>
      <c r="I81">
        <f>VLOOKUP(C81,away!$B$2:$E$405,3,FALSE)</f>
        <v>0</v>
      </c>
      <c r="J81">
        <f>VLOOKUP(B81,home!$B$2:$E$405,4,FALSE)</f>
        <v>0</v>
      </c>
      <c r="K81" s="3">
        <f t="shared" si="224"/>
        <v>5.9087407407407344</v>
      </c>
      <c r="L81" s="3">
        <f t="shared" si="225"/>
        <v>0</v>
      </c>
      <c r="M81" s="5">
        <f t="shared" si="226"/>
        <v>2.7156043851436877E-3</v>
      </c>
      <c r="N81" s="5">
        <f t="shared" si="227"/>
        <v>1.60458022662327E-2</v>
      </c>
      <c r="O81" s="5">
        <f t="shared" si="228"/>
        <v>0</v>
      </c>
      <c r="P81" s="5">
        <f t="shared" si="229"/>
        <v>0</v>
      </c>
      <c r="Q81" s="5">
        <f t="shared" si="230"/>
        <v>4.740524278417959E-2</v>
      </c>
      <c r="R81" s="5">
        <f t="shared" si="231"/>
        <v>0</v>
      </c>
      <c r="S81" s="5">
        <f t="shared" si="232"/>
        <v>0</v>
      </c>
      <c r="T81" s="5">
        <f t="shared" si="233"/>
        <v>0</v>
      </c>
      <c r="U81" s="5">
        <f t="shared" si="234"/>
        <v>0</v>
      </c>
      <c r="V81" s="5">
        <f t="shared" si="235"/>
        <v>0</v>
      </c>
      <c r="W81" s="5">
        <f t="shared" si="236"/>
        <v>9.336842978786257E-2</v>
      </c>
      <c r="X81" s="5">
        <f t="shared" si="237"/>
        <v>0</v>
      </c>
      <c r="Y81" s="5">
        <f t="shared" si="238"/>
        <v>0</v>
      </c>
      <c r="Z81" s="5">
        <f t="shared" si="239"/>
        <v>0</v>
      </c>
      <c r="AA81" s="5">
        <f t="shared" si="240"/>
        <v>0</v>
      </c>
      <c r="AB81" s="5">
        <f t="shared" si="241"/>
        <v>0</v>
      </c>
      <c r="AC81" s="5">
        <f t="shared" si="242"/>
        <v>0</v>
      </c>
      <c r="AD81" s="5">
        <f t="shared" si="243"/>
        <v>0.13792246124663354</v>
      </c>
      <c r="AE81" s="5">
        <f t="shared" si="244"/>
        <v>0</v>
      </c>
      <c r="AF81" s="5">
        <f t="shared" si="245"/>
        <v>0</v>
      </c>
      <c r="AG81" s="5">
        <f t="shared" si="246"/>
        <v>0</v>
      </c>
      <c r="AH81" s="5">
        <f t="shared" si="247"/>
        <v>0</v>
      </c>
      <c r="AI81" s="5">
        <f t="shared" si="248"/>
        <v>0</v>
      </c>
      <c r="AJ81" s="5">
        <f t="shared" si="249"/>
        <v>0</v>
      </c>
      <c r="AK81" s="5">
        <f t="shared" si="250"/>
        <v>0</v>
      </c>
      <c r="AL81" s="5">
        <f t="shared" si="251"/>
        <v>0</v>
      </c>
      <c r="AM81" s="5">
        <f t="shared" si="252"/>
        <v>0.16298961316624372</v>
      </c>
      <c r="AN81" s="5">
        <f t="shared" si="253"/>
        <v>0</v>
      </c>
      <c r="AO81" s="5">
        <f t="shared" si="254"/>
        <v>0</v>
      </c>
      <c r="AP81" s="5">
        <f t="shared" si="255"/>
        <v>0</v>
      </c>
      <c r="AQ81" s="5">
        <f t="shared" si="256"/>
        <v>0</v>
      </c>
      <c r="AR81" s="5">
        <f t="shared" si="257"/>
        <v>0</v>
      </c>
      <c r="AS81" s="5">
        <f t="shared" si="258"/>
        <v>0</v>
      </c>
      <c r="AT81" s="5">
        <f t="shared" si="259"/>
        <v>0</v>
      </c>
      <c r="AU81" s="5">
        <f t="shared" si="260"/>
        <v>0</v>
      </c>
      <c r="AV81" s="5">
        <f t="shared" si="261"/>
        <v>0</v>
      </c>
      <c r="AW81" s="5">
        <f t="shared" si="262"/>
        <v>0</v>
      </c>
      <c r="AX81" s="5">
        <f t="shared" si="263"/>
        <v>0.16051056127215946</v>
      </c>
      <c r="AY81" s="5">
        <f t="shared" si="264"/>
        <v>0</v>
      </c>
      <c r="AZ81" s="5">
        <f t="shared" si="265"/>
        <v>0</v>
      </c>
      <c r="BA81" s="5">
        <f t="shared" si="266"/>
        <v>0</v>
      </c>
      <c r="BB81" s="5">
        <f t="shared" si="267"/>
        <v>0</v>
      </c>
      <c r="BC81" s="5">
        <f t="shared" si="268"/>
        <v>0</v>
      </c>
      <c r="BD81" s="5">
        <f t="shared" si="269"/>
        <v>0</v>
      </c>
      <c r="BE81" s="5">
        <f t="shared" si="270"/>
        <v>0</v>
      </c>
      <c r="BF81" s="5">
        <f t="shared" si="271"/>
        <v>0</v>
      </c>
      <c r="BG81" s="5">
        <f t="shared" si="272"/>
        <v>0</v>
      </c>
      <c r="BH81" s="5">
        <f t="shared" si="273"/>
        <v>0</v>
      </c>
      <c r="BI81" s="5">
        <f t="shared" si="274"/>
        <v>0</v>
      </c>
      <c r="BJ81" s="8">
        <f t="shared" si="275"/>
        <v>0.61824211052331157</v>
      </c>
      <c r="BK81" s="8">
        <f t="shared" si="276"/>
        <v>2.7156043851436877E-3</v>
      </c>
      <c r="BL81" s="8">
        <f t="shared" si="277"/>
        <v>0</v>
      </c>
      <c r="BM81" s="8">
        <f t="shared" si="278"/>
        <v>0.55479106547289936</v>
      </c>
      <c r="BN81" s="8">
        <f t="shared" si="279"/>
        <v>6.6166649435555974E-2</v>
      </c>
    </row>
    <row r="82" spans="1:66" x14ac:dyDescent="0.25">
      <c r="A82" t="s">
        <v>10</v>
      </c>
      <c r="B82" t="s">
        <v>223</v>
      </c>
      <c r="C82" t="s">
        <v>453</v>
      </c>
      <c r="D82" s="11">
        <v>44385</v>
      </c>
      <c r="E82">
        <f>VLOOKUP(A82,home!$A$2:$E$405,3,FALSE)</f>
        <v>1.34883720930233</v>
      </c>
      <c r="F82">
        <f>VLOOKUP(B82,home!$B$2:$E$405,3,FALSE)</f>
        <v>0</v>
      </c>
      <c r="G82">
        <f>VLOOKUP(C82,away!$B$2:$E$405,4,FALSE)</f>
        <v>0.99</v>
      </c>
      <c r="H82">
        <f>VLOOKUP(A82,away!$A$2:$E$405,3,FALSE)</f>
        <v>1.5813953488372099</v>
      </c>
      <c r="I82">
        <f>VLOOKUP(C82,away!$B$2:$E$405,3,FALSE)</f>
        <v>1.73</v>
      </c>
      <c r="J82">
        <f>VLOOKUP(B82,home!$B$2:$E$405,4,FALSE)</f>
        <v>1.05</v>
      </c>
      <c r="K82" s="3">
        <f t="shared" si="224"/>
        <v>0</v>
      </c>
      <c r="L82" s="3">
        <f t="shared" si="225"/>
        <v>2.8726046511627916</v>
      </c>
      <c r="M82" s="5">
        <f t="shared" si="226"/>
        <v>5.6551437816573916E-2</v>
      </c>
      <c r="N82" s="5">
        <f t="shared" si="227"/>
        <v>0</v>
      </c>
      <c r="O82" s="5">
        <f t="shared" si="228"/>
        <v>0.16244992330183361</v>
      </c>
      <c r="P82" s="5">
        <f t="shared" si="229"/>
        <v>0</v>
      </c>
      <c r="Q82" s="5">
        <f t="shared" si="230"/>
        <v>0</v>
      </c>
      <c r="R82" s="5">
        <f t="shared" si="231"/>
        <v>0.23332720262894305</v>
      </c>
      <c r="S82" s="5">
        <f t="shared" si="232"/>
        <v>0</v>
      </c>
      <c r="T82" s="5">
        <f t="shared" si="233"/>
        <v>0</v>
      </c>
      <c r="U82" s="5">
        <f t="shared" si="234"/>
        <v>0</v>
      </c>
      <c r="V82" s="5">
        <f t="shared" si="235"/>
        <v>0</v>
      </c>
      <c r="W82" s="5">
        <f t="shared" si="236"/>
        <v>0</v>
      </c>
      <c r="X82" s="5">
        <f t="shared" si="237"/>
        <v>0</v>
      </c>
      <c r="Y82" s="5">
        <f t="shared" si="238"/>
        <v>0</v>
      </c>
      <c r="Z82" s="5">
        <f t="shared" si="239"/>
        <v>0.22341893583823497</v>
      </c>
      <c r="AA82" s="5">
        <f t="shared" si="240"/>
        <v>0</v>
      </c>
      <c r="AB82" s="5">
        <f t="shared" si="241"/>
        <v>0</v>
      </c>
      <c r="AC82" s="5">
        <f t="shared" si="242"/>
        <v>0</v>
      </c>
      <c r="AD82" s="5">
        <f t="shared" si="243"/>
        <v>0</v>
      </c>
      <c r="AE82" s="5">
        <f t="shared" si="244"/>
        <v>0</v>
      </c>
      <c r="AF82" s="5">
        <f t="shared" si="245"/>
        <v>0</v>
      </c>
      <c r="AG82" s="5">
        <f t="shared" si="246"/>
        <v>0</v>
      </c>
      <c r="AH82" s="5">
        <f t="shared" si="247"/>
        <v>0.16044856856168876</v>
      </c>
      <c r="AI82" s="5">
        <f t="shared" si="248"/>
        <v>0</v>
      </c>
      <c r="AJ82" s="5">
        <f t="shared" si="249"/>
        <v>0</v>
      </c>
      <c r="AK82" s="5">
        <f t="shared" si="250"/>
        <v>0</v>
      </c>
      <c r="AL82" s="5">
        <f t="shared" si="251"/>
        <v>0</v>
      </c>
      <c r="AM82" s="5">
        <f t="shared" si="252"/>
        <v>0</v>
      </c>
      <c r="AN82" s="5">
        <f t="shared" si="253"/>
        <v>0</v>
      </c>
      <c r="AO82" s="5">
        <f t="shared" si="254"/>
        <v>0</v>
      </c>
      <c r="AP82" s="5">
        <f t="shared" si="255"/>
        <v>0</v>
      </c>
      <c r="AQ82" s="5">
        <f t="shared" si="256"/>
        <v>0</v>
      </c>
      <c r="AR82" s="5">
        <f t="shared" si="257"/>
        <v>9.2181060864543779E-2</v>
      </c>
      <c r="AS82" s="5">
        <f t="shared" si="258"/>
        <v>0</v>
      </c>
      <c r="AT82" s="5">
        <f t="shared" si="259"/>
        <v>0</v>
      </c>
      <c r="AU82" s="5">
        <f t="shared" si="260"/>
        <v>0</v>
      </c>
      <c r="AV82" s="5">
        <f t="shared" si="261"/>
        <v>0</v>
      </c>
      <c r="AW82" s="5">
        <f t="shared" si="262"/>
        <v>0</v>
      </c>
      <c r="AX82" s="5">
        <f t="shared" si="263"/>
        <v>0</v>
      </c>
      <c r="AY82" s="5">
        <f t="shared" si="264"/>
        <v>0</v>
      </c>
      <c r="AZ82" s="5">
        <f t="shared" si="265"/>
        <v>0</v>
      </c>
      <c r="BA82" s="5">
        <f t="shared" si="266"/>
        <v>0</v>
      </c>
      <c r="BB82" s="5">
        <f t="shared" si="267"/>
        <v>0</v>
      </c>
      <c r="BC82" s="5">
        <f t="shared" si="268"/>
        <v>0</v>
      </c>
      <c r="BD82" s="5">
        <f t="shared" si="269"/>
        <v>4.4133290698101492E-2</v>
      </c>
      <c r="BE82" s="5">
        <f t="shared" si="270"/>
        <v>0</v>
      </c>
      <c r="BF82" s="5">
        <f t="shared" si="271"/>
        <v>0</v>
      </c>
      <c r="BG82" s="5">
        <f t="shared" si="272"/>
        <v>0</v>
      </c>
      <c r="BH82" s="5">
        <f t="shared" si="273"/>
        <v>0</v>
      </c>
      <c r="BI82" s="5">
        <f t="shared" si="274"/>
        <v>0</v>
      </c>
      <c r="BJ82" s="8">
        <f t="shared" si="275"/>
        <v>0</v>
      </c>
      <c r="BK82" s="8">
        <f t="shared" si="276"/>
        <v>5.6551437816573916E-2</v>
      </c>
      <c r="BL82" s="8">
        <f t="shared" si="277"/>
        <v>0.69254004605511066</v>
      </c>
      <c r="BM82" s="8">
        <f t="shared" si="278"/>
        <v>0.52018185596256894</v>
      </c>
      <c r="BN82" s="8">
        <f t="shared" si="279"/>
        <v>0.45232856374735053</v>
      </c>
    </row>
    <row r="83" spans="1:66" x14ac:dyDescent="0.25">
      <c r="A83" t="s">
        <v>10</v>
      </c>
      <c r="B83" t="s">
        <v>42</v>
      </c>
      <c r="C83" t="s">
        <v>11</v>
      </c>
      <c r="D83" s="11">
        <v>44385</v>
      </c>
      <c r="E83">
        <f>VLOOKUP(A83,home!$A$2:$E$405,3,FALSE)</f>
        <v>1.34883720930233</v>
      </c>
      <c r="F83">
        <f>VLOOKUP(B83,home!$B$2:$E$405,3,FALSE)</f>
        <v>1.73</v>
      </c>
      <c r="G83">
        <f>VLOOKUP(C83,away!$B$2:$E$405,4,FALSE)</f>
        <v>0.99</v>
      </c>
      <c r="H83">
        <f>VLOOKUP(A83,away!$A$2:$E$405,3,FALSE)</f>
        <v>1.5813953488372099</v>
      </c>
      <c r="I83">
        <f>VLOOKUP(C83,away!$B$2:$E$405,3,FALSE)</f>
        <v>2.2200000000000002</v>
      </c>
      <c r="J83">
        <f>VLOOKUP(B83,home!$B$2:$E$405,4,FALSE)</f>
        <v>1.26</v>
      </c>
      <c r="K83" s="3">
        <f t="shared" si="224"/>
        <v>2.3101534883721002</v>
      </c>
      <c r="L83" s="3">
        <f t="shared" si="225"/>
        <v>4.4234790697674438</v>
      </c>
      <c r="M83" s="5">
        <f t="shared" si="226"/>
        <v>1.1902016194038588E-3</v>
      </c>
      <c r="N83" s="5">
        <f t="shared" si="227"/>
        <v>2.7495484229319474E-3</v>
      </c>
      <c r="O83" s="5">
        <f t="shared" si="228"/>
        <v>5.2648319522362857E-3</v>
      </c>
      <c r="P83" s="5">
        <f t="shared" si="229"/>
        <v>1.2162569900151552E-2</v>
      </c>
      <c r="Q83" s="5">
        <f t="shared" si="230"/>
        <v>3.175939440342123E-3</v>
      </c>
      <c r="R83" s="5">
        <f t="shared" si="231"/>
        <v>1.1644436973280043E-2</v>
      </c>
      <c r="S83" s="5">
        <f t="shared" si="232"/>
        <v>3.107206883363298E-2</v>
      </c>
      <c r="T83" s="5">
        <f t="shared" si="233"/>
        <v>1.404870164120231E-2</v>
      </c>
      <c r="U83" s="5">
        <f t="shared" si="234"/>
        <v>2.6900436693951951E-2</v>
      </c>
      <c r="V83" s="5">
        <f t="shared" si="235"/>
        <v>3.5280316560583155E-2</v>
      </c>
      <c r="W83" s="5">
        <f t="shared" si="236"/>
        <v>2.4456358589882965E-3</v>
      </c>
      <c r="X83" s="5">
        <f t="shared" si="237"/>
        <v>1.0818219034507453E-2</v>
      </c>
      <c r="Y83" s="5">
        <f t="shared" si="238"/>
        <v>2.3927082735651743E-2</v>
      </c>
      <c r="Z83" s="5">
        <f t="shared" si="239"/>
        <v>1.7169641076843482E-2</v>
      </c>
      <c r="AA83" s="5">
        <f t="shared" si="240"/>
        <v>3.9664506227766877E-2</v>
      </c>
      <c r="AB83" s="5">
        <f t="shared" si="241"/>
        <v>4.5815548713316279E-2</v>
      </c>
      <c r="AC83" s="5">
        <f t="shared" si="242"/>
        <v>2.2532911087917815E-2</v>
      </c>
      <c r="AD83" s="5">
        <f t="shared" si="243"/>
        <v>1.4124485527324286E-3</v>
      </c>
      <c r="AE83" s="5">
        <f t="shared" si="244"/>
        <v>6.2479366101352149E-3</v>
      </c>
      <c r="AF83" s="5">
        <f t="shared" si="245"/>
        <v>1.381880841208344E-2</v>
      </c>
      <c r="AG83" s="5">
        <f t="shared" si="246"/>
        <v>2.03757365933258E-2</v>
      </c>
      <c r="AH83" s="5">
        <f t="shared" si="247"/>
        <v>1.8987386984709122E-2</v>
      </c>
      <c r="AI83" s="5">
        <f t="shared" si="248"/>
        <v>4.3863778277796792E-2</v>
      </c>
      <c r="AJ83" s="5">
        <f t="shared" si="249"/>
        <v>5.0666030200816316E-2</v>
      </c>
      <c r="AK83" s="5">
        <f t="shared" si="250"/>
        <v>3.9015435470127327E-2</v>
      </c>
      <c r="AL83" s="5">
        <f t="shared" si="251"/>
        <v>9.2104766685822143E-3</v>
      </c>
      <c r="AM83" s="5">
        <f t="shared" si="252"/>
        <v>6.5259459024818881E-4</v>
      </c>
      <c r="AN83" s="5">
        <f t="shared" si="253"/>
        <v>2.8867385110063243E-3</v>
      </c>
      <c r="AO83" s="5">
        <f t="shared" si="254"/>
        <v>6.3847136916640561E-3</v>
      </c>
      <c r="AP83" s="5">
        <f t="shared" si="255"/>
        <v>9.4142157938445284E-3</v>
      </c>
      <c r="AQ83" s="5">
        <f t="shared" si="256"/>
        <v>1.0410896630586343E-2</v>
      </c>
      <c r="AR83" s="5">
        <f t="shared" si="257"/>
        <v>1.6798061783287108E-2</v>
      </c>
      <c r="AS83" s="5">
        <f t="shared" si="258"/>
        <v>3.8806101026550785E-2</v>
      </c>
      <c r="AT83" s="5">
        <f t="shared" si="259"/>
        <v>4.4824024828303222E-2</v>
      </c>
      <c r="AU83" s="5">
        <f t="shared" si="260"/>
        <v>3.4516792439994101E-2</v>
      </c>
      <c r="AV83" s="5">
        <f t="shared" si="261"/>
        <v>1.9934772115667038E-2</v>
      </c>
      <c r="AW83" s="5">
        <f t="shared" si="262"/>
        <v>2.6144745485189211E-3</v>
      </c>
      <c r="AX83" s="5">
        <f t="shared" si="263"/>
        <v>2.5126561152576891E-4</v>
      </c>
      <c r="AY83" s="5">
        <f t="shared" si="264"/>
        <v>1.111468173536556E-3</v>
      </c>
      <c r="AZ83" s="5">
        <f t="shared" si="265"/>
        <v>2.4582781011758025E-3</v>
      </c>
      <c r="BA83" s="5">
        <f t="shared" si="266"/>
        <v>3.6247139094062733E-3</v>
      </c>
      <c r="BB83" s="5">
        <f t="shared" si="267"/>
        <v>4.0084615280383939E-3</v>
      </c>
      <c r="BC83" s="5">
        <f t="shared" si="268"/>
        <v>3.5462691342491711E-3</v>
      </c>
      <c r="BD83" s="5">
        <f t="shared" si="269"/>
        <v>1.2384312451838488E-2</v>
      </c>
      <c r="BE83" s="5">
        <f t="shared" si="270"/>
        <v>2.8609662611704723E-2</v>
      </c>
      <c r="BF83" s="5">
        <f t="shared" si="271"/>
        <v>3.3046355941789264E-2</v>
      </c>
      <c r="BG83" s="5">
        <f t="shared" si="272"/>
        <v>2.544738481897018E-2</v>
      </c>
      <c r="BH83" s="5">
        <f t="shared" si="273"/>
        <v>1.4696841202372805E-2</v>
      </c>
      <c r="BI83" s="5">
        <f t="shared" si="274"/>
        <v>6.7903917943424692E-3</v>
      </c>
      <c r="BJ83" s="8">
        <f t="shared" si="275"/>
        <v>0.14376967297718213</v>
      </c>
      <c r="BK83" s="8">
        <f t="shared" si="276"/>
        <v>0.11256001284380812</v>
      </c>
      <c r="BL83" s="8">
        <f t="shared" si="277"/>
        <v>0.55767709250882114</v>
      </c>
      <c r="BM83" s="8">
        <f t="shared" si="278"/>
        <v>0.79649189747329152</v>
      </c>
      <c r="BN83" s="8">
        <f t="shared" si="279"/>
        <v>3.6187528308345811E-2</v>
      </c>
    </row>
    <row r="84" spans="1:66" x14ac:dyDescent="0.25">
      <c r="A84" t="s">
        <v>10</v>
      </c>
      <c r="B84" t="s">
        <v>225</v>
      </c>
      <c r="C84" t="s">
        <v>40</v>
      </c>
      <c r="D84" s="11">
        <v>44385</v>
      </c>
      <c r="E84">
        <f>VLOOKUP(A84,home!$A$2:$E$405,3,FALSE)</f>
        <v>1.34883720930233</v>
      </c>
      <c r="F84">
        <f>VLOOKUP(B84,home!$B$2:$E$405,3,FALSE)</f>
        <v>0.74</v>
      </c>
      <c r="G84">
        <f>VLOOKUP(C84,away!$B$2:$E$405,4,FALSE)</f>
        <v>0.74</v>
      </c>
      <c r="H84">
        <f>VLOOKUP(A84,away!$A$2:$E$405,3,FALSE)</f>
        <v>1.5813953488372099</v>
      </c>
      <c r="I84">
        <f>VLOOKUP(C84,away!$B$2:$E$405,3,FALSE)</f>
        <v>1.48</v>
      </c>
      <c r="J84">
        <f>VLOOKUP(B84,home!$B$2:$E$405,4,FALSE)</f>
        <v>1.26</v>
      </c>
      <c r="K84" s="3">
        <f t="shared" si="224"/>
        <v>0.73862325581395594</v>
      </c>
      <c r="L84" s="3">
        <f t="shared" si="225"/>
        <v>2.9489860465116289</v>
      </c>
      <c r="M84" s="5">
        <f t="shared" si="226"/>
        <v>2.5031773969319059E-2</v>
      </c>
      <c r="N84" s="5">
        <f t="shared" si="227"/>
        <v>1.8489050388017472E-2</v>
      </c>
      <c r="O84" s="5">
        <f t="shared" si="228"/>
        <v>7.3818352154954914E-2</v>
      </c>
      <c r="P84" s="5">
        <f t="shared" si="229"/>
        <v>5.452395160751395E-2</v>
      </c>
      <c r="Q84" s="5">
        <f t="shared" si="230"/>
        <v>6.8282212972528749E-3</v>
      </c>
      <c r="R84" s="5">
        <f t="shared" si="231"/>
        <v>0.10884464524072185</v>
      </c>
      <c r="S84" s="5">
        <f t="shared" si="232"/>
        <v>2.969087710825348E-2</v>
      </c>
      <c r="T84" s="5">
        <f t="shared" si="233"/>
        <v>2.013632932809226E-2</v>
      </c>
      <c r="U84" s="5">
        <f t="shared" si="234"/>
        <v>8.0395186245616965E-2</v>
      </c>
      <c r="V84" s="5">
        <f t="shared" si="235"/>
        <v>7.1858179955127163E-3</v>
      </c>
      <c r="W84" s="5">
        <f t="shared" si="236"/>
        <v>1.6811610153317042E-3</v>
      </c>
      <c r="X84" s="5">
        <f t="shared" si="237"/>
        <v>4.9577203761525185E-3</v>
      </c>
      <c r="Y84" s="5">
        <f t="shared" si="238"/>
        <v>7.31012410589008E-3</v>
      </c>
      <c r="Z84" s="5">
        <f t="shared" si="239"/>
        <v>0.10699378001746572</v>
      </c>
      <c r="AA84" s="5">
        <f t="shared" si="240"/>
        <v>7.9028094148342706E-2</v>
      </c>
      <c r="AB84" s="5">
        <f t="shared" si="241"/>
        <v>2.9185994100310357E-2</v>
      </c>
      <c r="AC84" s="5">
        <f t="shared" si="242"/>
        <v>9.7825466027687095E-4</v>
      </c>
      <c r="AD84" s="5">
        <f t="shared" si="243"/>
        <v>3.1043615567294972E-4</v>
      </c>
      <c r="AE84" s="5">
        <f t="shared" si="244"/>
        <v>9.1547189141224052E-4</v>
      </c>
      <c r="AF84" s="5">
        <f t="shared" si="245"/>
        <v>1.3498569168741534E-3</v>
      </c>
      <c r="AG84" s="5">
        <f t="shared" si="246"/>
        <v>1.3269030708830288E-3</v>
      </c>
      <c r="AH84" s="5">
        <f t="shared" si="247"/>
        <v>7.8880791083760296E-2</v>
      </c>
      <c r="AI84" s="5">
        <f t="shared" si="248"/>
        <v>5.8263186731467492E-2</v>
      </c>
      <c r="AJ84" s="5">
        <f t="shared" si="249"/>
        <v>2.1517272338846493E-2</v>
      </c>
      <c r="AK84" s="5">
        <f t="shared" si="250"/>
        <v>5.2977192503847912E-3</v>
      </c>
      <c r="AL84" s="5">
        <f t="shared" si="251"/>
        <v>8.5232968022381153E-5</v>
      </c>
      <c r="AM84" s="5">
        <f t="shared" si="252"/>
        <v>4.5859072805104457E-5</v>
      </c>
      <c r="AN84" s="5">
        <f t="shared" si="253"/>
        <v>1.3523776580821395E-4</v>
      </c>
      <c r="AO84" s="5">
        <f t="shared" si="254"/>
        <v>1.994071421649152E-4</v>
      </c>
      <c r="AP84" s="5">
        <f t="shared" si="255"/>
        <v>1.9601629327303192E-4</v>
      </c>
      <c r="AQ84" s="5">
        <f t="shared" si="256"/>
        <v>1.4451232843777561E-4</v>
      </c>
      <c r="AR84" s="5">
        <f t="shared" si="257"/>
        <v>4.6523670448761587E-2</v>
      </c>
      <c r="AS84" s="5">
        <f t="shared" si="258"/>
        <v>3.436346493927981E-2</v>
      </c>
      <c r="AT84" s="5">
        <f t="shared" si="259"/>
        <v>1.2690827177249784E-2</v>
      </c>
      <c r="AU84" s="5">
        <f t="shared" si="260"/>
        <v>3.1245800295441576E-3</v>
      </c>
      <c r="AV84" s="5">
        <f t="shared" si="261"/>
        <v>5.7697186861829298E-4</v>
      </c>
      <c r="AW84" s="5">
        <f t="shared" si="262"/>
        <v>5.157043636611968E-6</v>
      </c>
      <c r="AX84" s="5">
        <f t="shared" si="263"/>
        <v>5.6454296106525811E-6</v>
      </c>
      <c r="AY84" s="5">
        <f t="shared" si="264"/>
        <v>1.664829314837804E-5</v>
      </c>
      <c r="AZ84" s="5">
        <f t="shared" si="265"/>
        <v>2.4547792096400996E-5</v>
      </c>
      <c r="BA84" s="5">
        <f t="shared" si="266"/>
        <v>2.4130365454984997E-5</v>
      </c>
      <c r="BB84" s="5">
        <f t="shared" si="267"/>
        <v>1.7790027755994251E-5</v>
      </c>
      <c r="BC84" s="5">
        <f t="shared" si="268"/>
        <v>1.0492508723896322E-5</v>
      </c>
      <c r="BD84" s="5">
        <f t="shared" si="269"/>
        <v>2.2866275830983902E-2</v>
      </c>
      <c r="BE84" s="5">
        <f t="shared" si="270"/>
        <v>1.68895631026213E-2</v>
      </c>
      <c r="BF84" s="5">
        <f t="shared" si="271"/>
        <v>6.2375120440666997E-3</v>
      </c>
      <c r="BG84" s="5">
        <f t="shared" si="272"/>
        <v>1.5357238180557699E-3</v>
      </c>
      <c r="BH84" s="5">
        <f t="shared" si="273"/>
        <v>2.8358033163084796E-4</v>
      </c>
      <c r="BI84" s="5">
        <f t="shared" si="274"/>
        <v>4.1891805566795672E-5</v>
      </c>
      <c r="BJ84" s="8">
        <f t="shared" si="275"/>
        <v>6.4125561564858644E-2</v>
      </c>
      <c r="BK84" s="8">
        <f t="shared" si="276"/>
        <v>0.11751255660204682</v>
      </c>
      <c r="BL84" s="8">
        <f t="shared" si="277"/>
        <v>0.68036530269078499</v>
      </c>
      <c r="BM84" s="8">
        <f t="shared" si="278"/>
        <v>0.68144971496786433</v>
      </c>
      <c r="BN84" s="8">
        <f t="shared" si="279"/>
        <v>0.28753599465778013</v>
      </c>
    </row>
    <row r="85" spans="1:66" x14ac:dyDescent="0.25">
      <c r="A85" t="s">
        <v>10</v>
      </c>
      <c r="B85" t="s">
        <v>38</v>
      </c>
      <c r="C85" t="s">
        <v>39</v>
      </c>
      <c r="D85" s="11">
        <v>44385</v>
      </c>
      <c r="E85">
        <f>VLOOKUP(A85,home!$A$2:$E$405,3,FALSE)</f>
        <v>1.34883720930233</v>
      </c>
      <c r="F85">
        <f>VLOOKUP(B85,home!$B$2:$E$405,3,FALSE)</f>
        <v>1.1100000000000001</v>
      </c>
      <c r="G85">
        <f>VLOOKUP(C85,away!$B$2:$E$405,4,FALSE)</f>
        <v>0.74</v>
      </c>
      <c r="H85">
        <f>VLOOKUP(A85,away!$A$2:$E$405,3,FALSE)</f>
        <v>1.5813953488372099</v>
      </c>
      <c r="I85">
        <f>VLOOKUP(C85,away!$B$2:$E$405,3,FALSE)</f>
        <v>1.1100000000000001</v>
      </c>
      <c r="J85">
        <f>VLOOKUP(B85,home!$B$2:$E$405,4,FALSE)</f>
        <v>0.63</v>
      </c>
      <c r="K85" s="3">
        <f t="shared" si="224"/>
        <v>1.107934883720934</v>
      </c>
      <c r="L85" s="3">
        <f t="shared" si="225"/>
        <v>1.1058697674418609</v>
      </c>
      <c r="M85" s="5">
        <f t="shared" si="226"/>
        <v>0.10928406878836119</v>
      </c>
      <c r="N85" s="5">
        <f t="shared" si="227"/>
        <v>0.12107963204558352</v>
      </c>
      <c r="O85" s="5">
        <f t="shared" si="228"/>
        <v>0.12085394773608532</v>
      </c>
      <c r="P85" s="5">
        <f t="shared" si="229"/>
        <v>0.13389830453219553</v>
      </c>
      <c r="Q85" s="5">
        <f t="shared" si="230"/>
        <v>6.7074174025698541E-2</v>
      </c>
      <c r="R85" s="5">
        <f t="shared" si="231"/>
        <v>6.6824363538667747E-2</v>
      </c>
      <c r="S85" s="5">
        <f t="shared" si="232"/>
        <v>4.1014111561213214E-2</v>
      </c>
      <c r="T85" s="5">
        <f t="shared" si="233"/>
        <v>7.417530123115415E-2</v>
      </c>
      <c r="U85" s="5">
        <f t="shared" si="234"/>
        <v>7.4037043446939274E-2</v>
      </c>
      <c r="V85" s="5">
        <f t="shared" si="235"/>
        <v>5.5835321458082036E-3</v>
      </c>
      <c r="W85" s="5">
        <f t="shared" si="236"/>
        <v>2.4771272399946663E-2</v>
      </c>
      <c r="X85" s="5">
        <f t="shared" si="237"/>
        <v>2.7393801248168006E-2</v>
      </c>
      <c r="Y85" s="5">
        <f t="shared" si="238"/>
        <v>1.5146988307830057E-2</v>
      </c>
      <c r="Z85" s="5">
        <f t="shared" si="239"/>
        <v>2.4633014455318958E-2</v>
      </c>
      <c r="AA85" s="5">
        <f t="shared" si="240"/>
        <v>2.7291776006249897E-2</v>
      </c>
      <c r="AB85" s="5">
        <f t="shared" si="241"/>
        <v>1.5118755338011132E-2</v>
      </c>
      <c r="AC85" s="5">
        <f t="shared" si="242"/>
        <v>4.2757003371677216E-4</v>
      </c>
      <c r="AD85" s="5">
        <f t="shared" si="243"/>
        <v>6.8612392015136225E-3</v>
      </c>
      <c r="AE85" s="5">
        <f t="shared" si="244"/>
        <v>7.5876370001408495E-3</v>
      </c>
      <c r="AF85" s="5">
        <f t="shared" si="245"/>
        <v>4.19546918238951E-3</v>
      </c>
      <c r="AG85" s="5">
        <f t="shared" si="246"/>
        <v>1.5465475096795274E-3</v>
      </c>
      <c r="AH85" s="5">
        <f t="shared" si="247"/>
        <v>6.8102264917738959E-3</v>
      </c>
      <c r="AI85" s="5">
        <f t="shared" si="248"/>
        <v>7.5452874962767362E-3</v>
      </c>
      <c r="AJ85" s="5">
        <f t="shared" si="249"/>
        <v>4.1798436124141922E-3</v>
      </c>
      <c r="AK85" s="5">
        <f t="shared" si="250"/>
        <v>1.5436648488972688E-3</v>
      </c>
      <c r="AL85" s="5">
        <f t="shared" si="251"/>
        <v>2.0954894237812867E-5</v>
      </c>
      <c r="AM85" s="5">
        <f t="shared" si="252"/>
        <v>1.5203612513821011E-3</v>
      </c>
      <c r="AN85" s="5">
        <f t="shared" si="253"/>
        <v>1.6813215434935409E-3</v>
      </c>
      <c r="AO85" s="5">
        <f t="shared" si="254"/>
        <v>9.2966133214909645E-4</v>
      </c>
      <c r="AP85" s="5">
        <f t="shared" si="255"/>
        <v>3.4269478706113729E-4</v>
      </c>
      <c r="AQ85" s="5">
        <f t="shared" si="256"/>
        <v>9.4743951117709518E-5</v>
      </c>
      <c r="AR85" s="5">
        <f t="shared" si="257"/>
        <v>1.5062447173368779E-3</v>
      </c>
      <c r="AS85" s="5">
        <f t="shared" si="258"/>
        <v>1.668821065757905E-3</v>
      </c>
      <c r="AT85" s="5">
        <f t="shared" si="259"/>
        <v>9.2447253672076502E-4</v>
      </c>
      <c r="AU85" s="5">
        <f t="shared" si="260"/>
        <v>3.4141845749163915E-4</v>
      </c>
      <c r="AV85" s="5">
        <f t="shared" si="261"/>
        <v>9.4567354750294981E-5</v>
      </c>
      <c r="AW85" s="5">
        <f t="shared" si="262"/>
        <v>7.1318334796923582E-7</v>
      </c>
      <c r="AX85" s="5">
        <f t="shared" si="263"/>
        <v>2.8074354437730687E-4</v>
      </c>
      <c r="AY85" s="5">
        <f t="shared" si="264"/>
        <v>3.1046579813133609E-4</v>
      </c>
      <c r="AZ85" s="5">
        <f t="shared" si="265"/>
        <v>1.7166736998907621E-4</v>
      </c>
      <c r="BA85" s="5">
        <f t="shared" si="266"/>
        <v>6.3280584842391872E-5</v>
      </c>
      <c r="BB85" s="5">
        <f t="shared" si="267"/>
        <v>1.7495021410810216E-5</v>
      </c>
      <c r="BC85" s="5">
        <f t="shared" si="268"/>
        <v>3.8694430517926096E-6</v>
      </c>
      <c r="BD85" s="5">
        <f t="shared" si="269"/>
        <v>2.7761841587864395E-4</v>
      </c>
      <c r="BE85" s="5">
        <f t="shared" si="270"/>
        <v>3.075831273152953E-4</v>
      </c>
      <c r="BF85" s="5">
        <f t="shared" si="271"/>
        <v>1.7039103819829651E-4</v>
      </c>
      <c r="BG85" s="5">
        <f t="shared" si="272"/>
        <v>6.2927391697772947E-5</v>
      </c>
      <c r="BH85" s="5">
        <f t="shared" si="273"/>
        <v>1.7429863100883436E-5</v>
      </c>
      <c r="BI85" s="5">
        <f t="shared" si="274"/>
        <v>3.8622306695898155E-6</v>
      </c>
      <c r="BJ85" s="8">
        <f t="shared" si="275"/>
        <v>0.35524836677911065</v>
      </c>
      <c r="BK85" s="8">
        <f t="shared" si="276"/>
        <v>0.29053900775366409</v>
      </c>
      <c r="BL85" s="8">
        <f t="shared" si="277"/>
        <v>0.32958024471423342</v>
      </c>
      <c r="BM85" s="8">
        <f t="shared" si="278"/>
        <v>0.38067639042095197</v>
      </c>
      <c r="BN85" s="8">
        <f t="shared" si="279"/>
        <v>0.61901449066659187</v>
      </c>
    </row>
    <row r="86" spans="1:66" x14ac:dyDescent="0.25">
      <c r="A86" t="s">
        <v>72</v>
      </c>
      <c r="B86" t="s">
        <v>75</v>
      </c>
      <c r="C86" t="s">
        <v>90</v>
      </c>
      <c r="D86" s="11">
        <v>44385</v>
      </c>
      <c r="E86">
        <f>VLOOKUP(A86,home!$A$2:$E$405,3,FALSE)</f>
        <v>1.25</v>
      </c>
      <c r="F86">
        <f>VLOOKUP(B86,home!$B$2:$E$405,3,FALSE)</f>
        <v>1.2</v>
      </c>
      <c r="G86">
        <f>VLOOKUP(C86,away!$B$2:$E$405,4,FALSE)</f>
        <v>0.8</v>
      </c>
      <c r="H86">
        <f>VLOOKUP(A86,away!$A$2:$E$405,3,FALSE)</f>
        <v>1.4583333333333299</v>
      </c>
      <c r="I86">
        <f>VLOOKUP(C86,away!$B$2:$E$405,3,FALSE)</f>
        <v>0.8</v>
      </c>
      <c r="J86">
        <f>VLOOKUP(B86,home!$B$2:$E$405,4,FALSE)</f>
        <v>1.03</v>
      </c>
      <c r="K86" s="3">
        <f t="shared" si="224"/>
        <v>1.2000000000000002</v>
      </c>
      <c r="L86" s="3">
        <f t="shared" si="225"/>
        <v>1.201666666666664</v>
      </c>
      <c r="M86" s="5">
        <f t="shared" si="226"/>
        <v>9.0566882627785131E-2</v>
      </c>
      <c r="N86" s="5">
        <f t="shared" si="227"/>
        <v>0.10868025915334217</v>
      </c>
      <c r="O86" s="5">
        <f t="shared" si="228"/>
        <v>0.10883120395772154</v>
      </c>
      <c r="P86" s="5">
        <f t="shared" si="229"/>
        <v>0.13059744474926588</v>
      </c>
      <c r="Q86" s="5">
        <f t="shared" si="230"/>
        <v>6.5208155492005315E-2</v>
      </c>
      <c r="R86" s="5">
        <f t="shared" si="231"/>
        <v>6.5389415044597554E-2</v>
      </c>
      <c r="S86" s="5">
        <f t="shared" si="232"/>
        <v>4.7080378832110255E-2</v>
      </c>
      <c r="T86" s="5">
        <f t="shared" si="233"/>
        <v>7.8358466849559535E-2</v>
      </c>
      <c r="U86" s="5">
        <f t="shared" si="234"/>
        <v>7.8467298053517084E-2</v>
      </c>
      <c r="V86" s="5">
        <f t="shared" si="235"/>
        <v>7.5433229195447657E-3</v>
      </c>
      <c r="W86" s="5">
        <f t="shared" si="236"/>
        <v>2.6083262196802143E-2</v>
      </c>
      <c r="X86" s="5">
        <f t="shared" si="237"/>
        <v>3.1343386739823835E-2</v>
      </c>
      <c r="Y86" s="5">
        <f t="shared" si="238"/>
        <v>1.8832151532844114E-2</v>
      </c>
      <c r="Z86" s="5">
        <f t="shared" si="239"/>
        <v>2.6192093470641518E-2</v>
      </c>
      <c r="AA86" s="5">
        <f t="shared" si="240"/>
        <v>3.143051216476983E-2</v>
      </c>
      <c r="AB86" s="5">
        <f t="shared" si="241"/>
        <v>1.8858307298861902E-2</v>
      </c>
      <c r="AC86" s="5">
        <f t="shared" si="242"/>
        <v>6.7984197812396999E-4</v>
      </c>
      <c r="AD86" s="5">
        <f t="shared" si="243"/>
        <v>7.8249786590406396E-3</v>
      </c>
      <c r="AE86" s="5">
        <f t="shared" si="244"/>
        <v>9.4030160219471474E-3</v>
      </c>
      <c r="AF86" s="5">
        <f t="shared" si="245"/>
        <v>5.6496454598532328E-3</v>
      </c>
      <c r="AG86" s="5">
        <f t="shared" si="246"/>
        <v>2.2629968758634289E-3</v>
      </c>
      <c r="AH86" s="5">
        <f t="shared" si="247"/>
        <v>7.8685414134718693E-3</v>
      </c>
      <c r="AI86" s="5">
        <f t="shared" si="248"/>
        <v>9.442249696166246E-3</v>
      </c>
      <c r="AJ86" s="5">
        <f t="shared" si="249"/>
        <v>5.6653498176997483E-3</v>
      </c>
      <c r="AK86" s="5">
        <f t="shared" si="250"/>
        <v>2.266139927079901E-3</v>
      </c>
      <c r="AL86" s="5">
        <f t="shared" si="251"/>
        <v>3.9213285298190514E-5</v>
      </c>
      <c r="AM86" s="5">
        <f t="shared" si="252"/>
        <v>1.8779948781697535E-3</v>
      </c>
      <c r="AN86" s="5">
        <f t="shared" si="253"/>
        <v>2.2567238452673149E-3</v>
      </c>
      <c r="AO86" s="5">
        <f t="shared" si="254"/>
        <v>1.3559149103647757E-3</v>
      </c>
      <c r="AP86" s="5">
        <f t="shared" si="255"/>
        <v>5.4311925020722289E-4</v>
      </c>
      <c r="AQ86" s="5">
        <f t="shared" si="256"/>
        <v>1.6316207474975278E-4</v>
      </c>
      <c r="AR86" s="5">
        <f t="shared" si="257"/>
        <v>1.8910727863710691E-3</v>
      </c>
      <c r="AS86" s="5">
        <f t="shared" si="258"/>
        <v>2.2692873436452837E-3</v>
      </c>
      <c r="AT86" s="5">
        <f t="shared" si="259"/>
        <v>1.3615724061871704E-3</v>
      </c>
      <c r="AU86" s="5">
        <f t="shared" si="260"/>
        <v>5.4462896247486849E-4</v>
      </c>
      <c r="AV86" s="5">
        <f t="shared" si="261"/>
        <v>1.6338868874246049E-4</v>
      </c>
      <c r="AW86" s="5">
        <f t="shared" si="262"/>
        <v>1.5707099277775154E-6</v>
      </c>
      <c r="AX86" s="5">
        <f t="shared" si="263"/>
        <v>3.7559897563395074E-4</v>
      </c>
      <c r="AY86" s="5">
        <f t="shared" si="264"/>
        <v>4.5134476905346306E-4</v>
      </c>
      <c r="AZ86" s="5">
        <f t="shared" si="265"/>
        <v>2.7118298207295515E-4</v>
      </c>
      <c r="BA86" s="5">
        <f t="shared" si="266"/>
        <v>1.0862385004144458E-4</v>
      </c>
      <c r="BB86" s="5">
        <f t="shared" si="267"/>
        <v>3.2632414949950562E-5</v>
      </c>
      <c r="BC86" s="5">
        <f t="shared" si="268"/>
        <v>7.8426570596381035E-6</v>
      </c>
      <c r="BD86" s="5">
        <f t="shared" si="269"/>
        <v>3.7873985527042686E-4</v>
      </c>
      <c r="BE86" s="5">
        <f t="shared" si="270"/>
        <v>4.5448782632451234E-4</v>
      </c>
      <c r="BF86" s="5">
        <f t="shared" si="271"/>
        <v>2.7269269579470744E-4</v>
      </c>
      <c r="BG86" s="5">
        <f t="shared" si="272"/>
        <v>1.0907707831788306E-4</v>
      </c>
      <c r="BH86" s="5">
        <f t="shared" si="273"/>
        <v>3.2723123495364906E-5</v>
      </c>
      <c r="BI86" s="5">
        <f t="shared" si="274"/>
        <v>7.8535496388875763E-6</v>
      </c>
      <c r="BJ86" s="8">
        <f t="shared" si="275"/>
        <v>0.36109045958865188</v>
      </c>
      <c r="BK86" s="8">
        <f t="shared" si="276"/>
        <v>0.27695842916118169</v>
      </c>
      <c r="BL86" s="8">
        <f t="shared" si="277"/>
        <v>0.33570454169014829</v>
      </c>
      <c r="BM86" s="8">
        <f t="shared" si="278"/>
        <v>0.4302223888267801</v>
      </c>
      <c r="BN86" s="8">
        <f t="shared" si="279"/>
        <v>0.56927336102471759</v>
      </c>
    </row>
    <row r="87" spans="1:66" x14ac:dyDescent="0.25">
      <c r="A87" t="s">
        <v>72</v>
      </c>
      <c r="B87" t="s">
        <v>79</v>
      </c>
      <c r="C87" t="s">
        <v>103</v>
      </c>
      <c r="D87" s="11">
        <v>44385</v>
      </c>
      <c r="E87">
        <f>VLOOKUP(A87,home!$A$2:$E$405,3,FALSE)</f>
        <v>1.25</v>
      </c>
      <c r="F87">
        <f>VLOOKUP(B87,home!$B$2:$E$405,3,FALSE)</f>
        <v>0.4</v>
      </c>
      <c r="G87">
        <f>VLOOKUP(C87,away!$B$2:$E$405,4,FALSE)</f>
        <v>1.2</v>
      </c>
      <c r="H87">
        <f>VLOOKUP(A87,away!$A$2:$E$405,3,FALSE)</f>
        <v>1.4583333333333299</v>
      </c>
      <c r="I87">
        <f>VLOOKUP(C87,away!$B$2:$E$405,3,FALSE)</f>
        <v>1.2</v>
      </c>
      <c r="J87">
        <f>VLOOKUP(B87,home!$B$2:$E$405,4,FALSE)</f>
        <v>0.69</v>
      </c>
      <c r="K87" s="3">
        <f t="shared" si="224"/>
        <v>0.6</v>
      </c>
      <c r="L87" s="3">
        <f t="shared" si="225"/>
        <v>1.2074999999999969</v>
      </c>
      <c r="M87" s="5">
        <f t="shared" si="226"/>
        <v>0.16406378399033797</v>
      </c>
      <c r="N87" s="5">
        <f t="shared" si="227"/>
        <v>9.843827039420279E-2</v>
      </c>
      <c r="O87" s="5">
        <f t="shared" si="228"/>
        <v>0.19810701916833259</v>
      </c>
      <c r="P87" s="5">
        <f t="shared" si="229"/>
        <v>0.11886421150099956</v>
      </c>
      <c r="Q87" s="5">
        <f t="shared" si="230"/>
        <v>2.953148111826083E-2</v>
      </c>
      <c r="R87" s="5">
        <f t="shared" si="231"/>
        <v>0.11960711282288052</v>
      </c>
      <c r="S87" s="5">
        <f t="shared" si="232"/>
        <v>2.1529280308118487E-2</v>
      </c>
      <c r="T87" s="5">
        <f t="shared" si="233"/>
        <v>3.5659263450299857E-2</v>
      </c>
      <c r="U87" s="5">
        <f t="shared" si="234"/>
        <v>7.1764267693728304E-2</v>
      </c>
      <c r="V87" s="5">
        <f t="shared" si="235"/>
        <v>1.7331070648035343E-3</v>
      </c>
      <c r="W87" s="5">
        <f t="shared" si="236"/>
        <v>5.9062962236521672E-3</v>
      </c>
      <c r="X87" s="5">
        <f t="shared" si="237"/>
        <v>7.1318526900599729E-3</v>
      </c>
      <c r="Y87" s="5">
        <f t="shared" si="238"/>
        <v>4.3058560616236977E-3</v>
      </c>
      <c r="Z87" s="5">
        <f t="shared" si="239"/>
        <v>4.8141862911209289E-2</v>
      </c>
      <c r="AA87" s="5">
        <f t="shared" si="240"/>
        <v>2.8885117746725576E-2</v>
      </c>
      <c r="AB87" s="5">
        <f t="shared" si="241"/>
        <v>8.6655353240176706E-3</v>
      </c>
      <c r="AC87" s="5">
        <f t="shared" si="242"/>
        <v>7.8477254278134817E-5</v>
      </c>
      <c r="AD87" s="5">
        <f t="shared" si="243"/>
        <v>8.8594443354782487E-4</v>
      </c>
      <c r="AE87" s="5">
        <f t="shared" si="244"/>
        <v>1.0697779035089958E-3</v>
      </c>
      <c r="AF87" s="5">
        <f t="shared" si="245"/>
        <v>6.4587840924355464E-4</v>
      </c>
      <c r="AG87" s="5">
        <f t="shared" si="246"/>
        <v>2.599660597205301E-4</v>
      </c>
      <c r="AH87" s="5">
        <f t="shared" si="247"/>
        <v>1.4532824866321268E-2</v>
      </c>
      <c r="AI87" s="5">
        <f t="shared" si="248"/>
        <v>8.7196949197927611E-3</v>
      </c>
      <c r="AJ87" s="5">
        <f t="shared" si="249"/>
        <v>2.6159084759378275E-3</v>
      </c>
      <c r="AK87" s="5">
        <f t="shared" si="250"/>
        <v>5.2318169518756556E-4</v>
      </c>
      <c r="AL87" s="5">
        <f t="shared" si="251"/>
        <v>2.2742708289803428E-6</v>
      </c>
      <c r="AM87" s="5">
        <f t="shared" si="252"/>
        <v>1.0631333202573903E-4</v>
      </c>
      <c r="AN87" s="5">
        <f t="shared" si="253"/>
        <v>1.2837334842107954E-4</v>
      </c>
      <c r="AO87" s="5">
        <f t="shared" si="254"/>
        <v>7.7505409109226582E-5</v>
      </c>
      <c r="AP87" s="5">
        <f t="shared" si="255"/>
        <v>3.1195927166463622E-5</v>
      </c>
      <c r="AQ87" s="5">
        <f t="shared" si="256"/>
        <v>9.4172705133761831E-6</v>
      </c>
      <c r="AR87" s="5">
        <f t="shared" si="257"/>
        <v>3.5096772052165782E-3</v>
      </c>
      <c r="AS87" s="5">
        <f t="shared" si="258"/>
        <v>2.1058063231299468E-3</v>
      </c>
      <c r="AT87" s="5">
        <f t="shared" si="259"/>
        <v>6.3174189693898392E-4</v>
      </c>
      <c r="AU87" s="5">
        <f t="shared" si="260"/>
        <v>1.2634837938779682E-4</v>
      </c>
      <c r="AV87" s="5">
        <f t="shared" si="261"/>
        <v>1.8952256908169516E-5</v>
      </c>
      <c r="AW87" s="5">
        <f t="shared" si="262"/>
        <v>4.5769700433229204E-8</v>
      </c>
      <c r="AX87" s="5">
        <f t="shared" si="263"/>
        <v>1.0631333202573897E-5</v>
      </c>
      <c r="AY87" s="5">
        <f t="shared" si="264"/>
        <v>1.2837334842107947E-5</v>
      </c>
      <c r="AZ87" s="5">
        <f t="shared" si="265"/>
        <v>7.7505409109226545E-6</v>
      </c>
      <c r="BA87" s="5">
        <f t="shared" si="266"/>
        <v>3.1195927166463607E-6</v>
      </c>
      <c r="BB87" s="5">
        <f t="shared" si="267"/>
        <v>9.417270513376178E-7</v>
      </c>
      <c r="BC87" s="5">
        <f t="shared" si="268"/>
        <v>2.2742708289803417E-7</v>
      </c>
      <c r="BD87" s="5">
        <f t="shared" si="269"/>
        <v>7.0632253754983364E-4</v>
      </c>
      <c r="BE87" s="5">
        <f t="shared" si="270"/>
        <v>4.2379352252990021E-4</v>
      </c>
      <c r="BF87" s="5">
        <f t="shared" si="271"/>
        <v>1.2713805675897003E-4</v>
      </c>
      <c r="BG87" s="5">
        <f t="shared" si="272"/>
        <v>2.542761135179401E-5</v>
      </c>
      <c r="BH87" s="5">
        <f t="shared" si="273"/>
        <v>3.8141417027691007E-6</v>
      </c>
      <c r="BI87" s="5">
        <f t="shared" si="274"/>
        <v>4.5769700433229226E-7</v>
      </c>
      <c r="BJ87" s="8">
        <f t="shared" si="275"/>
        <v>0.1842228999871626</v>
      </c>
      <c r="BK87" s="8">
        <f t="shared" si="276"/>
        <v>0.30628397172420874</v>
      </c>
      <c r="BL87" s="8">
        <f t="shared" si="277"/>
        <v>0.46110014234140312</v>
      </c>
      <c r="BM87" s="8">
        <f t="shared" si="278"/>
        <v>0.27112420640382784</v>
      </c>
      <c r="BN87" s="8">
        <f t="shared" si="279"/>
        <v>0.72861187899501434</v>
      </c>
    </row>
    <row r="88" spans="1:66" x14ac:dyDescent="0.25">
      <c r="A88" t="s">
        <v>72</v>
      </c>
      <c r="B88" t="s">
        <v>81</v>
      </c>
      <c r="C88" t="s">
        <v>89</v>
      </c>
      <c r="D88" s="11">
        <v>44385</v>
      </c>
      <c r="E88">
        <f>VLOOKUP(A88,home!$A$2:$E$405,3,FALSE)</f>
        <v>1.25</v>
      </c>
      <c r="F88">
        <f>VLOOKUP(B88,home!$B$2:$E$405,3,FALSE)</f>
        <v>1.6</v>
      </c>
      <c r="G88">
        <f>VLOOKUP(C88,away!$B$2:$E$405,4,FALSE)</f>
        <v>1.2</v>
      </c>
      <c r="H88">
        <f>VLOOKUP(A88,away!$A$2:$E$405,3,FALSE)</f>
        <v>1.4583333333333299</v>
      </c>
      <c r="I88">
        <f>VLOOKUP(C88,away!$B$2:$E$405,3,FALSE)</f>
        <v>1.2</v>
      </c>
      <c r="J88">
        <f>VLOOKUP(B88,home!$B$2:$E$405,4,FALSE)</f>
        <v>0.69</v>
      </c>
      <c r="K88" s="3">
        <f t="shared" si="224"/>
        <v>2.4</v>
      </c>
      <c r="L88" s="3">
        <f t="shared" si="225"/>
        <v>1.2074999999999969</v>
      </c>
      <c r="M88" s="5">
        <f t="shared" si="226"/>
        <v>2.7119561091029403E-2</v>
      </c>
      <c r="N88" s="5">
        <f t="shared" si="227"/>
        <v>6.5086946618470559E-2</v>
      </c>
      <c r="O88" s="5">
        <f t="shared" si="228"/>
        <v>3.2746870017417919E-2</v>
      </c>
      <c r="P88" s="5">
        <f t="shared" si="229"/>
        <v>7.8592488041802994E-2</v>
      </c>
      <c r="Q88" s="5">
        <f t="shared" si="230"/>
        <v>7.810433594216469E-2</v>
      </c>
      <c r="R88" s="5">
        <f t="shared" si="231"/>
        <v>1.9770922773016019E-2</v>
      </c>
      <c r="S88" s="5">
        <f t="shared" si="232"/>
        <v>5.6940257586286146E-2</v>
      </c>
      <c r="T88" s="5">
        <f t="shared" si="233"/>
        <v>9.4310985650163617E-2</v>
      </c>
      <c r="U88" s="5">
        <f t="shared" si="234"/>
        <v>4.7450214655238444E-2</v>
      </c>
      <c r="V88" s="5">
        <f t="shared" si="235"/>
        <v>1.8334762942784091E-2</v>
      </c>
      <c r="W88" s="5">
        <f t="shared" si="236"/>
        <v>6.2483468753731744E-2</v>
      </c>
      <c r="X88" s="5">
        <f t="shared" si="237"/>
        <v>7.5448788520130886E-2</v>
      </c>
      <c r="Y88" s="5">
        <f t="shared" si="238"/>
        <v>4.5552206069028912E-2</v>
      </c>
      <c r="Z88" s="5">
        <f t="shared" si="239"/>
        <v>7.9577964161389285E-3</v>
      </c>
      <c r="AA88" s="5">
        <f t="shared" si="240"/>
        <v>1.9098711398733429E-2</v>
      </c>
      <c r="AB88" s="5">
        <f t="shared" si="241"/>
        <v>2.2918453678480118E-2</v>
      </c>
      <c r="AC88" s="5">
        <f t="shared" si="242"/>
        <v>3.3208839380117604E-3</v>
      </c>
      <c r="AD88" s="5">
        <f t="shared" si="243"/>
        <v>3.7490081252239051E-2</v>
      </c>
      <c r="AE88" s="5">
        <f t="shared" si="244"/>
        <v>4.5269273112078533E-2</v>
      </c>
      <c r="AF88" s="5">
        <f t="shared" si="245"/>
        <v>2.7331323641417347E-2</v>
      </c>
      <c r="AG88" s="5">
        <f t="shared" si="246"/>
        <v>1.1000857765670457E-2</v>
      </c>
      <c r="AH88" s="5">
        <f t="shared" si="247"/>
        <v>2.4022597931219331E-3</v>
      </c>
      <c r="AI88" s="5">
        <f t="shared" si="248"/>
        <v>5.7654235034926386E-3</v>
      </c>
      <c r="AJ88" s="5">
        <f t="shared" si="249"/>
        <v>6.9185082041911686E-3</v>
      </c>
      <c r="AK88" s="5">
        <f t="shared" si="250"/>
        <v>5.5348065633529335E-3</v>
      </c>
      <c r="AL88" s="5">
        <f t="shared" si="251"/>
        <v>3.8495686609432217E-4</v>
      </c>
      <c r="AM88" s="5">
        <f t="shared" si="252"/>
        <v>1.7995239001074734E-2</v>
      </c>
      <c r="AN88" s="5">
        <f t="shared" si="253"/>
        <v>2.1729251093797683E-2</v>
      </c>
      <c r="AO88" s="5">
        <f t="shared" si="254"/>
        <v>1.3119035347880319E-2</v>
      </c>
      <c r="AP88" s="5">
        <f t="shared" si="255"/>
        <v>5.2804117275218158E-3</v>
      </c>
      <c r="AQ88" s="5">
        <f t="shared" si="256"/>
        <v>1.594024290245644E-3</v>
      </c>
      <c r="AR88" s="5">
        <f t="shared" si="257"/>
        <v>5.801457400389455E-4</v>
      </c>
      <c r="AS88" s="5">
        <f t="shared" si="258"/>
        <v>1.3923497760934692E-3</v>
      </c>
      <c r="AT88" s="5">
        <f t="shared" si="259"/>
        <v>1.6708197313121634E-3</v>
      </c>
      <c r="AU88" s="5">
        <f t="shared" si="260"/>
        <v>1.3366557850497305E-3</v>
      </c>
      <c r="AV88" s="5">
        <f t="shared" si="261"/>
        <v>8.0199347102983837E-4</v>
      </c>
      <c r="AW88" s="5">
        <f t="shared" si="262"/>
        <v>3.0989027720592827E-5</v>
      </c>
      <c r="AX88" s="5">
        <f t="shared" si="263"/>
        <v>7.1980956004298949E-3</v>
      </c>
      <c r="AY88" s="5">
        <f t="shared" si="264"/>
        <v>8.6917004375190749E-3</v>
      </c>
      <c r="AZ88" s="5">
        <f t="shared" si="265"/>
        <v>5.2476141391521293E-3</v>
      </c>
      <c r="BA88" s="5">
        <f t="shared" si="266"/>
        <v>2.1121646910087269E-3</v>
      </c>
      <c r="BB88" s="5">
        <f t="shared" si="267"/>
        <v>6.3760971609825776E-4</v>
      </c>
      <c r="BC88" s="5">
        <f t="shared" si="268"/>
        <v>1.5398274643772892E-4</v>
      </c>
      <c r="BD88" s="5">
        <f t="shared" si="269"/>
        <v>1.1675433018283733E-4</v>
      </c>
      <c r="BE88" s="5">
        <f t="shared" si="270"/>
        <v>2.8021039243880961E-4</v>
      </c>
      <c r="BF88" s="5">
        <f t="shared" si="271"/>
        <v>3.362524709265716E-4</v>
      </c>
      <c r="BG88" s="5">
        <f t="shared" si="272"/>
        <v>2.6900197674125721E-4</v>
      </c>
      <c r="BH88" s="5">
        <f t="shared" si="273"/>
        <v>1.6140118604475435E-4</v>
      </c>
      <c r="BI88" s="5">
        <f t="shared" si="274"/>
        <v>7.7472569301482034E-5</v>
      </c>
      <c r="BJ88" s="8">
        <f t="shared" si="275"/>
        <v>0.62583739611626177</v>
      </c>
      <c r="BK88" s="8">
        <f t="shared" si="276"/>
        <v>0.19338461090352779</v>
      </c>
      <c r="BL88" s="8">
        <f t="shared" si="277"/>
        <v>0.1696292280162045</v>
      </c>
      <c r="BM88" s="8">
        <f t="shared" si="278"/>
        <v>0.68672719555843298</v>
      </c>
      <c r="BN88" s="8">
        <f t="shared" si="279"/>
        <v>0.30142112448390157</v>
      </c>
    </row>
    <row r="89" spans="1:66" x14ac:dyDescent="0.25">
      <c r="A89" t="s">
        <v>72</v>
      </c>
      <c r="B89" t="s">
        <v>83</v>
      </c>
      <c r="C89" t="s">
        <v>88</v>
      </c>
      <c r="D89" s="11">
        <v>44385</v>
      </c>
      <c r="E89">
        <f>VLOOKUP(A89,home!$A$2:$E$405,3,FALSE)</f>
        <v>1.25</v>
      </c>
      <c r="F89">
        <f>VLOOKUP(B89,home!$B$2:$E$405,3,FALSE)</f>
        <v>0.4</v>
      </c>
      <c r="G89">
        <f>VLOOKUP(C89,away!$B$2:$E$405,4,FALSE)</f>
        <v>0.8</v>
      </c>
      <c r="H89">
        <f>VLOOKUP(A89,away!$A$2:$E$405,3,FALSE)</f>
        <v>1.4583333333333299</v>
      </c>
      <c r="I89">
        <f>VLOOKUP(C89,away!$B$2:$E$405,3,FALSE)</f>
        <v>1.2</v>
      </c>
      <c r="J89">
        <f>VLOOKUP(B89,home!$B$2:$E$405,4,FALSE)</f>
        <v>0.34</v>
      </c>
      <c r="K89" s="3">
        <f t="shared" si="224"/>
        <v>0.4</v>
      </c>
      <c r="L89" s="3">
        <f t="shared" si="225"/>
        <v>0.59499999999999864</v>
      </c>
      <c r="M89" s="5">
        <f t="shared" si="226"/>
        <v>0.36972344454405948</v>
      </c>
      <c r="N89" s="5">
        <f t="shared" si="227"/>
        <v>0.14788937781762379</v>
      </c>
      <c r="O89" s="5">
        <f t="shared" si="228"/>
        <v>0.2199854495037149</v>
      </c>
      <c r="P89" s="5">
        <f t="shared" si="229"/>
        <v>8.7994179801485953E-2</v>
      </c>
      <c r="Q89" s="5">
        <f t="shared" si="230"/>
        <v>2.9577875563524755E-2</v>
      </c>
      <c r="R89" s="5">
        <f t="shared" si="231"/>
        <v>6.5445671227355021E-2</v>
      </c>
      <c r="S89" s="5">
        <f t="shared" si="232"/>
        <v>5.235653698188401E-3</v>
      </c>
      <c r="T89" s="5">
        <f t="shared" si="233"/>
        <v>1.7598835960297189E-2</v>
      </c>
      <c r="U89" s="5">
        <f t="shared" si="234"/>
        <v>2.6178268490942007E-2</v>
      </c>
      <c r="V89" s="5">
        <f t="shared" si="235"/>
        <v>1.3845395335209304E-4</v>
      </c>
      <c r="W89" s="5">
        <f t="shared" si="236"/>
        <v>3.9437167418033018E-3</v>
      </c>
      <c r="X89" s="5">
        <f t="shared" si="237"/>
        <v>2.3465114613729593E-3</v>
      </c>
      <c r="Y89" s="5">
        <f t="shared" si="238"/>
        <v>6.9808715975845377E-4</v>
      </c>
      <c r="Z89" s="5">
        <f t="shared" si="239"/>
        <v>1.2980058126758721E-2</v>
      </c>
      <c r="AA89" s="5">
        <f t="shared" si="240"/>
        <v>5.192023250703488E-3</v>
      </c>
      <c r="AB89" s="5">
        <f t="shared" si="241"/>
        <v>1.0384046501406975E-3</v>
      </c>
      <c r="AC89" s="5">
        <f t="shared" si="242"/>
        <v>2.0595025561123783E-6</v>
      </c>
      <c r="AD89" s="5">
        <f t="shared" si="243"/>
        <v>3.9437167418033013E-4</v>
      </c>
      <c r="AE89" s="5">
        <f t="shared" si="244"/>
        <v>2.346511461372959E-4</v>
      </c>
      <c r="AF89" s="5">
        <f t="shared" si="245"/>
        <v>6.9808715975845363E-5</v>
      </c>
      <c r="AG89" s="5">
        <f t="shared" si="246"/>
        <v>1.3845395335209302E-5</v>
      </c>
      <c r="AH89" s="5">
        <f t="shared" si="247"/>
        <v>1.9307836463553546E-3</v>
      </c>
      <c r="AI89" s="5">
        <f t="shared" si="248"/>
        <v>7.7231345854214171E-4</v>
      </c>
      <c r="AJ89" s="5">
        <f t="shared" si="249"/>
        <v>1.5446269170842834E-4</v>
      </c>
      <c r="AK89" s="5">
        <f t="shared" si="250"/>
        <v>2.0595025561123786E-5</v>
      </c>
      <c r="AL89" s="5">
        <f t="shared" si="251"/>
        <v>1.9606464334189828E-8</v>
      </c>
      <c r="AM89" s="5">
        <f t="shared" si="252"/>
        <v>3.1549733934426436E-5</v>
      </c>
      <c r="AN89" s="5">
        <f t="shared" si="253"/>
        <v>1.8772091690983689E-5</v>
      </c>
      <c r="AO89" s="5">
        <f t="shared" si="254"/>
        <v>5.5846972780676345E-6</v>
      </c>
      <c r="AP89" s="5">
        <f t="shared" si="255"/>
        <v>1.1076316268167451E-6</v>
      </c>
      <c r="AQ89" s="5">
        <f t="shared" si="256"/>
        <v>1.6476020448899043E-7</v>
      </c>
      <c r="AR89" s="5">
        <f t="shared" si="257"/>
        <v>2.297632539162868E-4</v>
      </c>
      <c r="AS89" s="5">
        <f t="shared" si="258"/>
        <v>9.1905301566514716E-5</v>
      </c>
      <c r="AT89" s="5">
        <f t="shared" si="259"/>
        <v>1.8381060313302942E-5</v>
      </c>
      <c r="AU89" s="5">
        <f t="shared" si="260"/>
        <v>2.4508080417737262E-6</v>
      </c>
      <c r="AV89" s="5">
        <f t="shared" si="261"/>
        <v>2.4508080417737259E-7</v>
      </c>
      <c r="AW89" s="5">
        <f t="shared" si="262"/>
        <v>1.2962051420936566E-10</v>
      </c>
      <c r="AX89" s="5">
        <f t="shared" si="263"/>
        <v>2.1033155956284283E-6</v>
      </c>
      <c r="AY89" s="5">
        <f t="shared" si="264"/>
        <v>1.2514727793989121E-6</v>
      </c>
      <c r="AZ89" s="5">
        <f t="shared" si="265"/>
        <v>3.7231315187117542E-7</v>
      </c>
      <c r="BA89" s="5">
        <f t="shared" si="266"/>
        <v>7.3842108454449642E-8</v>
      </c>
      <c r="BB89" s="5">
        <f t="shared" si="267"/>
        <v>1.0984013632599355E-8</v>
      </c>
      <c r="BC89" s="5">
        <f t="shared" si="268"/>
        <v>1.3070976222793211E-9</v>
      </c>
      <c r="BD89" s="5">
        <f t="shared" si="269"/>
        <v>2.2784856013365047E-5</v>
      </c>
      <c r="BE89" s="5">
        <f t="shared" si="270"/>
        <v>9.1139424053460185E-6</v>
      </c>
      <c r="BF89" s="5">
        <f t="shared" si="271"/>
        <v>1.8227884810692034E-6</v>
      </c>
      <c r="BG89" s="5">
        <f t="shared" si="272"/>
        <v>2.4303846414256054E-7</v>
      </c>
      <c r="BH89" s="5">
        <f t="shared" si="273"/>
        <v>2.4303846414256052E-8</v>
      </c>
      <c r="BI89" s="5">
        <f t="shared" si="274"/>
        <v>1.9443077131404857E-9</v>
      </c>
      <c r="BJ89" s="8">
        <f t="shared" si="275"/>
        <v>0.20282807378549053</v>
      </c>
      <c r="BK89" s="8">
        <f t="shared" si="276"/>
        <v>0.46309506257888577</v>
      </c>
      <c r="BL89" s="8">
        <f t="shared" si="277"/>
        <v>0.32109470832318321</v>
      </c>
      <c r="BM89" s="8">
        <f t="shared" si="278"/>
        <v>7.9380653013395502E-2</v>
      </c>
      <c r="BN89" s="8">
        <f t="shared" si="279"/>
        <v>0.92061599845776387</v>
      </c>
    </row>
    <row r="90" spans="1:66" x14ac:dyDescent="0.25">
      <c r="A90" t="s">
        <v>72</v>
      </c>
      <c r="B90" t="s">
        <v>78</v>
      </c>
      <c r="C90" t="s">
        <v>106</v>
      </c>
      <c r="D90" s="11">
        <v>44385</v>
      </c>
      <c r="E90">
        <f>VLOOKUP(A90,home!$A$2:$E$405,3,FALSE)</f>
        <v>1.25</v>
      </c>
      <c r="F90">
        <f>VLOOKUP(B90,home!$B$2:$E$405,3,FALSE)</f>
        <v>1.2</v>
      </c>
      <c r="G90">
        <f>VLOOKUP(C90,away!$B$2:$E$405,4,FALSE)</f>
        <v>1.6</v>
      </c>
      <c r="H90">
        <f>VLOOKUP(A90,away!$A$2:$E$405,3,FALSE)</f>
        <v>1.4583333333333299</v>
      </c>
      <c r="I90">
        <f>VLOOKUP(C90,away!$B$2:$E$405,3,FALSE)</f>
        <v>0</v>
      </c>
      <c r="J90">
        <f>VLOOKUP(B90,home!$B$2:$E$405,4,FALSE)</f>
        <v>1.71</v>
      </c>
      <c r="K90" s="3">
        <f t="shared" si="224"/>
        <v>2.4000000000000004</v>
      </c>
      <c r="L90" s="3">
        <f t="shared" si="225"/>
        <v>0</v>
      </c>
      <c r="M90" s="5">
        <f t="shared" si="226"/>
        <v>9.071795328941247E-2</v>
      </c>
      <c r="N90" s="5">
        <f t="shared" si="227"/>
        <v>0.21772308789458997</v>
      </c>
      <c r="O90" s="5">
        <f t="shared" si="228"/>
        <v>0</v>
      </c>
      <c r="P90" s="5">
        <f t="shared" si="229"/>
        <v>0</v>
      </c>
      <c r="Q90" s="5">
        <f t="shared" si="230"/>
        <v>0.26126770547350803</v>
      </c>
      <c r="R90" s="5">
        <f t="shared" si="231"/>
        <v>0</v>
      </c>
      <c r="S90" s="5">
        <f t="shared" si="232"/>
        <v>0</v>
      </c>
      <c r="T90" s="5">
        <f t="shared" si="233"/>
        <v>0</v>
      </c>
      <c r="U90" s="5">
        <f t="shared" si="234"/>
        <v>0</v>
      </c>
      <c r="V90" s="5">
        <f t="shared" si="235"/>
        <v>0</v>
      </c>
      <c r="W90" s="5">
        <f t="shared" si="236"/>
        <v>0.20901416437880643</v>
      </c>
      <c r="X90" s="5">
        <f t="shared" si="237"/>
        <v>0</v>
      </c>
      <c r="Y90" s="5">
        <f t="shared" si="238"/>
        <v>0</v>
      </c>
      <c r="Z90" s="5">
        <f t="shared" si="239"/>
        <v>0</v>
      </c>
      <c r="AA90" s="5">
        <f t="shared" si="240"/>
        <v>0</v>
      </c>
      <c r="AB90" s="5">
        <f t="shared" si="241"/>
        <v>0</v>
      </c>
      <c r="AC90" s="5">
        <f t="shared" si="242"/>
        <v>0</v>
      </c>
      <c r="AD90" s="5">
        <f t="shared" si="243"/>
        <v>0.12540849862728387</v>
      </c>
      <c r="AE90" s="5">
        <f t="shared" si="244"/>
        <v>0</v>
      </c>
      <c r="AF90" s="5">
        <f t="shared" si="245"/>
        <v>0</v>
      </c>
      <c r="AG90" s="5">
        <f t="shared" si="246"/>
        <v>0</v>
      </c>
      <c r="AH90" s="5">
        <f t="shared" si="247"/>
        <v>0</v>
      </c>
      <c r="AI90" s="5">
        <f t="shared" si="248"/>
        <v>0</v>
      </c>
      <c r="AJ90" s="5">
        <f t="shared" si="249"/>
        <v>0</v>
      </c>
      <c r="AK90" s="5">
        <f t="shared" si="250"/>
        <v>0</v>
      </c>
      <c r="AL90" s="5">
        <f t="shared" si="251"/>
        <v>0</v>
      </c>
      <c r="AM90" s="5">
        <f t="shared" si="252"/>
        <v>6.0196079341096276E-2</v>
      </c>
      <c r="AN90" s="5">
        <f t="shared" si="253"/>
        <v>0</v>
      </c>
      <c r="AO90" s="5">
        <f t="shared" si="254"/>
        <v>0</v>
      </c>
      <c r="AP90" s="5">
        <f t="shared" si="255"/>
        <v>0</v>
      </c>
      <c r="AQ90" s="5">
        <f t="shared" si="256"/>
        <v>0</v>
      </c>
      <c r="AR90" s="5">
        <f t="shared" si="257"/>
        <v>0</v>
      </c>
      <c r="AS90" s="5">
        <f t="shared" si="258"/>
        <v>0</v>
      </c>
      <c r="AT90" s="5">
        <f t="shared" si="259"/>
        <v>0</v>
      </c>
      <c r="AU90" s="5">
        <f t="shared" si="260"/>
        <v>0</v>
      </c>
      <c r="AV90" s="5">
        <f t="shared" si="261"/>
        <v>0</v>
      </c>
      <c r="AW90" s="5">
        <f t="shared" si="262"/>
        <v>0</v>
      </c>
      <c r="AX90" s="5">
        <f t="shared" si="263"/>
        <v>2.4078431736438529E-2</v>
      </c>
      <c r="AY90" s="5">
        <f t="shared" si="264"/>
        <v>0</v>
      </c>
      <c r="AZ90" s="5">
        <f t="shared" si="265"/>
        <v>0</v>
      </c>
      <c r="BA90" s="5">
        <f t="shared" si="266"/>
        <v>0</v>
      </c>
      <c r="BB90" s="5">
        <f t="shared" si="267"/>
        <v>0</v>
      </c>
      <c r="BC90" s="5">
        <f t="shared" si="268"/>
        <v>0</v>
      </c>
      <c r="BD90" s="5">
        <f t="shared" si="269"/>
        <v>0</v>
      </c>
      <c r="BE90" s="5">
        <f t="shared" si="270"/>
        <v>0</v>
      </c>
      <c r="BF90" s="5">
        <f t="shared" si="271"/>
        <v>0</v>
      </c>
      <c r="BG90" s="5">
        <f t="shared" si="272"/>
        <v>0</v>
      </c>
      <c r="BH90" s="5">
        <f t="shared" si="273"/>
        <v>0</v>
      </c>
      <c r="BI90" s="5">
        <f t="shared" si="274"/>
        <v>0</v>
      </c>
      <c r="BJ90" s="8">
        <f t="shared" si="275"/>
        <v>0.89768796745172319</v>
      </c>
      <c r="BK90" s="8">
        <f t="shared" si="276"/>
        <v>9.071795328941247E-2</v>
      </c>
      <c r="BL90" s="8">
        <f t="shared" si="277"/>
        <v>0</v>
      </c>
      <c r="BM90" s="8">
        <f t="shared" si="278"/>
        <v>0.41869717408362511</v>
      </c>
      <c r="BN90" s="8">
        <f t="shared" si="279"/>
        <v>0.56970874665751048</v>
      </c>
    </row>
    <row r="91" spans="1:66" x14ac:dyDescent="0.25">
      <c r="A91" t="s">
        <v>72</v>
      </c>
      <c r="B91" t="s">
        <v>80</v>
      </c>
      <c r="C91" t="s">
        <v>102</v>
      </c>
      <c r="D91" s="11">
        <v>44385</v>
      </c>
      <c r="E91">
        <f>VLOOKUP(A91,home!$A$2:$E$405,3,FALSE)</f>
        <v>1.25</v>
      </c>
      <c r="F91">
        <f>VLOOKUP(B91,home!$B$2:$E$405,3,FALSE)</f>
        <v>0.8</v>
      </c>
      <c r="G91">
        <f>VLOOKUP(C91,away!$B$2:$E$405,4,FALSE)</f>
        <v>1.2</v>
      </c>
      <c r="H91">
        <f>VLOOKUP(A91,away!$A$2:$E$405,3,FALSE)</f>
        <v>1.4583333333333299</v>
      </c>
      <c r="I91">
        <f>VLOOKUP(C91,away!$B$2:$E$405,3,FALSE)</f>
        <v>1.6</v>
      </c>
      <c r="J91">
        <f>VLOOKUP(B91,home!$B$2:$E$405,4,FALSE)</f>
        <v>1.37</v>
      </c>
      <c r="K91" s="3">
        <f t="shared" si="224"/>
        <v>1.2</v>
      </c>
      <c r="L91" s="3">
        <f t="shared" si="225"/>
        <v>3.1966666666666597</v>
      </c>
      <c r="M91" s="5">
        <f t="shared" si="226"/>
        <v>1.2318332652705242E-2</v>
      </c>
      <c r="N91" s="5">
        <f t="shared" si="227"/>
        <v>1.4781999183246288E-2</v>
      </c>
      <c r="O91" s="5">
        <f t="shared" si="228"/>
        <v>3.9377603379814344E-2</v>
      </c>
      <c r="P91" s="5">
        <f t="shared" si="229"/>
        <v>4.7253124055777203E-2</v>
      </c>
      <c r="Q91" s="5">
        <f t="shared" si="230"/>
        <v>8.8691995099477745E-3</v>
      </c>
      <c r="R91" s="5">
        <f t="shared" si="231"/>
        <v>6.2938536068736478E-2</v>
      </c>
      <c r="S91" s="5">
        <f t="shared" si="232"/>
        <v>4.5315745969490263E-2</v>
      </c>
      <c r="T91" s="5">
        <f t="shared" si="233"/>
        <v>2.8351874433466324E-2</v>
      </c>
      <c r="U91" s="5">
        <f t="shared" si="234"/>
        <v>7.5526243282483752E-2</v>
      </c>
      <c r="V91" s="5">
        <f t="shared" si="235"/>
        <v>1.9314577948773799E-2</v>
      </c>
      <c r="W91" s="5">
        <f t="shared" si="236"/>
        <v>3.5476798039791092E-3</v>
      </c>
      <c r="X91" s="5">
        <f t="shared" si="237"/>
        <v>1.1340749773386529E-2</v>
      </c>
      <c r="Y91" s="5">
        <f t="shared" si="238"/>
        <v>1.8126298387796103E-2</v>
      </c>
      <c r="Z91" s="5">
        <f t="shared" si="239"/>
        <v>6.7064506766575702E-2</v>
      </c>
      <c r="AA91" s="5">
        <f t="shared" si="240"/>
        <v>8.0477408119890834E-2</v>
      </c>
      <c r="AB91" s="5">
        <f t="shared" si="241"/>
        <v>4.8286444871934502E-2</v>
      </c>
      <c r="AC91" s="5">
        <f t="shared" si="242"/>
        <v>4.6306700632185067E-3</v>
      </c>
      <c r="AD91" s="5">
        <f t="shared" si="243"/>
        <v>1.0643039411937325E-3</v>
      </c>
      <c r="AE91" s="5">
        <f t="shared" si="244"/>
        <v>3.4022249320159576E-3</v>
      </c>
      <c r="AF91" s="5">
        <f t="shared" si="245"/>
        <v>5.4378895163388289E-3</v>
      </c>
      <c r="AG91" s="5">
        <f t="shared" si="246"/>
        <v>5.794373384632138E-3</v>
      </c>
      <c r="AH91" s="5">
        <f t="shared" si="247"/>
        <v>5.3595718324288298E-2</v>
      </c>
      <c r="AI91" s="5">
        <f t="shared" si="248"/>
        <v>6.4314861989145947E-2</v>
      </c>
      <c r="AJ91" s="5">
        <f t="shared" si="249"/>
        <v>3.8588917193487574E-2</v>
      </c>
      <c r="AK91" s="5">
        <f t="shared" si="250"/>
        <v>1.5435566877395028E-2</v>
      </c>
      <c r="AL91" s="5">
        <f t="shared" si="251"/>
        <v>7.1053001450024607E-4</v>
      </c>
      <c r="AM91" s="5">
        <f t="shared" si="252"/>
        <v>2.5543294588649575E-4</v>
      </c>
      <c r="AN91" s="5">
        <f t="shared" si="253"/>
        <v>8.1653398368382963E-4</v>
      </c>
      <c r="AO91" s="5">
        <f t="shared" si="254"/>
        <v>1.3050934839213186E-3</v>
      </c>
      <c r="AP91" s="5">
        <f t="shared" si="255"/>
        <v>1.3906496123117129E-3</v>
      </c>
      <c r="AQ91" s="5">
        <f t="shared" si="256"/>
        <v>1.1113608151724415E-3</v>
      </c>
      <c r="AR91" s="5">
        <f t="shared" si="257"/>
        <v>3.426552924866158E-2</v>
      </c>
      <c r="AS91" s="5">
        <f t="shared" si="258"/>
        <v>4.1118635098393891E-2</v>
      </c>
      <c r="AT91" s="5">
        <f t="shared" si="259"/>
        <v>2.4671181059036335E-2</v>
      </c>
      <c r="AU91" s="5">
        <f t="shared" si="260"/>
        <v>9.8684724236145337E-3</v>
      </c>
      <c r="AV91" s="5">
        <f t="shared" si="261"/>
        <v>2.960541727084359E-3</v>
      </c>
      <c r="AW91" s="5">
        <f t="shared" si="262"/>
        <v>7.5710920433970556E-5</v>
      </c>
      <c r="AX91" s="5">
        <f t="shared" si="263"/>
        <v>5.1086589177299191E-5</v>
      </c>
      <c r="AY91" s="5">
        <f t="shared" si="264"/>
        <v>1.6330679673676608E-4</v>
      </c>
      <c r="AZ91" s="5">
        <f t="shared" si="265"/>
        <v>2.6101869678426398E-4</v>
      </c>
      <c r="BA91" s="5">
        <f t="shared" si="266"/>
        <v>2.7812992246234285E-4</v>
      </c>
      <c r="BB91" s="5">
        <f t="shared" si="267"/>
        <v>2.222721630344885E-4</v>
      </c>
      <c r="BC91" s="5">
        <f t="shared" si="268"/>
        <v>1.4210600290004934E-4</v>
      </c>
      <c r="BD91" s="5">
        <f t="shared" si="269"/>
        <v>1.8255912527481322E-2</v>
      </c>
      <c r="BE91" s="5">
        <f t="shared" si="270"/>
        <v>2.1907095032977584E-2</v>
      </c>
      <c r="BF91" s="5">
        <f t="shared" si="271"/>
        <v>1.3144257019786552E-2</v>
      </c>
      <c r="BG91" s="5">
        <f t="shared" si="272"/>
        <v>5.2577028079146201E-3</v>
      </c>
      <c r="BH91" s="5">
        <f t="shared" si="273"/>
        <v>1.5773108423743855E-3</v>
      </c>
      <c r="BI91" s="5">
        <f t="shared" si="274"/>
        <v>3.7855460216985247E-4</v>
      </c>
      <c r="BJ91" s="8">
        <f t="shared" si="275"/>
        <v>0.10671358387807377</v>
      </c>
      <c r="BK91" s="8">
        <f t="shared" si="276"/>
        <v>0.12970628750120203</v>
      </c>
      <c r="BL91" s="8">
        <f t="shared" si="277"/>
        <v>0.65194649249667169</v>
      </c>
      <c r="BM91" s="8">
        <f t="shared" si="278"/>
        <v>0.76980447991599321</v>
      </c>
      <c r="BN91" s="8">
        <f t="shared" si="279"/>
        <v>0.18553879485022731</v>
      </c>
    </row>
    <row r="92" spans="1:66" x14ac:dyDescent="0.25">
      <c r="A92" t="s">
        <v>72</v>
      </c>
      <c r="B92" t="s">
        <v>365</v>
      </c>
      <c r="C92" t="s">
        <v>86</v>
      </c>
      <c r="D92" s="11">
        <v>44385</v>
      </c>
      <c r="E92">
        <f>VLOOKUP(A92,home!$A$2:$E$405,3,FALSE)</f>
        <v>1.25</v>
      </c>
      <c r="F92">
        <f>VLOOKUP(B92,home!$B$2:$E$405,3,FALSE)</f>
        <v>1.2</v>
      </c>
      <c r="G92">
        <f>VLOOKUP(C92,away!$B$2:$E$405,4,FALSE)</f>
        <v>1.6</v>
      </c>
      <c r="H92">
        <f>VLOOKUP(A92,away!$A$2:$E$405,3,FALSE)</f>
        <v>1.4583333333333299</v>
      </c>
      <c r="I92">
        <f>VLOOKUP(C92,away!$B$2:$E$405,3,FALSE)</f>
        <v>0.8</v>
      </c>
      <c r="J92">
        <f>VLOOKUP(B92,home!$B$2:$E$405,4,FALSE)</f>
        <v>1.03</v>
      </c>
      <c r="K92" s="3">
        <f t="shared" si="224"/>
        <v>2.4000000000000004</v>
      </c>
      <c r="L92" s="3">
        <f t="shared" si="225"/>
        <v>1.201666666666664</v>
      </c>
      <c r="M92" s="5">
        <f t="shared" si="226"/>
        <v>2.7278220838420644E-2</v>
      </c>
      <c r="N92" s="5">
        <f t="shared" si="227"/>
        <v>6.5467730012209555E-2</v>
      </c>
      <c r="O92" s="5">
        <f t="shared" si="228"/>
        <v>3.277932870750206E-2</v>
      </c>
      <c r="P92" s="5">
        <f t="shared" si="229"/>
        <v>7.867038889800497E-2</v>
      </c>
      <c r="Q92" s="5">
        <f t="shared" si="230"/>
        <v>7.8561276014651488E-2</v>
      </c>
      <c r="R92" s="5">
        <f t="shared" si="231"/>
        <v>1.9694913331757449E-2</v>
      </c>
      <c r="S92" s="5">
        <f t="shared" si="232"/>
        <v>5.672135039546148E-2</v>
      </c>
      <c r="T92" s="5">
        <f t="shared" si="233"/>
        <v>9.4404466677605978E-2</v>
      </c>
      <c r="U92" s="5">
        <f t="shared" si="234"/>
        <v>4.7267791996217889E-2</v>
      </c>
      <c r="V92" s="5">
        <f t="shared" si="235"/>
        <v>1.8176041615612284E-2</v>
      </c>
      <c r="W92" s="5">
        <f t="shared" si="236"/>
        <v>6.2849020811721196E-2</v>
      </c>
      <c r="X92" s="5">
        <f t="shared" si="237"/>
        <v>7.5523573342084788E-2</v>
      </c>
      <c r="Y92" s="5">
        <f t="shared" si="238"/>
        <v>4.5377080316369188E-2</v>
      </c>
      <c r="Z92" s="5">
        <f t="shared" si="239"/>
        <v>7.8889069512206051E-3</v>
      </c>
      <c r="AA92" s="5">
        <f t="shared" si="240"/>
        <v>1.8933376682929458E-2</v>
      </c>
      <c r="AB92" s="5">
        <f t="shared" si="241"/>
        <v>2.2720052019515356E-2</v>
      </c>
      <c r="AC92" s="5">
        <f t="shared" si="242"/>
        <v>3.2762315012141064E-3</v>
      </c>
      <c r="AD92" s="5">
        <f t="shared" si="243"/>
        <v>3.7709412487032717E-2</v>
      </c>
      <c r="AE92" s="5">
        <f t="shared" si="244"/>
        <v>4.5314144005250877E-2</v>
      </c>
      <c r="AF92" s="5">
        <f t="shared" si="245"/>
        <v>2.7226248189821514E-2</v>
      </c>
      <c r="AG92" s="5">
        <f t="shared" si="246"/>
        <v>1.0905624969367372E-2</v>
      </c>
      <c r="AH92" s="5">
        <f t="shared" si="247"/>
        <v>2.3699591299291842E-3</v>
      </c>
      <c r="AI92" s="5">
        <f t="shared" si="248"/>
        <v>5.6879019118300433E-3</v>
      </c>
      <c r="AJ92" s="5">
        <f t="shared" si="249"/>
        <v>6.8254822941960537E-3</v>
      </c>
      <c r="AK92" s="5">
        <f t="shared" si="250"/>
        <v>5.4603858353568435E-3</v>
      </c>
      <c r="AL92" s="5">
        <f t="shared" si="251"/>
        <v>3.779460659800587E-4</v>
      </c>
      <c r="AM92" s="5">
        <f t="shared" si="252"/>
        <v>1.8100517993775711E-2</v>
      </c>
      <c r="AN92" s="5">
        <f t="shared" si="253"/>
        <v>2.1750789122520427E-2</v>
      </c>
      <c r="AO92" s="5">
        <f t="shared" si="254"/>
        <v>1.3068599131114331E-2</v>
      </c>
      <c r="AP92" s="5">
        <f t="shared" si="255"/>
        <v>5.23469998529634E-3</v>
      </c>
      <c r="AQ92" s="5">
        <f t="shared" si="256"/>
        <v>1.5725911205827713E-3</v>
      </c>
      <c r="AR92" s="5">
        <f t="shared" si="257"/>
        <v>5.6958017755964622E-4</v>
      </c>
      <c r="AS92" s="5">
        <f t="shared" si="258"/>
        <v>1.3669924261431512E-3</v>
      </c>
      <c r="AT92" s="5">
        <f t="shared" si="259"/>
        <v>1.6403909113717819E-3</v>
      </c>
      <c r="AU92" s="5">
        <f t="shared" si="260"/>
        <v>1.3123127290974256E-3</v>
      </c>
      <c r="AV92" s="5">
        <f t="shared" si="261"/>
        <v>7.8738763745845545E-4</v>
      </c>
      <c r="AW92" s="5">
        <f t="shared" si="262"/>
        <v>3.0277679285735745E-5</v>
      </c>
      <c r="AX92" s="5">
        <f t="shared" si="263"/>
        <v>7.2402071975102896E-3</v>
      </c>
      <c r="AY92" s="5">
        <f t="shared" si="264"/>
        <v>8.7003156490081772E-3</v>
      </c>
      <c r="AZ92" s="5">
        <f t="shared" si="265"/>
        <v>5.2274396524457367E-3</v>
      </c>
      <c r="BA92" s="5">
        <f t="shared" si="266"/>
        <v>2.0938799941185378E-3</v>
      </c>
      <c r="BB92" s="5">
        <f t="shared" si="267"/>
        <v>6.2903644823310908E-4</v>
      </c>
      <c r="BC92" s="5">
        <f t="shared" si="268"/>
        <v>1.511784263920236E-4</v>
      </c>
      <c r="BD92" s="5">
        <f t="shared" si="269"/>
        <v>1.1407425222791769E-4</v>
      </c>
      <c r="BE92" s="5">
        <f t="shared" si="270"/>
        <v>2.737782053470025E-4</v>
      </c>
      <c r="BF92" s="5">
        <f t="shared" si="271"/>
        <v>3.2853384641640311E-4</v>
      </c>
      <c r="BG92" s="5">
        <f t="shared" si="272"/>
        <v>2.6282707713312252E-4</v>
      </c>
      <c r="BH92" s="5">
        <f t="shared" si="273"/>
        <v>1.576962462798735E-4</v>
      </c>
      <c r="BI92" s="5">
        <f t="shared" si="274"/>
        <v>7.5694198214339308E-5</v>
      </c>
      <c r="BJ92" s="8">
        <f t="shared" si="275"/>
        <v>0.62710783154711214</v>
      </c>
      <c r="BK92" s="8">
        <f t="shared" si="276"/>
        <v>0.1932004949637017</v>
      </c>
      <c r="BL92" s="8">
        <f t="shared" si="277"/>
        <v>0.16862845961648348</v>
      </c>
      <c r="BM92" s="8">
        <f t="shared" si="278"/>
        <v>0.6857037973062492</v>
      </c>
      <c r="BN92" s="8">
        <f t="shared" si="279"/>
        <v>0.30245185780254613</v>
      </c>
    </row>
    <row r="93" spans="1:66" x14ac:dyDescent="0.25">
      <c r="A93" t="s">
        <v>72</v>
      </c>
      <c r="B93" t="s">
        <v>76</v>
      </c>
      <c r="C93" t="s">
        <v>367</v>
      </c>
      <c r="D93" s="11">
        <v>44385</v>
      </c>
      <c r="E93">
        <f>VLOOKUP(A93,home!$A$2:$E$405,3,FALSE)</f>
        <v>1.25</v>
      </c>
      <c r="F93">
        <f>VLOOKUP(B93,home!$B$2:$E$405,3,FALSE)</f>
        <v>1.6</v>
      </c>
      <c r="G93">
        <f>VLOOKUP(C93,away!$B$2:$E$405,4,FALSE)</f>
        <v>2</v>
      </c>
      <c r="H93">
        <f>VLOOKUP(A93,away!$A$2:$E$405,3,FALSE)</f>
        <v>1.4583333333333299</v>
      </c>
      <c r="I93">
        <f>VLOOKUP(C93,away!$B$2:$E$405,3,FALSE)</f>
        <v>1.2</v>
      </c>
      <c r="J93">
        <f>VLOOKUP(B93,home!$B$2:$E$405,4,FALSE)</f>
        <v>0.69</v>
      </c>
      <c r="K93" s="3">
        <f t="shared" si="224"/>
        <v>4</v>
      </c>
      <c r="L93" s="3">
        <f t="shared" si="225"/>
        <v>1.2074999999999969</v>
      </c>
      <c r="M93" s="5">
        <f t="shared" si="226"/>
        <v>5.4753449538221732E-3</v>
      </c>
      <c r="N93" s="5">
        <f t="shared" si="227"/>
        <v>2.1901379815288693E-2</v>
      </c>
      <c r="O93" s="5">
        <f t="shared" si="228"/>
        <v>6.6114790317402571E-3</v>
      </c>
      <c r="P93" s="5">
        <f t="shared" si="229"/>
        <v>2.6445916126961028E-2</v>
      </c>
      <c r="Q93" s="5">
        <f t="shared" si="230"/>
        <v>4.3802759630577393E-2</v>
      </c>
      <c r="R93" s="5">
        <f t="shared" si="231"/>
        <v>3.9916804654131707E-3</v>
      </c>
      <c r="S93" s="5">
        <f t="shared" si="232"/>
        <v>3.1933443723305373E-2</v>
      </c>
      <c r="T93" s="5">
        <f t="shared" si="233"/>
        <v>5.2891832253922064E-2</v>
      </c>
      <c r="U93" s="5">
        <f t="shared" si="234"/>
        <v>1.5966721861652683E-2</v>
      </c>
      <c r="V93" s="5">
        <f t="shared" si="235"/>
        <v>1.7137614798173842E-2</v>
      </c>
      <c r="W93" s="5">
        <f t="shared" si="236"/>
        <v>5.840367950743653E-2</v>
      </c>
      <c r="X93" s="5">
        <f t="shared" si="237"/>
        <v>7.0522443005229418E-2</v>
      </c>
      <c r="Y93" s="5">
        <f t="shared" si="238"/>
        <v>4.2577924964407161E-2</v>
      </c>
      <c r="Z93" s="5">
        <f t="shared" si="239"/>
        <v>1.6066513873287972E-3</v>
      </c>
      <c r="AA93" s="5">
        <f t="shared" si="240"/>
        <v>6.426605549315189E-3</v>
      </c>
      <c r="AB93" s="5">
        <f t="shared" si="241"/>
        <v>1.285321109863038E-2</v>
      </c>
      <c r="AC93" s="5">
        <f t="shared" si="242"/>
        <v>5.1734174671987151E-3</v>
      </c>
      <c r="AD93" s="5">
        <f t="shared" si="243"/>
        <v>5.840367950743653E-2</v>
      </c>
      <c r="AE93" s="5">
        <f t="shared" si="244"/>
        <v>7.0522443005229418E-2</v>
      </c>
      <c r="AF93" s="5">
        <f t="shared" si="245"/>
        <v>4.2577924964407161E-2</v>
      </c>
      <c r="AG93" s="5">
        <f t="shared" si="246"/>
        <v>1.7137614798173842E-2</v>
      </c>
      <c r="AH93" s="5">
        <f t="shared" si="247"/>
        <v>4.8500788754987943E-4</v>
      </c>
      <c r="AI93" s="5">
        <f t="shared" si="248"/>
        <v>1.9400315501995177E-3</v>
      </c>
      <c r="AJ93" s="5">
        <f t="shared" si="249"/>
        <v>3.8800631003990363E-3</v>
      </c>
      <c r="AK93" s="5">
        <f t="shared" si="250"/>
        <v>5.1734174671987151E-3</v>
      </c>
      <c r="AL93" s="5">
        <f t="shared" si="251"/>
        <v>9.9950425466278957E-4</v>
      </c>
      <c r="AM93" s="5">
        <f t="shared" si="252"/>
        <v>4.6722943605949224E-2</v>
      </c>
      <c r="AN93" s="5">
        <f t="shared" si="253"/>
        <v>5.641795440418354E-2</v>
      </c>
      <c r="AO93" s="5">
        <f t="shared" si="254"/>
        <v>3.4062339971525732E-2</v>
      </c>
      <c r="AP93" s="5">
        <f t="shared" si="255"/>
        <v>1.3710091838539074E-2</v>
      </c>
      <c r="AQ93" s="5">
        <f t="shared" si="256"/>
        <v>4.1387339737589722E-3</v>
      </c>
      <c r="AR93" s="5">
        <f t="shared" si="257"/>
        <v>1.1712940484329562E-4</v>
      </c>
      <c r="AS93" s="5">
        <f t="shared" si="258"/>
        <v>4.6851761937318246E-4</v>
      </c>
      <c r="AT93" s="5">
        <f t="shared" si="259"/>
        <v>9.3703523874636514E-4</v>
      </c>
      <c r="AU93" s="5">
        <f t="shared" si="260"/>
        <v>1.2493803183284869E-3</v>
      </c>
      <c r="AV93" s="5">
        <f t="shared" si="261"/>
        <v>1.2493803183284869E-3</v>
      </c>
      <c r="AW93" s="5">
        <f t="shared" si="262"/>
        <v>1.3410015416725709E-4</v>
      </c>
      <c r="AX93" s="5">
        <f t="shared" si="263"/>
        <v>3.114862907063282E-2</v>
      </c>
      <c r="AY93" s="5">
        <f t="shared" si="264"/>
        <v>3.7611969602789029E-2</v>
      </c>
      <c r="AZ93" s="5">
        <f t="shared" si="265"/>
        <v>2.2708226647683825E-2</v>
      </c>
      <c r="BA93" s="5">
        <f t="shared" si="266"/>
        <v>9.1400612256927159E-3</v>
      </c>
      <c r="BB93" s="5">
        <f t="shared" si="267"/>
        <v>2.7591559825059821E-3</v>
      </c>
      <c r="BC93" s="5">
        <f t="shared" si="268"/>
        <v>6.6633616977519316E-4</v>
      </c>
      <c r="BD93" s="5">
        <f t="shared" si="269"/>
        <v>2.3572292724713153E-5</v>
      </c>
      <c r="BE93" s="5">
        <f t="shared" si="270"/>
        <v>9.428917089885261E-5</v>
      </c>
      <c r="BF93" s="5">
        <f t="shared" si="271"/>
        <v>1.8857834179770525E-4</v>
      </c>
      <c r="BG93" s="5">
        <f t="shared" si="272"/>
        <v>2.5143778906360701E-4</v>
      </c>
      <c r="BH93" s="5">
        <f t="shared" si="273"/>
        <v>2.5143778906360701E-4</v>
      </c>
      <c r="BI93" s="5">
        <f t="shared" si="274"/>
        <v>2.0115023125088564E-4</v>
      </c>
      <c r="BJ93" s="8">
        <f t="shared" si="275"/>
        <v>0.7378281239451443</v>
      </c>
      <c r="BK93" s="8">
        <f t="shared" si="276"/>
        <v>0.12477721092691293</v>
      </c>
      <c r="BL93" s="8">
        <f t="shared" si="277"/>
        <v>6.2360126526518019E-2</v>
      </c>
      <c r="BM93" s="8">
        <f t="shared" si="278"/>
        <v>0.78086568331347928</v>
      </c>
      <c r="BN93" s="8">
        <f t="shared" si="279"/>
        <v>0.10822856002380271</v>
      </c>
    </row>
    <row r="94" spans="1:66" x14ac:dyDescent="0.25">
      <c r="A94" t="s">
        <v>72</v>
      </c>
      <c r="B94" t="s">
        <v>237</v>
      </c>
      <c r="C94" t="s">
        <v>74</v>
      </c>
      <c r="D94" s="11">
        <v>44385</v>
      </c>
      <c r="E94">
        <f>VLOOKUP(A94,home!$A$2:$E$405,3,FALSE)</f>
        <v>1.25</v>
      </c>
      <c r="F94">
        <f>VLOOKUP(B94,home!$B$2:$E$405,3,FALSE)</f>
        <v>0.4</v>
      </c>
      <c r="G94">
        <f>VLOOKUP(C94,away!$B$2:$E$405,4,FALSE)</f>
        <v>0</v>
      </c>
      <c r="H94">
        <f>VLOOKUP(A94,away!$A$2:$E$405,3,FALSE)</f>
        <v>1.4583333333333299</v>
      </c>
      <c r="I94">
        <f>VLOOKUP(C94,away!$B$2:$E$405,3,FALSE)</f>
        <v>2.4</v>
      </c>
      <c r="J94">
        <f>VLOOKUP(B94,home!$B$2:$E$405,4,FALSE)</f>
        <v>1.03</v>
      </c>
      <c r="K94" s="3">
        <f t="shared" si="224"/>
        <v>0</v>
      </c>
      <c r="L94" s="3">
        <f t="shared" si="225"/>
        <v>3.6049999999999915</v>
      </c>
      <c r="M94" s="5">
        <f t="shared" si="226"/>
        <v>2.7187444813053546E-2</v>
      </c>
      <c r="N94" s="5">
        <f t="shared" si="227"/>
        <v>0</v>
      </c>
      <c r="O94" s="5">
        <f t="shared" si="228"/>
        <v>9.8010738551057797E-2</v>
      </c>
      <c r="P94" s="5">
        <f t="shared" si="229"/>
        <v>0</v>
      </c>
      <c r="Q94" s="5">
        <f t="shared" si="230"/>
        <v>0</v>
      </c>
      <c r="R94" s="5">
        <f t="shared" si="231"/>
        <v>0.17666435623828131</v>
      </c>
      <c r="S94" s="5">
        <f t="shared" si="232"/>
        <v>0</v>
      </c>
      <c r="T94" s="5">
        <f t="shared" si="233"/>
        <v>0</v>
      </c>
      <c r="U94" s="5">
        <f t="shared" si="234"/>
        <v>0</v>
      </c>
      <c r="V94" s="5">
        <f t="shared" si="235"/>
        <v>0</v>
      </c>
      <c r="W94" s="5">
        <f t="shared" si="236"/>
        <v>0</v>
      </c>
      <c r="X94" s="5">
        <f t="shared" si="237"/>
        <v>0</v>
      </c>
      <c r="Y94" s="5">
        <f t="shared" si="238"/>
        <v>0</v>
      </c>
      <c r="Z94" s="5">
        <f t="shared" si="239"/>
        <v>0.21229166807966754</v>
      </c>
      <c r="AA94" s="5">
        <f t="shared" si="240"/>
        <v>0</v>
      </c>
      <c r="AB94" s="5">
        <f t="shared" si="241"/>
        <v>0</v>
      </c>
      <c r="AC94" s="5">
        <f t="shared" si="242"/>
        <v>0</v>
      </c>
      <c r="AD94" s="5">
        <f t="shared" si="243"/>
        <v>0</v>
      </c>
      <c r="AE94" s="5">
        <f t="shared" si="244"/>
        <v>0</v>
      </c>
      <c r="AF94" s="5">
        <f t="shared" si="245"/>
        <v>0</v>
      </c>
      <c r="AG94" s="5">
        <f t="shared" si="246"/>
        <v>0</v>
      </c>
      <c r="AH94" s="5">
        <f t="shared" si="247"/>
        <v>0.19132786585679992</v>
      </c>
      <c r="AI94" s="5">
        <f t="shared" si="248"/>
        <v>0</v>
      </c>
      <c r="AJ94" s="5">
        <f t="shared" si="249"/>
        <v>0</v>
      </c>
      <c r="AK94" s="5">
        <f t="shared" si="250"/>
        <v>0</v>
      </c>
      <c r="AL94" s="5">
        <f t="shared" si="251"/>
        <v>0</v>
      </c>
      <c r="AM94" s="5">
        <f t="shared" si="252"/>
        <v>0</v>
      </c>
      <c r="AN94" s="5">
        <f t="shared" si="253"/>
        <v>0</v>
      </c>
      <c r="AO94" s="5">
        <f t="shared" si="254"/>
        <v>0</v>
      </c>
      <c r="AP94" s="5">
        <f t="shared" si="255"/>
        <v>0</v>
      </c>
      <c r="AQ94" s="5">
        <f t="shared" si="256"/>
        <v>0</v>
      </c>
      <c r="AR94" s="5">
        <f t="shared" si="257"/>
        <v>0.13794739128275238</v>
      </c>
      <c r="AS94" s="5">
        <f t="shared" si="258"/>
        <v>0</v>
      </c>
      <c r="AT94" s="5">
        <f t="shared" si="259"/>
        <v>0</v>
      </c>
      <c r="AU94" s="5">
        <f t="shared" si="260"/>
        <v>0</v>
      </c>
      <c r="AV94" s="5">
        <f t="shared" si="261"/>
        <v>0</v>
      </c>
      <c r="AW94" s="5">
        <f t="shared" si="262"/>
        <v>0</v>
      </c>
      <c r="AX94" s="5">
        <f t="shared" si="263"/>
        <v>0</v>
      </c>
      <c r="AY94" s="5">
        <f t="shared" si="264"/>
        <v>0</v>
      </c>
      <c r="AZ94" s="5">
        <f t="shared" si="265"/>
        <v>0</v>
      </c>
      <c r="BA94" s="5">
        <f t="shared" si="266"/>
        <v>0</v>
      </c>
      <c r="BB94" s="5">
        <f t="shared" si="267"/>
        <v>0</v>
      </c>
      <c r="BC94" s="5">
        <f t="shared" si="268"/>
        <v>0</v>
      </c>
      <c r="BD94" s="5">
        <f t="shared" si="269"/>
        <v>8.2883390929053558E-2</v>
      </c>
      <c r="BE94" s="5">
        <f t="shared" si="270"/>
        <v>0</v>
      </c>
      <c r="BF94" s="5">
        <f t="shared" si="271"/>
        <v>0</v>
      </c>
      <c r="BG94" s="5">
        <f t="shared" si="272"/>
        <v>0</v>
      </c>
      <c r="BH94" s="5">
        <f t="shared" si="273"/>
        <v>0</v>
      </c>
      <c r="BI94" s="5">
        <f t="shared" si="274"/>
        <v>0</v>
      </c>
      <c r="BJ94" s="8">
        <f t="shared" si="275"/>
        <v>0</v>
      </c>
      <c r="BK94" s="8">
        <f t="shared" si="276"/>
        <v>2.7187444813053546E-2</v>
      </c>
      <c r="BL94" s="8">
        <f t="shared" si="277"/>
        <v>0.68683374285794496</v>
      </c>
      <c r="BM94" s="8">
        <f t="shared" si="278"/>
        <v>0.62445031614827329</v>
      </c>
      <c r="BN94" s="8">
        <f t="shared" si="279"/>
        <v>0.30186253960239262</v>
      </c>
    </row>
    <row r="95" spans="1:66" x14ac:dyDescent="0.25">
      <c r="A95" t="s">
        <v>91</v>
      </c>
      <c r="B95" t="s">
        <v>117</v>
      </c>
      <c r="C95" t="s">
        <v>107</v>
      </c>
      <c r="D95" s="11">
        <v>44385</v>
      </c>
      <c r="E95">
        <f>VLOOKUP(A95,home!$A$2:$E$405,3,FALSE)</f>
        <v>1.2916666666666701</v>
      </c>
      <c r="F95">
        <f>VLOOKUP(B95,home!$B$2:$E$405,3,FALSE)</f>
        <v>1.94</v>
      </c>
      <c r="G95">
        <f>VLOOKUP(C95,away!$B$2:$E$405,4,FALSE)</f>
        <v>1.94</v>
      </c>
      <c r="H95">
        <f>VLOOKUP(A95,away!$A$2:$E$405,3,FALSE)</f>
        <v>0.97916666666666696</v>
      </c>
      <c r="I95">
        <f>VLOOKUP(C95,away!$B$2:$E$405,3,FALSE)</f>
        <v>1.94</v>
      </c>
      <c r="J95">
        <f>VLOOKUP(B95,home!$B$2:$E$405,4,FALSE)</f>
        <v>2.04</v>
      </c>
      <c r="K95" s="3">
        <f t="shared" si="224"/>
        <v>4.8613166666666796</v>
      </c>
      <c r="L95" s="3">
        <f t="shared" si="225"/>
        <v>3.875150000000001</v>
      </c>
      <c r="M95" s="5">
        <f t="shared" si="226"/>
        <v>1.6062041191650567E-4</v>
      </c>
      <c r="N95" s="5">
        <f t="shared" si="227"/>
        <v>7.8082668545657646E-4</v>
      </c>
      <c r="O95" s="5">
        <f t="shared" si="228"/>
        <v>6.2242818923824721E-4</v>
      </c>
      <c r="P95" s="5">
        <f t="shared" si="229"/>
        <v>3.0258205301470532E-3</v>
      </c>
      <c r="Q95" s="5">
        <f t="shared" si="230"/>
        <v>1.8979228898940777E-3</v>
      </c>
      <c r="R95" s="5">
        <f t="shared" si="231"/>
        <v>1.2060012987632973E-3</v>
      </c>
      <c r="S95" s="5">
        <f t="shared" si="232"/>
        <v>1.4250352385814274E-2</v>
      </c>
      <c r="T95" s="5">
        <f t="shared" si="233"/>
        <v>7.3547358867730381E-3</v>
      </c>
      <c r="U95" s="5">
        <f t="shared" si="234"/>
        <v>5.8627542136996781E-3</v>
      </c>
      <c r="V95" s="5">
        <f t="shared" si="235"/>
        <v>2.9828095456953752E-2</v>
      </c>
      <c r="W95" s="5">
        <f t="shared" si="236"/>
        <v>3.0754680588967569E-3</v>
      </c>
      <c r="X95" s="5">
        <f t="shared" si="237"/>
        <v>1.1917900048433773E-2</v>
      </c>
      <c r="Y95" s="5">
        <f t="shared" si="238"/>
        <v>2.3091825186344072E-2</v>
      </c>
      <c r="Z95" s="5">
        <f t="shared" si="239"/>
        <v>1.5578119776341974E-3</v>
      </c>
      <c r="AA95" s="5">
        <f t="shared" si="240"/>
        <v>7.5730173304061048E-3</v>
      </c>
      <c r="AB95" s="5">
        <f t="shared" si="241"/>
        <v>1.84074176826294E-2</v>
      </c>
      <c r="AC95" s="5">
        <f t="shared" si="242"/>
        <v>3.5119471480901013E-2</v>
      </c>
      <c r="AD95" s="5">
        <f t="shared" si="243"/>
        <v>3.7377060331289565E-3</v>
      </c>
      <c r="AE95" s="5">
        <f t="shared" si="244"/>
        <v>1.4484171534279682E-2</v>
      </c>
      <c r="AF95" s="5">
        <f t="shared" si="245"/>
        <v>2.8064168660531963E-2</v>
      </c>
      <c r="AG95" s="5">
        <f t="shared" si="246"/>
        <v>3.6250954394953488E-2</v>
      </c>
      <c r="AH95" s="5">
        <f t="shared" si="247"/>
        <v>1.5091887712822903E-3</v>
      </c>
      <c r="AI95" s="5">
        <f t="shared" si="248"/>
        <v>7.336644526980806E-3</v>
      </c>
      <c r="AJ95" s="5">
        <f t="shared" si="249"/>
        <v>1.7832876158210331E-2</v>
      </c>
      <c r="AK95" s="5">
        <f t="shared" si="250"/>
        <v>2.8897086027503589E-2</v>
      </c>
      <c r="AL95" s="5">
        <f t="shared" si="251"/>
        <v>2.6463689526599735E-2</v>
      </c>
      <c r="AM95" s="5">
        <f t="shared" si="252"/>
        <v>3.634034526790079E-3</v>
      </c>
      <c r="AN95" s="5">
        <f t="shared" si="253"/>
        <v>1.4082428896490581E-2</v>
      </c>
      <c r="AO95" s="5">
        <f t="shared" si="254"/>
        <v>2.7285762169117742E-2</v>
      </c>
      <c r="AP95" s="5">
        <f t="shared" si="255"/>
        <v>3.5245473756552216E-2</v>
      </c>
      <c r="AQ95" s="5">
        <f t="shared" si="256"/>
        <v>3.4145374406925839E-2</v>
      </c>
      <c r="AR95" s="5">
        <f t="shared" si="257"/>
        <v>1.1696665734069135E-3</v>
      </c>
      <c r="AS95" s="5">
        <f t="shared" si="258"/>
        <v>5.6861196077459342E-3</v>
      </c>
      <c r="AT95" s="5">
        <f t="shared" si="259"/>
        <v>1.3821014008897755E-2</v>
      </c>
      <c r="AU95" s="5">
        <f t="shared" si="260"/>
        <v>2.239610858389611E-2</v>
      </c>
      <c r="AV95" s="5">
        <f t="shared" si="261"/>
        <v>2.7218643981842712E-2</v>
      </c>
      <c r="AW95" s="5">
        <f t="shared" si="262"/>
        <v>1.3848104172644636E-2</v>
      </c>
      <c r="AX95" s="5">
        <f t="shared" si="263"/>
        <v>2.9443654353877953E-3</v>
      </c>
      <c r="AY95" s="5">
        <f t="shared" si="264"/>
        <v>1.140985771694302E-2</v>
      </c>
      <c r="AZ95" s="5">
        <f t="shared" si="265"/>
        <v>2.2107455065905876E-2</v>
      </c>
      <c r="BA95" s="5">
        <f t="shared" si="266"/>
        <v>2.855656816621506E-2</v>
      </c>
      <c r="BB95" s="5">
        <f t="shared" si="267"/>
        <v>2.7665246282327079E-2</v>
      </c>
      <c r="BC95" s="5">
        <f t="shared" si="268"/>
        <v>2.1441395826191957E-2</v>
      </c>
      <c r="BD95" s="5">
        <f t="shared" si="269"/>
        <v>7.554389036563006E-4</v>
      </c>
      <c r="BE95" s="5">
        <f t="shared" si="270"/>
        <v>3.6724277329927783E-3</v>
      </c>
      <c r="BF95" s="5">
        <f t="shared" si="271"/>
        <v>8.9264170727633603E-3</v>
      </c>
      <c r="BG95" s="5">
        <f t="shared" si="272"/>
        <v>1.4464713363147509E-2</v>
      </c>
      <c r="BH95" s="5">
        <f t="shared" si="273"/>
        <v>1.7579388037706308E-2</v>
      </c>
      <c r="BI95" s="5">
        <f t="shared" si="274"/>
        <v>1.7091794411500504E-2</v>
      </c>
      <c r="BJ95" s="8">
        <f t="shared" si="275"/>
        <v>0.35917364162753962</v>
      </c>
      <c r="BK95" s="8">
        <f t="shared" si="276"/>
        <v>0.12025790750927534</v>
      </c>
      <c r="BL95" s="8">
        <f t="shared" si="277"/>
        <v>0.22202914647626992</v>
      </c>
      <c r="BM95" s="8">
        <f t="shared" si="278"/>
        <v>0.69776313404100487</v>
      </c>
      <c r="BN95" s="8">
        <f t="shared" si="279"/>
        <v>7.6936200054157572E-3</v>
      </c>
    </row>
    <row r="96" spans="1:66" x14ac:dyDescent="0.25">
      <c r="A96" t="s">
        <v>91</v>
      </c>
      <c r="B96" t="s">
        <v>122</v>
      </c>
      <c r="C96" t="s">
        <v>105</v>
      </c>
      <c r="D96" s="11">
        <v>44385</v>
      </c>
      <c r="E96">
        <f>VLOOKUP(A96,home!$A$2:$E$405,3,FALSE)</f>
        <v>1.2916666666666701</v>
      </c>
      <c r="F96">
        <f>VLOOKUP(B96,home!$B$2:$E$405,3,FALSE)</f>
        <v>1.55</v>
      </c>
      <c r="G96">
        <f>VLOOKUP(C96,away!$B$2:$E$405,4,FALSE)</f>
        <v>1.1599999999999999</v>
      </c>
      <c r="H96">
        <f>VLOOKUP(A96,away!$A$2:$E$405,3,FALSE)</f>
        <v>0.97916666666666696</v>
      </c>
      <c r="I96">
        <f>VLOOKUP(C96,away!$B$2:$E$405,3,FALSE)</f>
        <v>0.77</v>
      </c>
      <c r="J96">
        <f>VLOOKUP(B96,home!$B$2:$E$405,4,FALSE)</f>
        <v>0.51</v>
      </c>
      <c r="K96" s="3">
        <f t="shared" si="224"/>
        <v>2.3224166666666726</v>
      </c>
      <c r="L96" s="3">
        <f t="shared" si="225"/>
        <v>0.38451875000000013</v>
      </c>
      <c r="M96" s="5">
        <f t="shared" si="226"/>
        <v>6.6741027069244618E-2</v>
      </c>
      <c r="N96" s="5">
        <f t="shared" si="227"/>
        <v>0.15500047361606525</v>
      </c>
      <c r="O96" s="5">
        <f t="shared" si="228"/>
        <v>2.5663176302382105E-2</v>
      </c>
      <c r="P96" s="5">
        <f t="shared" si="229"/>
        <v>5.9600588364257398E-2</v>
      </c>
      <c r="Q96" s="5">
        <f t="shared" si="230"/>
        <v>0.17998784163358891</v>
      </c>
      <c r="R96" s="5">
        <f t="shared" si="231"/>
        <v>4.9339862364107959E-3</v>
      </c>
      <c r="S96" s="5">
        <f t="shared" si="232"/>
        <v>1.3306021383519367E-2</v>
      </c>
      <c r="T96" s="5">
        <f t="shared" si="233"/>
        <v>6.920869988014558E-2</v>
      </c>
      <c r="U96" s="5">
        <f t="shared" si="234"/>
        <v>1.1458771868544404E-2</v>
      </c>
      <c r="V96" s="5">
        <f t="shared" si="235"/>
        <v>1.3202718661963343E-3</v>
      </c>
      <c r="W96" s="5">
        <f t="shared" si="236"/>
        <v>0.13933558773573618</v>
      </c>
      <c r="X96" s="5">
        <f t="shared" si="237"/>
        <v>5.3577146026660617E-2</v>
      </c>
      <c r="Y96" s="5">
        <f t="shared" si="238"/>
        <v>1.0300708609369507E-2</v>
      </c>
      <c r="Z96" s="5">
        <f t="shared" si="239"/>
        <v>6.3240340671396158E-4</v>
      </c>
      <c r="AA96" s="5">
        <f t="shared" si="240"/>
        <v>1.4687042118092868E-3</v>
      </c>
      <c r="AB96" s="5">
        <f t="shared" si="241"/>
        <v>1.7054715699547135E-3</v>
      </c>
      <c r="AC96" s="5">
        <f t="shared" si="242"/>
        <v>7.3688725924569672E-5</v>
      </c>
      <c r="AD96" s="5">
        <f t="shared" si="243"/>
        <v>8.0898822804317524E-2</v>
      </c>
      <c r="AE96" s="5">
        <f t="shared" si="244"/>
        <v>3.1107114221187674E-2</v>
      </c>
      <c r="AF96" s="5">
        <f t="shared" si="245"/>
        <v>5.9806343382191561E-3</v>
      </c>
      <c r="AG96" s="5">
        <f t="shared" si="246"/>
        <v>7.6655534664636941E-4</v>
      </c>
      <c r="AH96" s="5">
        <f t="shared" si="247"/>
        <v>6.079274186134854E-5</v>
      </c>
      <c r="AI96" s="5">
        <f t="shared" si="248"/>
        <v>1.4118607691116059E-4</v>
      </c>
      <c r="AJ96" s="5">
        <f t="shared" si="249"/>
        <v>1.6394644905988101E-4</v>
      </c>
      <c r="AK96" s="5">
        <f t="shared" si="250"/>
        <v>1.2691732191249546E-4</v>
      </c>
      <c r="AL96" s="5">
        <f t="shared" si="251"/>
        <v>2.6321988820221321E-6</v>
      </c>
      <c r="AM96" s="5">
        <f t="shared" si="252"/>
        <v>3.7576154878892175E-2</v>
      </c>
      <c r="AN96" s="5">
        <f t="shared" si="253"/>
        <v>1.4448736103838023E-2</v>
      </c>
      <c r="AO96" s="5">
        <f t="shared" si="254"/>
        <v>2.7779049728638341E-3</v>
      </c>
      <c r="AP96" s="5">
        <f t="shared" si="255"/>
        <v>3.5605218259479533E-4</v>
      </c>
      <c r="AQ96" s="5">
        <f t="shared" si="256"/>
        <v>3.4227185046530619E-5</v>
      </c>
      <c r="AR96" s="5">
        <f t="shared" si="257"/>
        <v>4.675189821919688E-6</v>
      </c>
      <c r="AS96" s="5">
        <f t="shared" si="258"/>
        <v>1.0857738762256677E-5</v>
      </c>
      <c r="AT96" s="5">
        <f t="shared" si="259"/>
        <v>1.2608096731888838E-5</v>
      </c>
      <c r="AU96" s="5">
        <f t="shared" si="260"/>
        <v>9.7604179950280824E-6</v>
      </c>
      <c r="AV96" s="5">
        <f t="shared" si="261"/>
        <v>5.6669393563216311E-6</v>
      </c>
      <c r="AW96" s="5">
        <f t="shared" si="262"/>
        <v>6.5294088104946446E-8</v>
      </c>
      <c r="AX96" s="5">
        <f t="shared" si="263"/>
        <v>1.4544581393331228E-2</v>
      </c>
      <c r="AY96" s="5">
        <f t="shared" si="264"/>
        <v>5.5926642566369823E-3</v>
      </c>
      <c r="AZ96" s="5">
        <f t="shared" si="265"/>
        <v>1.0752421345658662E-3</v>
      </c>
      <c r="BA96" s="5">
        <f t="shared" si="266"/>
        <v>1.3781692051019964E-4</v>
      </c>
      <c r="BB96" s="5">
        <f t="shared" si="267"/>
        <v>1.3248297500857832E-5</v>
      </c>
      <c r="BC96" s="5">
        <f t="shared" si="268"/>
        <v>1.0188437589315967E-6</v>
      </c>
      <c r="BD96" s="5">
        <f t="shared" si="269"/>
        <v>2.9961635772287999E-7</v>
      </c>
      <c r="BE96" s="5">
        <f t="shared" si="270"/>
        <v>6.9583402278158042E-7</v>
      </c>
      <c r="BF96" s="5">
        <f t="shared" si="271"/>
        <v>8.0800826587082986E-7</v>
      </c>
      <c r="BG96" s="5">
        <f t="shared" si="272"/>
        <v>6.2551062115428374E-7</v>
      </c>
      <c r="BH96" s="5">
        <f t="shared" si="273"/>
        <v>3.6317407293643287E-7</v>
      </c>
      <c r="BI96" s="5">
        <f t="shared" si="274"/>
        <v>1.6868830397775787E-7</v>
      </c>
      <c r="BJ96" s="8">
        <f t="shared" si="275"/>
        <v>0.80272123138147622</v>
      </c>
      <c r="BK96" s="8">
        <f t="shared" si="276"/>
        <v>0.14663689386466128</v>
      </c>
      <c r="BL96" s="8">
        <f t="shared" si="277"/>
        <v>4.576948199315805E-2</v>
      </c>
      <c r="BM96" s="8">
        <f t="shared" si="278"/>
        <v>0.4982403184615114</v>
      </c>
      <c r="BN96" s="8">
        <f t="shared" si="279"/>
        <v>0.49192709322194911</v>
      </c>
    </row>
    <row r="97" spans="1:66" x14ac:dyDescent="0.25">
      <c r="A97" t="s">
        <v>91</v>
      </c>
      <c r="B97" t="s">
        <v>109</v>
      </c>
      <c r="C97" t="s">
        <v>118</v>
      </c>
      <c r="D97" s="11">
        <v>44385</v>
      </c>
      <c r="E97">
        <f>VLOOKUP(A97,home!$A$2:$E$405,3,FALSE)</f>
        <v>1.2916666666666701</v>
      </c>
      <c r="F97">
        <f>VLOOKUP(B97,home!$B$2:$E$405,3,FALSE)</f>
        <v>0.39</v>
      </c>
      <c r="G97">
        <f>VLOOKUP(C97,away!$B$2:$E$405,4,FALSE)</f>
        <v>1.55</v>
      </c>
      <c r="H97">
        <f>VLOOKUP(A97,away!$A$2:$E$405,3,FALSE)</f>
        <v>0.97916666666666696</v>
      </c>
      <c r="I97">
        <f>VLOOKUP(C97,away!$B$2:$E$405,3,FALSE)</f>
        <v>1.1599999999999999</v>
      </c>
      <c r="J97">
        <f>VLOOKUP(B97,home!$B$2:$E$405,4,FALSE)</f>
        <v>1.02</v>
      </c>
      <c r="K97" s="3">
        <f t="shared" si="224"/>
        <v>0.78081250000000213</v>
      </c>
      <c r="L97" s="3">
        <f t="shared" si="225"/>
        <v>1.1585500000000004</v>
      </c>
      <c r="M97" s="5">
        <f t="shared" si="226"/>
        <v>0.14379559025298372</v>
      </c>
      <c r="N97" s="5">
        <f t="shared" si="227"/>
        <v>0.11227739431440815</v>
      </c>
      <c r="O97" s="5">
        <f t="shared" si="228"/>
        <v>0.16659438108759436</v>
      </c>
      <c r="P97" s="5">
        <f t="shared" si="229"/>
        <v>0.13007897518295761</v>
      </c>
      <c r="Q97" s="5">
        <f t="shared" si="230"/>
        <v>4.3833796474059522E-2</v>
      </c>
      <c r="R97" s="5">
        <f t="shared" si="231"/>
        <v>9.6503960104516257E-2</v>
      </c>
      <c r="S97" s="5">
        <f t="shared" si="232"/>
        <v>2.9417695902356447E-2</v>
      </c>
      <c r="T97" s="5">
        <f t="shared" si="233"/>
        <v>5.0783644905021685E-2</v>
      </c>
      <c r="U97" s="5">
        <f t="shared" si="234"/>
        <v>7.5351498349107801E-2</v>
      </c>
      <c r="V97" s="5">
        <f t="shared" si="235"/>
        <v>2.9568390398946242E-3</v>
      </c>
      <c r="W97" s="5">
        <f t="shared" si="236"/>
        <v>1.1408658736467231E-2</v>
      </c>
      <c r="X97" s="5">
        <f t="shared" si="237"/>
        <v>1.3217501579134115E-2</v>
      </c>
      <c r="Y97" s="5">
        <f t="shared" si="238"/>
        <v>7.6565682272529178E-3</v>
      </c>
      <c r="Z97" s="5">
        <f t="shared" si="239"/>
        <v>3.7268220993029122E-2</v>
      </c>
      <c r="AA97" s="5">
        <f t="shared" si="240"/>
        <v>2.909949280411963E-2</v>
      </c>
      <c r="AB97" s="5">
        <f t="shared" si="241"/>
        <v>1.136062386255836E-2</v>
      </c>
      <c r="AC97" s="5">
        <f t="shared" si="242"/>
        <v>1.6717419472572808E-4</v>
      </c>
      <c r="AD97" s="5">
        <f t="shared" si="243"/>
        <v>2.2270058374169611E-3</v>
      </c>
      <c r="AE97" s="5">
        <f t="shared" si="244"/>
        <v>2.5800976129394214E-3</v>
      </c>
      <c r="AF97" s="5">
        <f t="shared" si="245"/>
        <v>1.494586044735484E-3</v>
      </c>
      <c r="AG97" s="5">
        <f t="shared" si="246"/>
        <v>5.7718422070943197E-4</v>
      </c>
      <c r="AH97" s="5">
        <f t="shared" si="247"/>
        <v>1.0794274357868471E-2</v>
      </c>
      <c r="AI97" s="5">
        <f t="shared" si="248"/>
        <v>8.428304347053198E-3</v>
      </c>
      <c r="AJ97" s="5">
        <f t="shared" si="249"/>
        <v>3.2904626939917465E-3</v>
      </c>
      <c r="AK97" s="5">
        <f t="shared" si="250"/>
        <v>8.5641146741747914E-4</v>
      </c>
      <c r="AL97" s="5">
        <f t="shared" si="251"/>
        <v>6.0491000840014104E-6</v>
      </c>
      <c r="AM97" s="5">
        <f t="shared" si="252"/>
        <v>3.4777479908562717E-4</v>
      </c>
      <c r="AN97" s="5">
        <f t="shared" si="253"/>
        <v>4.0291449348065357E-4</v>
      </c>
      <c r="AO97" s="5">
        <f t="shared" si="254"/>
        <v>2.3339829321100569E-4</v>
      </c>
      <c r="AP97" s="5">
        <f t="shared" si="255"/>
        <v>9.0134530866536929E-5</v>
      </c>
      <c r="AQ97" s="5">
        <f t="shared" si="256"/>
        <v>2.6106340183856586E-5</v>
      </c>
      <c r="AR97" s="5">
        <f t="shared" si="257"/>
        <v>2.5011413114617038E-3</v>
      </c>
      <c r="AS97" s="5">
        <f t="shared" si="258"/>
        <v>1.9529224002556968E-3</v>
      </c>
      <c r="AT97" s="5">
        <f t="shared" si="259"/>
        <v>7.6243311082482769E-4</v>
      </c>
      <c r="AU97" s="5">
        <f t="shared" si="260"/>
        <v>1.9843910111530411E-4</v>
      </c>
      <c r="AV97" s="5">
        <f t="shared" si="261"/>
        <v>3.8735932659898457E-5</v>
      </c>
      <c r="AW97" s="5">
        <f t="shared" si="262"/>
        <v>1.520021770567395E-7</v>
      </c>
      <c r="AX97" s="5">
        <f t="shared" si="263"/>
        <v>4.5257818385174492E-5</v>
      </c>
      <c r="AY97" s="5">
        <f t="shared" si="264"/>
        <v>5.2433445490143931E-5</v>
      </c>
      <c r="AZ97" s="5">
        <f t="shared" si="265"/>
        <v>3.0373384136303138E-5</v>
      </c>
      <c r="BA97" s="5">
        <f t="shared" si="266"/>
        <v>1.1729694730371339E-5</v>
      </c>
      <c r="BB97" s="5">
        <f t="shared" si="267"/>
        <v>3.3973594574679286E-6</v>
      </c>
      <c r="BC97" s="5">
        <f t="shared" si="268"/>
        <v>7.8720215988989382E-7</v>
      </c>
      <c r="BD97" s="5">
        <f t="shared" si="269"/>
        <v>4.829495443989931E-4</v>
      </c>
      <c r="BE97" s="5">
        <f t="shared" si="270"/>
        <v>3.7709304113603984E-4</v>
      </c>
      <c r="BF97" s="5">
        <f t="shared" si="271"/>
        <v>1.4721948009101745E-4</v>
      </c>
      <c r="BG97" s="5">
        <f t="shared" si="272"/>
        <v>3.8316936766189288E-5</v>
      </c>
      <c r="BH97" s="5">
        <f t="shared" si="273"/>
        <v>7.479585797187564E-6</v>
      </c>
      <c r="BI97" s="5">
        <f t="shared" si="274"/>
        <v>1.1680308170533063E-6</v>
      </c>
      <c r="BJ97" s="8">
        <f t="shared" si="275"/>
        <v>0.24730074531333202</v>
      </c>
      <c r="BK97" s="8">
        <f t="shared" si="276"/>
        <v>0.30647475711849231</v>
      </c>
      <c r="BL97" s="8">
        <f t="shared" si="277"/>
        <v>0.40878730754955117</v>
      </c>
      <c r="BM97" s="8">
        <f t="shared" si="278"/>
        <v>0.30669465211457192</v>
      </c>
      <c r="BN97" s="8">
        <f t="shared" si="279"/>
        <v>0.69308409741651955</v>
      </c>
    </row>
    <row r="98" spans="1:66" x14ac:dyDescent="0.25">
      <c r="A98" t="s">
        <v>91</v>
      </c>
      <c r="B98" t="s">
        <v>113</v>
      </c>
      <c r="C98" t="s">
        <v>92</v>
      </c>
      <c r="D98" s="11">
        <v>44385</v>
      </c>
      <c r="E98">
        <f>VLOOKUP(A98,home!$A$2:$E$405,3,FALSE)</f>
        <v>1.2916666666666701</v>
      </c>
      <c r="F98">
        <f>VLOOKUP(B98,home!$B$2:$E$405,3,FALSE)</f>
        <v>0.39</v>
      </c>
      <c r="G98">
        <f>VLOOKUP(C98,away!$B$2:$E$405,4,FALSE)</f>
        <v>0.77</v>
      </c>
      <c r="H98">
        <f>VLOOKUP(A98,away!$A$2:$E$405,3,FALSE)</f>
        <v>0.97916666666666696</v>
      </c>
      <c r="I98">
        <f>VLOOKUP(C98,away!$B$2:$E$405,3,FALSE)</f>
        <v>0.77</v>
      </c>
      <c r="J98">
        <f>VLOOKUP(B98,home!$B$2:$E$405,4,FALSE)</f>
        <v>1.02</v>
      </c>
      <c r="K98" s="3">
        <f t="shared" si="224"/>
        <v>0.38788750000000105</v>
      </c>
      <c r="L98" s="3">
        <f t="shared" si="225"/>
        <v>0.76903750000000026</v>
      </c>
      <c r="M98" s="5">
        <f t="shared" si="226"/>
        <v>0.31445163451302854</v>
      </c>
      <c r="N98" s="5">
        <f t="shared" si="227"/>
        <v>0.12197185838217268</v>
      </c>
      <c r="O98" s="5">
        <f t="shared" si="228"/>
        <v>0.24182509887681328</v>
      </c>
      <c r="P98" s="5">
        <f t="shared" si="229"/>
        <v>9.3800933040580153E-2</v>
      </c>
      <c r="Q98" s="5">
        <f t="shared" si="230"/>
        <v>2.3655679609107569E-2</v>
      </c>
      <c r="R98" s="5">
        <f t="shared" si="231"/>
        <v>9.2986284738738656E-2</v>
      </c>
      <c r="S98" s="5">
        <f t="shared" si="232"/>
        <v>6.9952053619543606E-3</v>
      </c>
      <c r="T98" s="5">
        <f t="shared" si="233"/>
        <v>1.8192104707389068E-2</v>
      </c>
      <c r="U98" s="5">
        <f t="shared" si="234"/>
        <v>3.6068217521597584E-2</v>
      </c>
      <c r="V98" s="5">
        <f t="shared" si="235"/>
        <v>2.3185222136446344E-4</v>
      </c>
      <c r="W98" s="5">
        <f t="shared" si="236"/>
        <v>3.0585808081259121E-3</v>
      </c>
      <c r="X98" s="5">
        <f t="shared" si="237"/>
        <v>2.3521633382291322E-3</v>
      </c>
      <c r="Y98" s="5">
        <f t="shared" si="238"/>
        <v>9.0445090661169316E-4</v>
      </c>
      <c r="Z98" s="5">
        <f t="shared" si="239"/>
        <v>2.3836646649922587E-2</v>
      </c>
      <c r="AA98" s="5">
        <f t="shared" si="240"/>
        <v>9.2459372774218711E-3</v>
      </c>
      <c r="AB98" s="5">
        <f t="shared" si="241"/>
        <v>1.7931917478479929E-3</v>
      </c>
      <c r="AC98" s="5">
        <f t="shared" si="242"/>
        <v>4.3225953343344613E-6</v>
      </c>
      <c r="AD98" s="5">
        <f t="shared" si="243"/>
        <v>2.9659631580298569E-4</v>
      </c>
      <c r="AE98" s="5">
        <f t="shared" si="244"/>
        <v>2.2809368921433872E-4</v>
      </c>
      <c r="AF98" s="5">
        <f t="shared" si="245"/>
        <v>8.7706300259586011E-5</v>
      </c>
      <c r="AG98" s="5">
        <f t="shared" si="246"/>
        <v>2.2483144628627133E-5</v>
      </c>
      <c r="AH98" s="5">
        <f t="shared" si="247"/>
        <v>4.5828187870099613E-3</v>
      </c>
      <c r="AI98" s="5">
        <f t="shared" si="248"/>
        <v>1.777618122246331E-3</v>
      </c>
      <c r="AJ98" s="5">
        <f t="shared" si="249"/>
        <v>3.4475792469641282E-4</v>
      </c>
      <c r="AK98" s="5">
        <f t="shared" si="250"/>
        <v>4.4575763171893397E-5</v>
      </c>
      <c r="AL98" s="5">
        <f t="shared" si="251"/>
        <v>5.1577213283734052E-8</v>
      </c>
      <c r="AM98" s="5">
        <f t="shared" si="252"/>
        <v>2.3009200689206206E-5</v>
      </c>
      <c r="AN98" s="5">
        <f t="shared" si="253"/>
        <v>1.7694938175025423E-5</v>
      </c>
      <c r="AO98" s="5">
        <f t="shared" si="254"/>
        <v>6.8040355083880572E-6</v>
      </c>
      <c r="AP98" s="5">
        <f t="shared" si="255"/>
        <v>1.7441861524273278E-6</v>
      </c>
      <c r="AQ98" s="5">
        <f t="shared" si="256"/>
        <v>3.3533613954933285E-7</v>
      </c>
      <c r="AR98" s="5">
        <f t="shared" si="257"/>
        <v>7.0487190058303516E-4</v>
      </c>
      <c r="AS98" s="5">
        <f t="shared" si="258"/>
        <v>2.7341099933740279E-4</v>
      </c>
      <c r="AT98" s="5">
        <f t="shared" si="259"/>
        <v>5.3026354502743557E-5</v>
      </c>
      <c r="AU98" s="5">
        <f t="shared" si="260"/>
        <v>6.8560866940609996E-6</v>
      </c>
      <c r="AV98" s="5">
        <f t="shared" si="261"/>
        <v>6.6484758188564821E-7</v>
      </c>
      <c r="AW98" s="5">
        <f t="shared" si="262"/>
        <v>4.273745677525562E-10</v>
      </c>
      <c r="AX98" s="5">
        <f t="shared" si="263"/>
        <v>1.4874968887224148E-6</v>
      </c>
      <c r="AY98" s="5">
        <f t="shared" si="264"/>
        <v>1.1439408885608644E-6</v>
      </c>
      <c r="AZ98" s="5">
        <f t="shared" si="265"/>
        <v>4.3986672054331292E-7</v>
      </c>
      <c r="BA98" s="5">
        <f t="shared" si="266"/>
        <v>1.1275800103327606E-7</v>
      </c>
      <c r="BB98" s="5">
        <f t="shared" si="267"/>
        <v>2.1678782804907013E-8</v>
      </c>
      <c r="BC98" s="5">
        <f t="shared" si="268"/>
        <v>3.3343593862657382E-9</v>
      </c>
      <c r="BD98" s="5">
        <f t="shared" si="269"/>
        <v>9.0345487374104307E-5</v>
      </c>
      <c r="BE98" s="5">
        <f t="shared" si="270"/>
        <v>3.5043885233822975E-5</v>
      </c>
      <c r="BF98" s="5">
        <f t="shared" si="271"/>
        <v>6.7965425168172738E-6</v>
      </c>
      <c r="BG98" s="5">
        <f t="shared" si="272"/>
        <v>8.7876462849732245E-7</v>
      </c>
      <c r="BH98" s="5">
        <f t="shared" si="273"/>
        <v>8.5215453709064013E-8</v>
      </c>
      <c r="BI98" s="5">
        <f t="shared" si="274"/>
        <v>6.6108018601149367E-9</v>
      </c>
      <c r="BJ98" s="8">
        <f t="shared" si="275"/>
        <v>0.17082251397384726</v>
      </c>
      <c r="BK98" s="8">
        <f t="shared" si="276"/>
        <v>0.41548514325036373</v>
      </c>
      <c r="BL98" s="8">
        <f t="shared" si="277"/>
        <v>0.38984048745425187</v>
      </c>
      <c r="BM98" s="8">
        <f t="shared" si="278"/>
        <v>0.11129215865443058</v>
      </c>
      <c r="BN98" s="8">
        <f t="shared" si="279"/>
        <v>0.88869148916044072</v>
      </c>
    </row>
    <row r="99" spans="1:66" x14ac:dyDescent="0.25">
      <c r="A99" t="s">
        <v>91</v>
      </c>
      <c r="B99" t="s">
        <v>100</v>
      </c>
      <c r="C99" t="s">
        <v>101</v>
      </c>
      <c r="D99" s="11">
        <v>44385</v>
      </c>
      <c r="E99">
        <f>VLOOKUP(A99,home!$A$2:$E$405,3,FALSE)</f>
        <v>1.2916666666666701</v>
      </c>
      <c r="F99">
        <f>VLOOKUP(B99,home!$B$2:$E$405,3,FALSE)</f>
        <v>1.1599999999999999</v>
      </c>
      <c r="G99">
        <f>VLOOKUP(C99,away!$B$2:$E$405,4,FALSE)</f>
        <v>0</v>
      </c>
      <c r="H99">
        <f>VLOOKUP(A99,away!$A$2:$E$405,3,FALSE)</f>
        <v>0.97916666666666696</v>
      </c>
      <c r="I99">
        <f>VLOOKUP(C99,away!$B$2:$E$405,3,FALSE)</f>
        <v>0.39</v>
      </c>
      <c r="J99">
        <f>VLOOKUP(B99,home!$B$2:$E$405,4,FALSE)</f>
        <v>1.53</v>
      </c>
      <c r="K99" s="3">
        <f t="shared" si="224"/>
        <v>0</v>
      </c>
      <c r="L99" s="3">
        <f t="shared" si="225"/>
        <v>0.58426875000000023</v>
      </c>
      <c r="M99" s="5">
        <f t="shared" si="226"/>
        <v>0.55751339445958825</v>
      </c>
      <c r="N99" s="5">
        <f t="shared" si="227"/>
        <v>0</v>
      </c>
      <c r="O99" s="5">
        <f t="shared" si="228"/>
        <v>0.32573765408916067</v>
      </c>
      <c r="P99" s="5">
        <f t="shared" si="229"/>
        <v>0</v>
      </c>
      <c r="Q99" s="5">
        <f t="shared" si="230"/>
        <v>0</v>
      </c>
      <c r="R99" s="5">
        <f t="shared" si="231"/>
        <v>9.5159165991303155E-2</v>
      </c>
      <c r="S99" s="5">
        <f t="shared" si="232"/>
        <v>0</v>
      </c>
      <c r="T99" s="5">
        <f t="shared" si="233"/>
        <v>0</v>
      </c>
      <c r="U99" s="5">
        <f t="shared" si="234"/>
        <v>0</v>
      </c>
      <c r="V99" s="5">
        <f t="shared" si="235"/>
        <v>0</v>
      </c>
      <c r="W99" s="5">
        <f t="shared" si="236"/>
        <v>0</v>
      </c>
      <c r="X99" s="5">
        <f t="shared" si="237"/>
        <v>0</v>
      </c>
      <c r="Y99" s="5">
        <f t="shared" si="238"/>
        <v>0</v>
      </c>
      <c r="Z99" s="5">
        <f t="shared" si="239"/>
        <v>1.8532842321593749E-2</v>
      </c>
      <c r="AA99" s="5">
        <f t="shared" si="240"/>
        <v>0</v>
      </c>
      <c r="AB99" s="5">
        <f t="shared" si="241"/>
        <v>0</v>
      </c>
      <c r="AC99" s="5">
        <f t="shared" si="242"/>
        <v>0</v>
      </c>
      <c r="AD99" s="5">
        <f t="shared" si="243"/>
        <v>0</v>
      </c>
      <c r="AE99" s="5">
        <f t="shared" si="244"/>
        <v>0</v>
      </c>
      <c r="AF99" s="5">
        <f t="shared" si="245"/>
        <v>0</v>
      </c>
      <c r="AG99" s="5">
        <f t="shared" si="246"/>
        <v>0</v>
      </c>
      <c r="AH99" s="5">
        <f t="shared" si="247"/>
        <v>2.7070401542961691E-3</v>
      </c>
      <c r="AI99" s="5">
        <f t="shared" si="248"/>
        <v>0</v>
      </c>
      <c r="AJ99" s="5">
        <f t="shared" si="249"/>
        <v>0</v>
      </c>
      <c r="AK99" s="5">
        <f t="shared" si="250"/>
        <v>0</v>
      </c>
      <c r="AL99" s="5">
        <f t="shared" si="251"/>
        <v>0</v>
      </c>
      <c r="AM99" s="5">
        <f t="shared" si="252"/>
        <v>0</v>
      </c>
      <c r="AN99" s="5">
        <f t="shared" si="253"/>
        <v>0</v>
      </c>
      <c r="AO99" s="5">
        <f t="shared" si="254"/>
        <v>0</v>
      </c>
      <c r="AP99" s="5">
        <f t="shared" si="255"/>
        <v>0</v>
      </c>
      <c r="AQ99" s="5">
        <f t="shared" si="256"/>
        <v>0</v>
      </c>
      <c r="AR99" s="5">
        <f t="shared" si="257"/>
        <v>3.1632779343008621E-4</v>
      </c>
      <c r="AS99" s="5">
        <f t="shared" si="258"/>
        <v>0</v>
      </c>
      <c r="AT99" s="5">
        <f t="shared" si="259"/>
        <v>0</v>
      </c>
      <c r="AU99" s="5">
        <f t="shared" si="260"/>
        <v>0</v>
      </c>
      <c r="AV99" s="5">
        <f t="shared" si="261"/>
        <v>0</v>
      </c>
      <c r="AW99" s="5">
        <f t="shared" si="262"/>
        <v>0</v>
      </c>
      <c r="AX99" s="5">
        <f t="shared" si="263"/>
        <v>0</v>
      </c>
      <c r="AY99" s="5">
        <f t="shared" si="264"/>
        <v>0</v>
      </c>
      <c r="AZ99" s="5">
        <f t="shared" si="265"/>
        <v>0</v>
      </c>
      <c r="BA99" s="5">
        <f t="shared" si="266"/>
        <v>0</v>
      </c>
      <c r="BB99" s="5">
        <f t="shared" si="267"/>
        <v>0</v>
      </c>
      <c r="BC99" s="5">
        <f t="shared" si="268"/>
        <v>0</v>
      </c>
      <c r="BD99" s="5">
        <f t="shared" si="269"/>
        <v>3.0803407409609117E-5</v>
      </c>
      <c r="BE99" s="5">
        <f t="shared" si="270"/>
        <v>0</v>
      </c>
      <c r="BF99" s="5">
        <f t="shared" si="271"/>
        <v>0</v>
      </c>
      <c r="BG99" s="5">
        <f t="shared" si="272"/>
        <v>0</v>
      </c>
      <c r="BH99" s="5">
        <f t="shared" si="273"/>
        <v>0</v>
      </c>
      <c r="BI99" s="5">
        <f t="shared" si="274"/>
        <v>0</v>
      </c>
      <c r="BJ99" s="8">
        <f t="shared" si="275"/>
        <v>0</v>
      </c>
      <c r="BK99" s="8">
        <f t="shared" si="276"/>
        <v>0.55751339445958825</v>
      </c>
      <c r="BL99" s="8">
        <f t="shared" si="277"/>
        <v>0.42395099143559972</v>
      </c>
      <c r="BM99" s="8">
        <f t="shared" si="278"/>
        <v>2.1587013676729615E-2</v>
      </c>
      <c r="BN99" s="8">
        <f t="shared" si="279"/>
        <v>0.97841021454005206</v>
      </c>
    </row>
    <row r="100" spans="1:66" s="15" customFormat="1" x14ac:dyDescent="0.25">
      <c r="A100" t="s">
        <v>91</v>
      </c>
      <c r="B100" t="s">
        <v>95</v>
      </c>
      <c r="C100" t="s">
        <v>351</v>
      </c>
      <c r="D100" s="11">
        <v>44385</v>
      </c>
      <c r="E100">
        <f>VLOOKUP(A100,home!$A$2:$E$405,3,FALSE)</f>
        <v>1.2916666666666701</v>
      </c>
      <c r="F100">
        <f>VLOOKUP(B100,home!$B$2:$E$405,3,FALSE)</f>
        <v>1.1599999999999999</v>
      </c>
      <c r="G100">
        <f>VLOOKUP(C100,away!$B$2:$E$405,4,FALSE)</f>
        <v>0.77</v>
      </c>
      <c r="H100">
        <f>VLOOKUP(A100,away!$A$2:$E$405,3,FALSE)</f>
        <v>0.97916666666666696</v>
      </c>
      <c r="I100">
        <f>VLOOKUP(C100,away!$B$2:$E$405,3,FALSE)</f>
        <v>0.39</v>
      </c>
      <c r="J100">
        <f>VLOOKUP(B100,home!$B$2:$E$405,4,FALSE)</f>
        <v>1.02</v>
      </c>
      <c r="K100" s="3">
        <f t="shared" si="224"/>
        <v>1.1537166666666696</v>
      </c>
      <c r="L100" s="3">
        <f t="shared" si="225"/>
        <v>0.38951250000000015</v>
      </c>
      <c r="M100" s="5">
        <f t="shared" si="226"/>
        <v>0.21368994564947158</v>
      </c>
      <c r="N100" s="5">
        <f t="shared" si="227"/>
        <v>0.24653765179489012</v>
      </c>
      <c r="O100" s="5">
        <f t="shared" si="228"/>
        <v>8.3234904954789801E-2</v>
      </c>
      <c r="P100" s="5">
        <f t="shared" si="229"/>
        <v>9.6029497094757152E-2</v>
      </c>
      <c r="Q100" s="5">
        <f t="shared" si="230"/>
        <v>0.14221729891831436</v>
      </c>
      <c r="R100" s="5">
        <f t="shared" si="231"/>
        <v>1.621051795810129E-2</v>
      </c>
      <c r="S100" s="5">
        <f t="shared" si="232"/>
        <v>1.0788603418195942E-2</v>
      </c>
      <c r="T100" s="5">
        <f t="shared" si="233"/>
        <v>5.5395415644919933E-2</v>
      </c>
      <c r="U100" s="5">
        <f t="shared" si="234"/>
        <v>1.8702344743560806E-2</v>
      </c>
      <c r="V100" s="5">
        <f t="shared" si="235"/>
        <v>5.386954228137139E-4</v>
      </c>
      <c r="W100" s="5">
        <f t="shared" si="236"/>
        <v>5.4692822683458341E-2</v>
      </c>
      <c r="X100" s="5">
        <f t="shared" si="237"/>
        <v>2.1303538095490571E-2</v>
      </c>
      <c r="Y100" s="5">
        <f t="shared" si="238"/>
        <v>4.1489971912098871E-3</v>
      </c>
      <c r="Z100" s="5">
        <f t="shared" si="239"/>
        <v>2.1047331253849768E-3</v>
      </c>
      <c r="AA100" s="5">
        <f t="shared" si="240"/>
        <v>2.4282656856420767E-3</v>
      </c>
      <c r="AB100" s="5">
        <f t="shared" si="241"/>
        <v>1.4007652963100162E-3</v>
      </c>
      <c r="AC100" s="5">
        <f t="shared" si="242"/>
        <v>1.5130172123570982E-5</v>
      </c>
      <c r="AD100" s="5">
        <f t="shared" si="243"/>
        <v>1.5775005269237693E-2</v>
      </c>
      <c r="AE100" s="5">
        <f t="shared" si="244"/>
        <v>6.1445617399339481E-3</v>
      </c>
      <c r="AF100" s="5">
        <f t="shared" si="245"/>
        <v>1.1966918023630115E-3</v>
      </c>
      <c r="AG100" s="5">
        <f t="shared" si="246"/>
        <v>1.5537547188930755E-4</v>
      </c>
      <c r="AH100" s="5">
        <f t="shared" si="247"/>
        <v>2.04954965375379E-4</v>
      </c>
      <c r="AI100" s="5">
        <f t="shared" si="248"/>
        <v>2.3645995946966494E-4</v>
      </c>
      <c r="AJ100" s="5">
        <f t="shared" si="249"/>
        <v>1.3640389811973885E-4</v>
      </c>
      <c r="AK100" s="5">
        <f t="shared" si="250"/>
        <v>5.2457150219681701E-5</v>
      </c>
      <c r="AL100" s="5">
        <f t="shared" si="251"/>
        <v>2.7197214460749294E-7</v>
      </c>
      <c r="AM100" s="5">
        <f t="shared" si="252"/>
        <v>3.6399772991748103E-3</v>
      </c>
      <c r="AN100" s="5">
        <f t="shared" si="253"/>
        <v>1.4178166577448286E-3</v>
      </c>
      <c r="AO100" s="5">
        <f t="shared" si="254"/>
        <v>2.7612865544991634E-4</v>
      </c>
      <c r="AP100" s="5">
        <f t="shared" si="255"/>
        <v>3.585185430197853E-5</v>
      </c>
      <c r="AQ100" s="5">
        <f t="shared" si="256"/>
        <v>3.4911863496998543E-6</v>
      </c>
      <c r="AR100" s="5">
        <f t="shared" si="257"/>
        <v>1.5966504190155469E-5</v>
      </c>
      <c r="AS100" s="5">
        <f t="shared" si="258"/>
        <v>1.8420821992585577E-5</v>
      </c>
      <c r="AT100" s="5">
        <f t="shared" si="259"/>
        <v>1.0626204673272958E-5</v>
      </c>
      <c r="AU100" s="5">
        <f t="shared" si="260"/>
        <v>4.0865431449887547E-6</v>
      </c>
      <c r="AV100" s="5">
        <f t="shared" si="261"/>
        <v>1.1786782338564888E-6</v>
      </c>
      <c r="AW100" s="5">
        <f t="shared" si="262"/>
        <v>3.3950212032491478E-9</v>
      </c>
      <c r="AX100" s="5">
        <f t="shared" si="263"/>
        <v>6.9991707939105112E-4</v>
      </c>
      <c r="AY100" s="5">
        <f t="shared" si="264"/>
        <v>2.7262645138630685E-4</v>
      </c>
      <c r="AZ100" s="5">
        <f t="shared" si="265"/>
        <v>5.309570532280444E-5</v>
      </c>
      <c r="BA100" s="5">
        <f t="shared" si="266"/>
        <v>6.893813639849624E-6</v>
      </c>
      <c r="BB100" s="5">
        <f t="shared" si="267"/>
        <v>6.7130664634798189E-7</v>
      </c>
      <c r="BC100" s="5">
        <f t="shared" si="268"/>
        <v>5.2296466017123675E-8</v>
      </c>
      <c r="BD100" s="5">
        <f t="shared" si="269"/>
        <v>1.0365254938946555E-6</v>
      </c>
      <c r="BE100" s="5">
        <f t="shared" si="270"/>
        <v>1.1958567377311651E-6</v>
      </c>
      <c r="BF100" s="5">
        <f t="shared" si="271"/>
        <v>6.8983992463303889E-7</v>
      </c>
      <c r="BG100" s="5">
        <f t="shared" si="272"/>
        <v>2.6529327279373877E-7</v>
      </c>
      <c r="BH100" s="5">
        <f t="shared" si="273"/>
        <v>7.6518317594170937E-8</v>
      </c>
      <c r="BI100" s="5">
        <f t="shared" si="274"/>
        <v>1.7656091662737684E-8</v>
      </c>
      <c r="BJ100" s="8">
        <f t="shared" si="275"/>
        <v>0.55397388091758082</v>
      </c>
      <c r="BK100" s="8">
        <f t="shared" si="276"/>
        <v>0.32133477018089285</v>
      </c>
      <c r="BL100" s="8">
        <f t="shared" si="277"/>
        <v>0.12266063505366162</v>
      </c>
      <c r="BM100" s="8">
        <f t="shared" si="278"/>
        <v>0.20188157985083086</v>
      </c>
      <c r="BN100" s="8">
        <f t="shared" si="279"/>
        <v>0.79791981637032428</v>
      </c>
    </row>
    <row r="101" spans="1:66" x14ac:dyDescent="0.25">
      <c r="A101" t="s">
        <v>91</v>
      </c>
      <c r="B101" t="s">
        <v>99</v>
      </c>
      <c r="C101" t="s">
        <v>129</v>
      </c>
      <c r="D101" s="11">
        <v>44385</v>
      </c>
      <c r="E101">
        <f>VLOOKUP(A101,home!$A$2:$E$405,3,FALSE)</f>
        <v>1.2916666666666701</v>
      </c>
      <c r="F101">
        <f>VLOOKUP(B101,home!$B$2:$E$405,3,FALSE)</f>
        <v>1.55</v>
      </c>
      <c r="G101">
        <f>VLOOKUP(C101,away!$B$2:$E$405,4,FALSE)</f>
        <v>1.55</v>
      </c>
      <c r="H101">
        <f>VLOOKUP(A101,away!$A$2:$E$405,3,FALSE)</f>
        <v>0.97916666666666696</v>
      </c>
      <c r="I101">
        <f>VLOOKUP(C101,away!$B$2:$E$405,3,FALSE)</f>
        <v>1.1599999999999999</v>
      </c>
      <c r="J101">
        <f>VLOOKUP(B101,home!$B$2:$E$405,4,FALSE)</f>
        <v>2.04</v>
      </c>
      <c r="K101" s="3">
        <f t="shared" si="224"/>
        <v>3.1032291666666749</v>
      </c>
      <c r="L101" s="3">
        <f t="shared" si="225"/>
        <v>2.3171000000000008</v>
      </c>
      <c r="M101" s="5">
        <f t="shared" si="226"/>
        <v>4.4256896185424525E-3</v>
      </c>
      <c r="N101" s="5">
        <f t="shared" si="227"/>
        <v>1.373392910687485E-2</v>
      </c>
      <c r="O101" s="5">
        <f t="shared" si="228"/>
        <v>1.025476541512472E-2</v>
      </c>
      <c r="P101" s="5">
        <f t="shared" si="229"/>
        <v>3.1822887133539729E-2</v>
      </c>
      <c r="Q101" s="5">
        <f t="shared" si="230"/>
        <v>2.1309764688693222E-2</v>
      </c>
      <c r="R101" s="5">
        <f t="shared" si="231"/>
        <v>1.1880658471692753E-2</v>
      </c>
      <c r="S101" s="5">
        <f t="shared" si="232"/>
        <v>5.720555624094624E-2</v>
      </c>
      <c r="T101" s="5">
        <f t="shared" si="233"/>
        <v>4.9376855760171083E-2</v>
      </c>
      <c r="U101" s="5">
        <f t="shared" si="234"/>
        <v>3.6868405888562474E-2</v>
      </c>
      <c r="V101" s="5">
        <f t="shared" si="235"/>
        <v>4.5704012420768922E-2</v>
      </c>
      <c r="W101" s="5">
        <f t="shared" si="236"/>
        <v>2.2043027772252134E-2</v>
      </c>
      <c r="X101" s="5">
        <f t="shared" si="237"/>
        <v>5.1075899651085437E-2</v>
      </c>
      <c r="Y101" s="5">
        <f t="shared" si="238"/>
        <v>5.9173983540765071E-2</v>
      </c>
      <c r="Z101" s="5">
        <f t="shared" si="239"/>
        <v>9.1762245815864285E-3</v>
      </c>
      <c r="AA101" s="5">
        <f t="shared" si="240"/>
        <v>2.8475927761462707E-2</v>
      </c>
      <c r="AB101" s="5">
        <f t="shared" si="241"/>
        <v>4.4183664788632192E-2</v>
      </c>
      <c r="AC101" s="5">
        <f t="shared" si="242"/>
        <v>2.0539646842866313E-2</v>
      </c>
      <c r="AD101" s="5">
        <f t="shared" si="243"/>
        <v>1.7101141676124088E-2</v>
      </c>
      <c r="AE101" s="5">
        <f t="shared" si="244"/>
        <v>3.9625055377747138E-2</v>
      </c>
      <c r="AF101" s="5">
        <f t="shared" si="245"/>
        <v>4.5907607907888975E-2</v>
      </c>
      <c r="AG101" s="5">
        <f t="shared" si="246"/>
        <v>3.5457506094456526E-2</v>
      </c>
      <c r="AH101" s="5">
        <f t="shared" si="247"/>
        <v>5.3155574944984806E-3</v>
      </c>
      <c r="AI101" s="5">
        <f t="shared" si="248"/>
        <v>1.6495393054021319E-2</v>
      </c>
      <c r="AJ101" s="5">
        <f t="shared" si="249"/>
        <v>2.5594492420434923E-2</v>
      </c>
      <c r="AK101" s="5">
        <f t="shared" si="250"/>
        <v>2.6475191795040931E-2</v>
      </c>
      <c r="AL101" s="5">
        <f t="shared" si="251"/>
        <v>5.9076069004456366E-3</v>
      </c>
      <c r="AM101" s="5">
        <f t="shared" si="252"/>
        <v>1.061375232652946E-2</v>
      </c>
      <c r="AN101" s="5">
        <f t="shared" si="253"/>
        <v>2.4593125515801419E-2</v>
      </c>
      <c r="AO101" s="5">
        <f t="shared" si="254"/>
        <v>2.8492365566331754E-2</v>
      </c>
      <c r="AP101" s="5">
        <f t="shared" si="255"/>
        <v>2.2006553417915773E-2</v>
      </c>
      <c r="AQ101" s="5">
        <f t="shared" si="256"/>
        <v>1.2747846231163165E-2</v>
      </c>
      <c r="AR101" s="5">
        <f t="shared" si="257"/>
        <v>2.4633356541004865E-3</v>
      </c>
      <c r="AS101" s="5">
        <f t="shared" si="258"/>
        <v>7.6442950490945615E-3</v>
      </c>
      <c r="AT101" s="5">
        <f t="shared" si="259"/>
        <v>1.1860999677477956E-2</v>
      </c>
      <c r="AU101" s="5">
        <f t="shared" si="260"/>
        <v>1.2269133381657872E-2</v>
      </c>
      <c r="AV101" s="5">
        <f t="shared" si="261"/>
        <v>9.5184831399211106E-3</v>
      </c>
      <c r="AW101" s="5">
        <f t="shared" si="262"/>
        <v>1.1799611650385794E-3</v>
      </c>
      <c r="AX101" s="5">
        <f t="shared" si="263"/>
        <v>5.4894842979104153E-3</v>
      </c>
      <c r="AY101" s="5">
        <f t="shared" si="264"/>
        <v>1.2719684066688228E-2</v>
      </c>
      <c r="AZ101" s="5">
        <f t="shared" si="265"/>
        <v>1.4736389975461655E-2</v>
      </c>
      <c r="BA101" s="5">
        <f t="shared" si="266"/>
        <v>1.1381896404047404E-2</v>
      </c>
      <c r="BB101" s="5">
        <f t="shared" si="267"/>
        <v>6.5932480394545624E-3</v>
      </c>
      <c r="BC101" s="5">
        <f t="shared" si="268"/>
        <v>3.0554430064440347E-3</v>
      </c>
      <c r="BD101" s="5">
        <f t="shared" si="269"/>
        <v>9.5129917401937342E-4</v>
      </c>
      <c r="BE101" s="5">
        <f t="shared" si="270"/>
        <v>2.9520993430428365E-3</v>
      </c>
      <c r="BF101" s="5">
        <f t="shared" si="271"/>
        <v>4.5805203921140316E-3</v>
      </c>
      <c r="BG101" s="5">
        <f t="shared" si="272"/>
        <v>4.7381348264399119E-3</v>
      </c>
      <c r="BH101" s="5">
        <f t="shared" si="273"/>
        <v>3.6758795472518692E-3</v>
      </c>
      <c r="BI101" s="5">
        <f t="shared" si="274"/>
        <v>2.2814193248370984E-3</v>
      </c>
      <c r="BJ101" s="8">
        <f t="shared" si="275"/>
        <v>0.50723456042380632</v>
      </c>
      <c r="BK101" s="8">
        <f t="shared" si="276"/>
        <v>0.1783250832237975</v>
      </c>
      <c r="BL101" s="8">
        <f t="shared" si="277"/>
        <v>0.26847965659942757</v>
      </c>
      <c r="BM101" s="8">
        <f t="shared" si="278"/>
        <v>0.8582481074925008</v>
      </c>
      <c r="BN101" s="8">
        <f t="shared" si="279"/>
        <v>9.3427694434467731E-2</v>
      </c>
    </row>
    <row r="102" spans="1:66" x14ac:dyDescent="0.25">
      <c r="A102" t="s">
        <v>91</v>
      </c>
      <c r="B102" t="s">
        <v>84</v>
      </c>
      <c r="C102" t="s">
        <v>108</v>
      </c>
      <c r="D102" s="11">
        <v>44385</v>
      </c>
      <c r="E102">
        <f>VLOOKUP(A102,home!$A$2:$E$405,3,FALSE)</f>
        <v>1.2916666666666701</v>
      </c>
      <c r="F102">
        <f>VLOOKUP(B102,home!$B$2:$E$405,3,FALSE)</f>
        <v>0.77</v>
      </c>
      <c r="G102">
        <f>VLOOKUP(C102,away!$B$2:$E$405,4,FALSE)</f>
        <v>0.77</v>
      </c>
      <c r="H102">
        <f>VLOOKUP(A102,away!$A$2:$E$405,3,FALSE)</f>
        <v>0.97916666666666696</v>
      </c>
      <c r="I102">
        <f>VLOOKUP(C102,away!$B$2:$E$405,3,FALSE)</f>
        <v>1.1599999999999999</v>
      </c>
      <c r="J102">
        <f>VLOOKUP(B102,home!$B$2:$E$405,4,FALSE)</f>
        <v>1.02</v>
      </c>
      <c r="K102" s="3">
        <f t="shared" si="224"/>
        <v>0.76582916666666867</v>
      </c>
      <c r="L102" s="3">
        <f t="shared" si="225"/>
        <v>1.1585500000000004</v>
      </c>
      <c r="M102" s="5">
        <f t="shared" si="226"/>
        <v>0.14596634950716753</v>
      </c>
      <c r="N102" s="5">
        <f t="shared" si="227"/>
        <v>0.1117852878044498</v>
      </c>
      <c r="O102" s="5">
        <f t="shared" si="228"/>
        <v>0.16910931422152903</v>
      </c>
      <c r="P102" s="5">
        <f t="shared" si="229"/>
        <v>0.12950884518584538</v>
      </c>
      <c r="Q102" s="5">
        <f t="shared" si="230"/>
        <v>4.2804216902437756E-2</v>
      </c>
      <c r="R102" s="5">
        <f t="shared" si="231"/>
        <v>9.7960797995676266E-2</v>
      </c>
      <c r="S102" s="5">
        <f t="shared" si="232"/>
        <v>2.8726725437063266E-2</v>
      </c>
      <c r="T102" s="5">
        <f t="shared" si="233"/>
        <v>4.9590825492319281E-2</v>
      </c>
      <c r="U102" s="5">
        <f t="shared" si="234"/>
        <v>7.5021236295030602E-2</v>
      </c>
      <c r="V102" s="5">
        <f t="shared" si="235"/>
        <v>2.8319807574265815E-3</v>
      </c>
      <c r="W102" s="5">
        <f t="shared" si="236"/>
        <v>1.0926905920071079E-2</v>
      </c>
      <c r="X102" s="5">
        <f t="shared" si="237"/>
        <v>1.2659366853698355E-2</v>
      </c>
      <c r="Y102" s="5">
        <f t="shared" si="238"/>
        <v>7.3332547341761175E-3</v>
      </c>
      <c r="Z102" s="5">
        <f t="shared" si="239"/>
        <v>3.7830827505963595E-2</v>
      </c>
      <c r="AA102" s="5">
        <f t="shared" si="240"/>
        <v>2.8971951103202585E-2</v>
      </c>
      <c r="AB102" s="5">
        <f t="shared" si="241"/>
        <v>1.1093782585036554E-2</v>
      </c>
      <c r="AC102" s="5">
        <f t="shared" si="242"/>
        <v>1.5704242738188537E-4</v>
      </c>
      <c r="AD102" s="5">
        <f t="shared" si="243"/>
        <v>2.0920358137532808E-3</v>
      </c>
      <c r="AE102" s="5">
        <f t="shared" si="244"/>
        <v>2.4237280920238642E-3</v>
      </c>
      <c r="AF102" s="5">
        <f t="shared" si="245"/>
        <v>1.4040050905071246E-3</v>
      </c>
      <c r="AG102" s="5">
        <f t="shared" si="246"/>
        <v>5.4220336586901E-4</v>
      </c>
      <c r="AH102" s="5">
        <f t="shared" si="247"/>
        <v>1.095722630175853E-2</v>
      </c>
      <c r="AI102" s="5">
        <f t="shared" si="248"/>
        <v>8.3913634876538381E-3</v>
      </c>
      <c r="AJ102" s="5">
        <f t="shared" si="249"/>
        <v>3.2131754534735243E-3</v>
      </c>
      <c r="AK102" s="5">
        <f t="shared" si="250"/>
        <v>8.2024782662914141E-4</v>
      </c>
      <c r="AL102" s="5">
        <f t="shared" si="251"/>
        <v>5.5734444230685552E-6</v>
      </c>
      <c r="AM102" s="5">
        <f t="shared" si="252"/>
        <v>3.204284087767003E-4</v>
      </c>
      <c r="AN102" s="5">
        <f t="shared" si="253"/>
        <v>3.7123233298824634E-4</v>
      </c>
      <c r="AO102" s="5">
        <f t="shared" si="254"/>
        <v>2.1504560969176647E-4</v>
      </c>
      <c r="AP102" s="5">
        <f t="shared" si="255"/>
        <v>8.3047030369465385E-5</v>
      </c>
      <c r="AQ102" s="5">
        <f t="shared" si="256"/>
        <v>2.4053534258636027E-5</v>
      </c>
      <c r="AR102" s="5">
        <f t="shared" si="257"/>
        <v>2.5388989063804693E-3</v>
      </c>
      <c r="AS102" s="5">
        <f t="shared" si="258"/>
        <v>1.9443628337242709E-3</v>
      </c>
      <c r="AT102" s="5">
        <f t="shared" si="259"/>
        <v>7.445248843243505E-4</v>
      </c>
      <c r="AU102" s="5">
        <f t="shared" si="260"/>
        <v>1.9005962390823838E-4</v>
      </c>
      <c r="AV102" s="5">
        <f t="shared" si="261"/>
        <v>3.6388300848656661E-5</v>
      </c>
      <c r="AW102" s="5">
        <f t="shared" si="262"/>
        <v>1.3736239615351569E-7</v>
      </c>
      <c r="AX102" s="5">
        <f t="shared" si="263"/>
        <v>4.0898903544964495E-5</v>
      </c>
      <c r="AY102" s="5">
        <f t="shared" si="264"/>
        <v>4.738342470201864E-5</v>
      </c>
      <c r="AZ102" s="5">
        <f t="shared" si="265"/>
        <v>2.7448033344261856E-5</v>
      </c>
      <c r="BA102" s="5">
        <f t="shared" si="266"/>
        <v>1.059997301033153E-5</v>
      </c>
      <c r="BB102" s="5">
        <f t="shared" si="267"/>
        <v>3.070149682779898E-6</v>
      </c>
      <c r="BC102" s="5">
        <f t="shared" si="268"/>
        <v>7.1138438299693033E-7</v>
      </c>
      <c r="BD102" s="5">
        <f t="shared" si="269"/>
        <v>4.9024022133118241E-4</v>
      </c>
      <c r="BE102" s="5">
        <f t="shared" si="270"/>
        <v>3.7544026016854258E-4</v>
      </c>
      <c r="BF102" s="5">
        <f t="shared" si="271"/>
        <v>1.4376155078899613E-4</v>
      </c>
      <c r="BG102" s="5">
        <f t="shared" si="272"/>
        <v>3.6698929546481623E-5</v>
      </c>
      <c r="BH102" s="5">
        <f t="shared" si="273"/>
        <v>7.026277658035201E-6</v>
      </c>
      <c r="BI102" s="5">
        <f t="shared" si="274"/>
        <v>1.0761856727243464E-6</v>
      </c>
      <c r="BJ102" s="8">
        <f t="shared" si="275"/>
        <v>0.24270574885405782</v>
      </c>
      <c r="BK102" s="8">
        <f t="shared" si="276"/>
        <v>0.30724390018400977</v>
      </c>
      <c r="BL102" s="8">
        <f t="shared" si="277"/>
        <v>0.41204757324434221</v>
      </c>
      <c r="BM102" s="8">
        <f t="shared" si="278"/>
        <v>0.30264599210896187</v>
      </c>
      <c r="BN102" s="8">
        <f t="shared" si="279"/>
        <v>0.69713481161710578</v>
      </c>
    </row>
    <row r="103" spans="1:66" x14ac:dyDescent="0.25">
      <c r="A103" t="s">
        <v>91</v>
      </c>
      <c r="B103" t="s">
        <v>371</v>
      </c>
      <c r="C103" t="s">
        <v>98</v>
      </c>
      <c r="D103" s="11">
        <v>44385</v>
      </c>
      <c r="E103">
        <f>VLOOKUP(A103,home!$A$2:$E$405,3,FALSE)</f>
        <v>1.2916666666666701</v>
      </c>
      <c r="F103">
        <f>VLOOKUP(B103,home!$B$2:$E$405,3,FALSE)</f>
        <v>0</v>
      </c>
      <c r="G103">
        <f>VLOOKUP(C103,away!$B$2:$E$405,4,FALSE)</f>
        <v>1.1599999999999999</v>
      </c>
      <c r="H103">
        <f>VLOOKUP(A103,away!$A$2:$E$405,3,FALSE)</f>
        <v>0.97916666666666696</v>
      </c>
      <c r="I103">
        <f>VLOOKUP(C103,away!$B$2:$E$405,3,FALSE)</f>
        <v>0.39</v>
      </c>
      <c r="J103">
        <f>VLOOKUP(B103,home!$B$2:$E$405,4,FALSE)</f>
        <v>2.04</v>
      </c>
      <c r="K103" s="3">
        <f t="shared" si="224"/>
        <v>0</v>
      </c>
      <c r="L103" s="3">
        <f t="shared" si="225"/>
        <v>0.7790250000000003</v>
      </c>
      <c r="M103" s="5">
        <f t="shared" si="226"/>
        <v>0.45885317512318352</v>
      </c>
      <c r="N103" s="5">
        <f t="shared" si="227"/>
        <v>0</v>
      </c>
      <c r="O103" s="5">
        <f t="shared" si="228"/>
        <v>0.35745809475033813</v>
      </c>
      <c r="P103" s="5">
        <f t="shared" si="229"/>
        <v>0</v>
      </c>
      <c r="Q103" s="5">
        <f t="shared" si="230"/>
        <v>0</v>
      </c>
      <c r="R103" s="5">
        <f t="shared" si="231"/>
        <v>0.13923439613144115</v>
      </c>
      <c r="S103" s="5">
        <f t="shared" si="232"/>
        <v>0</v>
      </c>
      <c r="T103" s="5">
        <f t="shared" si="233"/>
        <v>0</v>
      </c>
      <c r="U103" s="5">
        <f t="shared" si="234"/>
        <v>0</v>
      </c>
      <c r="V103" s="5">
        <f t="shared" si="235"/>
        <v>0</v>
      </c>
      <c r="W103" s="5">
        <f t="shared" si="236"/>
        <v>0</v>
      </c>
      <c r="X103" s="5">
        <f t="shared" si="237"/>
        <v>0</v>
      </c>
      <c r="Y103" s="5">
        <f t="shared" si="238"/>
        <v>0</v>
      </c>
      <c r="Z103" s="5">
        <f t="shared" si="239"/>
        <v>3.6155691815431996E-2</v>
      </c>
      <c r="AA103" s="5">
        <f t="shared" si="240"/>
        <v>0</v>
      </c>
      <c r="AB103" s="5">
        <f t="shared" si="241"/>
        <v>0</v>
      </c>
      <c r="AC103" s="5">
        <f t="shared" si="242"/>
        <v>0</v>
      </c>
      <c r="AD103" s="5">
        <f t="shared" si="243"/>
        <v>0</v>
      </c>
      <c r="AE103" s="5">
        <f t="shared" si="244"/>
        <v>0</v>
      </c>
      <c r="AF103" s="5">
        <f t="shared" si="245"/>
        <v>0</v>
      </c>
      <c r="AG103" s="5">
        <f t="shared" si="246"/>
        <v>0</v>
      </c>
      <c r="AH103" s="5">
        <f t="shared" si="247"/>
        <v>7.0415469541292288E-3</v>
      </c>
      <c r="AI103" s="5">
        <f t="shared" si="248"/>
        <v>0</v>
      </c>
      <c r="AJ103" s="5">
        <f t="shared" si="249"/>
        <v>0</v>
      </c>
      <c r="AK103" s="5">
        <f t="shared" si="250"/>
        <v>0</v>
      </c>
      <c r="AL103" s="5">
        <f t="shared" si="251"/>
        <v>0</v>
      </c>
      <c r="AM103" s="5">
        <f t="shared" si="252"/>
        <v>0</v>
      </c>
      <c r="AN103" s="5">
        <f t="shared" si="253"/>
        <v>0</v>
      </c>
      <c r="AO103" s="5">
        <f t="shared" si="254"/>
        <v>0</v>
      </c>
      <c r="AP103" s="5">
        <f t="shared" si="255"/>
        <v>0</v>
      </c>
      <c r="AQ103" s="5">
        <f t="shared" si="256"/>
        <v>0</v>
      </c>
      <c r="AR103" s="5">
        <f t="shared" si="257"/>
        <v>1.0971082231881054E-3</v>
      </c>
      <c r="AS103" s="5">
        <f t="shared" si="258"/>
        <v>0</v>
      </c>
      <c r="AT103" s="5">
        <f t="shared" si="259"/>
        <v>0</v>
      </c>
      <c r="AU103" s="5">
        <f t="shared" si="260"/>
        <v>0</v>
      </c>
      <c r="AV103" s="5">
        <f t="shared" si="261"/>
        <v>0</v>
      </c>
      <c r="AW103" s="5">
        <f t="shared" si="262"/>
        <v>0</v>
      </c>
      <c r="AX103" s="5">
        <f t="shared" si="263"/>
        <v>0</v>
      </c>
      <c r="AY103" s="5">
        <f t="shared" si="264"/>
        <v>0</v>
      </c>
      <c r="AZ103" s="5">
        <f t="shared" si="265"/>
        <v>0</v>
      </c>
      <c r="BA103" s="5">
        <f t="shared" si="266"/>
        <v>0</v>
      </c>
      <c r="BB103" s="5">
        <f t="shared" si="267"/>
        <v>0</v>
      </c>
      <c r="BC103" s="5">
        <f t="shared" si="268"/>
        <v>0</v>
      </c>
      <c r="BD103" s="5">
        <f t="shared" si="269"/>
        <v>1.4244578892818563E-4</v>
      </c>
      <c r="BE103" s="5">
        <f t="shared" si="270"/>
        <v>0</v>
      </c>
      <c r="BF103" s="5">
        <f t="shared" si="271"/>
        <v>0</v>
      </c>
      <c r="BG103" s="5">
        <f t="shared" si="272"/>
        <v>0</v>
      </c>
      <c r="BH103" s="5">
        <f t="shared" si="273"/>
        <v>0</v>
      </c>
      <c r="BI103" s="5">
        <f t="shared" si="274"/>
        <v>0</v>
      </c>
      <c r="BJ103" s="8">
        <f t="shared" si="275"/>
        <v>0</v>
      </c>
      <c r="BK103" s="8">
        <f t="shared" si="276"/>
        <v>0.45885317512318352</v>
      </c>
      <c r="BL103" s="8">
        <f t="shared" si="277"/>
        <v>0.50497359184802471</v>
      </c>
      <c r="BM103" s="8">
        <f t="shared" si="278"/>
        <v>4.4436792781677517E-2</v>
      </c>
      <c r="BN103" s="8">
        <f t="shared" si="279"/>
        <v>0.95554566600496282</v>
      </c>
    </row>
    <row r="104" spans="1:66" s="10" customFormat="1" x14ac:dyDescent="0.25">
      <c r="A104" t="s">
        <v>91</v>
      </c>
      <c r="B104" t="s">
        <v>93</v>
      </c>
      <c r="C104" t="s">
        <v>111</v>
      </c>
      <c r="D104" s="11">
        <v>44385</v>
      </c>
      <c r="E104">
        <f>VLOOKUP(A104,home!$A$2:$E$405,3,FALSE)</f>
        <v>1.2916666666666701</v>
      </c>
      <c r="F104">
        <f>VLOOKUP(B104,home!$B$2:$E$405,3,FALSE)</f>
        <v>1.1599999999999999</v>
      </c>
      <c r="G104">
        <f>VLOOKUP(C104,away!$B$2:$E$405,4,FALSE)</f>
        <v>0.77</v>
      </c>
      <c r="H104">
        <f>VLOOKUP(A104,away!$A$2:$E$405,3,FALSE)</f>
        <v>0.97916666666666696</v>
      </c>
      <c r="I104">
        <f>VLOOKUP(C104,away!$B$2:$E$405,3,FALSE)</f>
        <v>1.1599999999999999</v>
      </c>
      <c r="J104">
        <f>VLOOKUP(B104,home!$B$2:$E$405,4,FALSE)</f>
        <v>0.51</v>
      </c>
      <c r="K104" s="3">
        <f t="shared" si="224"/>
        <v>1.1537166666666696</v>
      </c>
      <c r="L104" s="3">
        <f t="shared" si="225"/>
        <v>0.57927500000000021</v>
      </c>
      <c r="M104" s="5">
        <f t="shared" si="226"/>
        <v>0.17675482667338224</v>
      </c>
      <c r="N104" s="5">
        <f t="shared" si="227"/>
        <v>0.20392498944685949</v>
      </c>
      <c r="O104" s="5">
        <f t="shared" si="228"/>
        <v>0.10238965222122352</v>
      </c>
      <c r="P104" s="5">
        <f t="shared" si="229"/>
        <v>0.11812864826182956</v>
      </c>
      <c r="Q104" s="5">
        <f t="shared" si="230"/>
        <v>0.11763582953733327</v>
      </c>
      <c r="R104" s="5">
        <f t="shared" si="231"/>
        <v>2.9655882895224635E-2</v>
      </c>
      <c r="S104" s="5">
        <f t="shared" si="232"/>
        <v>1.9736911578025467E-2</v>
      </c>
      <c r="T104" s="5">
        <f t="shared" si="233"/>
        <v>6.8143495155238751E-2</v>
      </c>
      <c r="U104" s="5">
        <f t="shared" si="234"/>
        <v>3.4214486360935666E-2</v>
      </c>
      <c r="V104" s="5">
        <f t="shared" si="235"/>
        <v>1.4656174880170619E-3</v>
      </c>
      <c r="W104" s="5">
        <f t="shared" si="236"/>
        <v>4.5239472378126901E-2</v>
      </c>
      <c r="X104" s="5">
        <f t="shared" si="237"/>
        <v>2.620609536183947E-2</v>
      </c>
      <c r="Y104" s="5">
        <f t="shared" si="238"/>
        <v>7.5902679453647807E-3</v>
      </c>
      <c r="Z104" s="5">
        <f t="shared" si="239"/>
        <v>5.7263038547104199E-3</v>
      </c>
      <c r="AA104" s="5">
        <f t="shared" si="240"/>
        <v>6.6065321955770069E-3</v>
      </c>
      <c r="AB104" s="5">
        <f t="shared" si="241"/>
        <v>3.8110331514535699E-3</v>
      </c>
      <c r="AC104" s="5">
        <f t="shared" si="242"/>
        <v>6.1218771216455927E-5</v>
      </c>
      <c r="AD104" s="5">
        <f t="shared" si="243"/>
        <v>1.304838331846286E-2</v>
      </c>
      <c r="AE104" s="5">
        <f t="shared" si="244"/>
        <v>7.558602246802576E-3</v>
      </c>
      <c r="AF104" s="5">
        <f t="shared" si="245"/>
        <v>2.1892546582582815E-3</v>
      </c>
      <c r="AG104" s="5">
        <f t="shared" si="246"/>
        <v>4.2272683072085561E-4</v>
      </c>
      <c r="AH104" s="5">
        <f t="shared" si="247"/>
        <v>8.2927616635934491E-4</v>
      </c>
      <c r="AI104" s="5">
        <f t="shared" si="248"/>
        <v>9.5674973439821792E-4</v>
      </c>
      <c r="AJ104" s="5">
        <f t="shared" si="249"/>
        <v>5.5190905720206682E-4</v>
      </c>
      <c r="AK104" s="5">
        <f t="shared" si="250"/>
        <v>2.1224889259277094E-4</v>
      </c>
      <c r="AL104" s="5">
        <f t="shared" si="251"/>
        <v>1.6365472622511794E-6</v>
      </c>
      <c r="AM104" s="5">
        <f t="shared" si="252"/>
        <v>3.0108274615131881E-3</v>
      </c>
      <c r="AN104" s="5">
        <f t="shared" si="253"/>
        <v>1.7440970777680526E-3</v>
      </c>
      <c r="AO104" s="5">
        <f t="shared" si="254"/>
        <v>5.0515591736204448E-4</v>
      </c>
      <c r="AP104" s="5">
        <f t="shared" si="255"/>
        <v>9.7541398009966151E-5</v>
      </c>
      <c r="AQ104" s="5">
        <f t="shared" si="256"/>
        <v>1.412582333305579E-5</v>
      </c>
      <c r="AR104" s="5">
        <f t="shared" si="257"/>
        <v>9.6075790253561947E-5</v>
      </c>
      <c r="AS104" s="5">
        <f t="shared" si="258"/>
        <v>1.1084424047870559E-4</v>
      </c>
      <c r="AT104" s="5">
        <f t="shared" si="259"/>
        <v>6.3941423822145487E-5</v>
      </c>
      <c r="AU104" s="5">
        <f t="shared" si="260"/>
        <v>2.4590095451335492E-5</v>
      </c>
      <c r="AV104" s="5">
        <f t="shared" si="261"/>
        <v>7.0925007392825046E-6</v>
      </c>
      <c r="AW104" s="5">
        <f t="shared" si="262"/>
        <v>3.0381555366953308E-8</v>
      </c>
      <c r="AX104" s="5">
        <f t="shared" si="263"/>
        <v>5.7894030380091065E-4</v>
      </c>
      <c r="AY104" s="5">
        <f t="shared" si="264"/>
        <v>3.3536564448427266E-4</v>
      </c>
      <c r="AZ104" s="5">
        <f t="shared" si="265"/>
        <v>9.7134466854313531E-5</v>
      </c>
      <c r="BA104" s="5">
        <f t="shared" si="266"/>
        <v>1.8755856095677502E-5</v>
      </c>
      <c r="BB104" s="5">
        <f t="shared" si="267"/>
        <v>2.7161996349558967E-6</v>
      </c>
      <c r="BC104" s="5">
        <f t="shared" si="268"/>
        <v>3.1468530870781561E-7</v>
      </c>
      <c r="BD104" s="5">
        <f t="shared" si="269"/>
        <v>9.2757172331886818E-6</v>
      </c>
      <c r="BE104" s="5">
        <f t="shared" si="270"/>
        <v>1.0701549567217029E-5</v>
      </c>
      <c r="BF104" s="5">
        <f t="shared" si="271"/>
        <v>6.173278047428887E-6</v>
      </c>
      <c r="BG104" s="5">
        <f t="shared" si="272"/>
        <v>2.3740712570953942E-6</v>
      </c>
      <c r="BH104" s="5">
        <f t="shared" si="273"/>
        <v>6.8475139429131206E-7</v>
      </c>
      <c r="BI104" s="5">
        <f t="shared" si="274"/>
        <v>1.5800181922342529E-7</v>
      </c>
      <c r="BJ104" s="8">
        <f t="shared" si="275"/>
        <v>0.49836409171317247</v>
      </c>
      <c r="BK104" s="8">
        <f t="shared" si="276"/>
        <v>0.31648422496421735</v>
      </c>
      <c r="BL104" s="8">
        <f t="shared" si="277"/>
        <v>0.1795596820950302</v>
      </c>
      <c r="BM104" s="8">
        <f t="shared" si="278"/>
        <v>0.25130913832834878</v>
      </c>
      <c r="BN104" s="8">
        <f t="shared" si="279"/>
        <v>0.74848982903585271</v>
      </c>
    </row>
    <row r="105" spans="1:66" x14ac:dyDescent="0.25">
      <c r="A105" t="s">
        <v>91</v>
      </c>
      <c r="B105" t="s">
        <v>389</v>
      </c>
      <c r="C105" t="s">
        <v>94</v>
      </c>
      <c r="D105" s="11">
        <v>44385</v>
      </c>
      <c r="E105">
        <f>VLOOKUP(A105,home!$A$2:$E$405,3,FALSE)</f>
        <v>1.2916666666666701</v>
      </c>
      <c r="F105">
        <f>VLOOKUP(B105,home!$B$2:$E$405,3,FALSE)</f>
        <v>1.1599999999999999</v>
      </c>
      <c r="G105">
        <f>VLOOKUP(C105,away!$B$2:$E$405,4,FALSE)</f>
        <v>0.77</v>
      </c>
      <c r="H105">
        <f>VLOOKUP(A105,away!$A$2:$E$405,3,FALSE)</f>
        <v>0.97916666666666696</v>
      </c>
      <c r="I105">
        <f>VLOOKUP(C105,away!$B$2:$E$405,3,FALSE)</f>
        <v>0.77</v>
      </c>
      <c r="J105">
        <f>VLOOKUP(B105,home!$B$2:$E$405,4,FALSE)</f>
        <v>0.51</v>
      </c>
      <c r="K105" s="3">
        <f t="shared" si="224"/>
        <v>1.1537166666666696</v>
      </c>
      <c r="L105" s="3">
        <f t="shared" si="225"/>
        <v>0.38451875000000013</v>
      </c>
      <c r="M105" s="5">
        <f t="shared" si="226"/>
        <v>0.21475972870698487</v>
      </c>
      <c r="N105" s="5">
        <f t="shared" si="227"/>
        <v>0.24777187833806083</v>
      </c>
      <c r="O105" s="5">
        <f t="shared" si="228"/>
        <v>8.2579142432748956E-2</v>
      </c>
      <c r="P105" s="5">
        <f t="shared" si="229"/>
        <v>9.5272932943703245E-2</v>
      </c>
      <c r="Q105" s="5">
        <f t="shared" si="230"/>
        <v>0.14292927278496359</v>
      </c>
      <c r="R105" s="5">
        <f t="shared" si="231"/>
        <v>1.5876614312156298E-2</v>
      </c>
      <c r="S105" s="5">
        <f t="shared" si="232"/>
        <v>1.0566380166273882E-2</v>
      </c>
      <c r="T105" s="5">
        <f t="shared" si="233"/>
        <v>5.4958985309683232E-2</v>
      </c>
      <c r="U105" s="5">
        <f t="shared" si="234"/>
        <v>1.8317114542173302E-2</v>
      </c>
      <c r="V105" s="5">
        <f t="shared" si="235"/>
        <v>5.2083529972987816E-4</v>
      </c>
      <c r="W105" s="5">
        <f t="shared" si="236"/>
        <v>5.496662805551978E-2</v>
      </c>
      <c r="X105" s="5">
        <f t="shared" si="237"/>
        <v>2.1135699111623402E-2</v>
      </c>
      <c r="Y105" s="5">
        <f t="shared" si="238"/>
        <v>4.0635363013887711E-3</v>
      </c>
      <c r="Z105" s="5">
        <f t="shared" si="239"/>
        <v>2.0349519631808173E-3</v>
      </c>
      <c r="AA105" s="5">
        <f t="shared" si="240"/>
        <v>2.347757995787768E-3</v>
      </c>
      <c r="AB105" s="5">
        <f t="shared" si="241"/>
        <v>1.3543237645201424E-3</v>
      </c>
      <c r="AC105" s="5">
        <f t="shared" si="242"/>
        <v>1.4440994968143314E-5</v>
      </c>
      <c r="AD105" s="5">
        <f t="shared" si="243"/>
        <v>1.5853978724530232E-2</v>
      </c>
      <c r="AE105" s="5">
        <f t="shared" si="244"/>
        <v>6.0961520816829604E-3</v>
      </c>
      <c r="AF105" s="5">
        <f t="shared" si="245"/>
        <v>1.1720423891293152E-3</v>
      </c>
      <c r="AG105" s="5">
        <f t="shared" si="246"/>
        <v>1.502240914716727E-4</v>
      </c>
      <c r="AH105" s="5">
        <f t="shared" si="247"/>
        <v>1.9561929629808352E-4</v>
      </c>
      <c r="AI105" s="5">
        <f t="shared" si="248"/>
        <v>2.2568924246070448E-4</v>
      </c>
      <c r="AJ105" s="5">
        <f t="shared" si="249"/>
        <v>1.3019072025714491E-4</v>
      </c>
      <c r="AK105" s="5">
        <f t="shared" si="250"/>
        <v>5.0067734602002031E-5</v>
      </c>
      <c r="AL105" s="5">
        <f t="shared" si="251"/>
        <v>2.5625585458201909E-7</v>
      </c>
      <c r="AM105" s="5">
        <f t="shared" si="252"/>
        <v>3.6581998974938618E-3</v>
      </c>
      <c r="AN105" s="5">
        <f t="shared" si="253"/>
        <v>1.406646451834468E-3</v>
      </c>
      <c r="AO105" s="5">
        <f t="shared" si="254"/>
        <v>2.7044096767566252E-4</v>
      </c>
      <c r="AP105" s="5">
        <f t="shared" si="255"/>
        <v>3.4663207613145402E-5</v>
      </c>
      <c r="AQ105" s="5">
        <f t="shared" si="256"/>
        <v>3.332163315599289E-6</v>
      </c>
      <c r="AR105" s="5">
        <f t="shared" si="257"/>
        <v>1.5043857457683757E-5</v>
      </c>
      <c r="AS105" s="5">
        <f t="shared" si="258"/>
        <v>1.735634907988742E-5</v>
      </c>
      <c r="AT105" s="5">
        <f t="shared" si="259"/>
        <v>1.0012154602975418E-5</v>
      </c>
      <c r="AU105" s="5">
        <f t="shared" si="260"/>
        <v>3.8503965448987178E-6</v>
      </c>
      <c r="AV105" s="5">
        <f t="shared" si="261"/>
        <v>1.1105666667813525E-6</v>
      </c>
      <c r="AW105" s="5">
        <f t="shared" si="262"/>
        <v>3.1578244566376289E-9</v>
      </c>
      <c r="AX105" s="5">
        <f t="shared" si="263"/>
        <v>7.0342103195616132E-4</v>
      </c>
      <c r="AY105" s="5">
        <f t="shared" si="264"/>
        <v>2.7047857593149325E-4</v>
      </c>
      <c r="AZ105" s="5">
        <f t="shared" si="265"/>
        <v>5.2002041959478956E-5</v>
      </c>
      <c r="BA105" s="5">
        <f t="shared" si="266"/>
        <v>6.665253390568803E-6</v>
      </c>
      <c r="BB105" s="5">
        <f t="shared" si="267"/>
        <v>6.4072872554369454E-7</v>
      </c>
      <c r="BC105" s="5">
        <f t="shared" si="268"/>
        <v>4.9274441727030951E-8</v>
      </c>
      <c r="BD105" s="5">
        <f t="shared" si="269"/>
        <v>9.6410754413445553E-7</v>
      </c>
      <c r="BE105" s="5">
        <f t="shared" si="270"/>
        <v>1.112306942126993E-6</v>
      </c>
      <c r="BF105" s="5">
        <f t="shared" si="271"/>
        <v>6.4164352879047535E-7</v>
      </c>
      <c r="BG105" s="5">
        <f t="shared" si="272"/>
        <v>2.4675827774146217E-7</v>
      </c>
      <c r="BH105" s="5">
        <f t="shared" si="273"/>
        <v>7.1172284417072004E-8</v>
      </c>
      <c r="BI105" s="5">
        <f t="shared" si="274"/>
        <v>1.6422530147343284E-8</v>
      </c>
      <c r="BJ105" s="8">
        <f t="shared" si="275"/>
        <v>0.55550493678239143</v>
      </c>
      <c r="BK105" s="8">
        <f t="shared" si="276"/>
        <v>0.32140505294344612</v>
      </c>
      <c r="BL105" s="8">
        <f t="shared" si="277"/>
        <v>0.12112694577646396</v>
      </c>
      <c r="BM105" s="8">
        <f t="shared" si="278"/>
        <v>0.20061184252875755</v>
      </c>
      <c r="BN105" s="8">
        <f t="shared" si="279"/>
        <v>0.79918956951861775</v>
      </c>
    </row>
    <row r="106" spans="1:66" x14ac:dyDescent="0.25">
      <c r="A106" t="s">
        <v>91</v>
      </c>
      <c r="B106" t="s">
        <v>97</v>
      </c>
      <c r="C106" t="s">
        <v>370</v>
      </c>
      <c r="D106" s="11">
        <v>44385</v>
      </c>
      <c r="E106">
        <f>VLOOKUP(A106,home!$A$2:$E$405,3,FALSE)</f>
        <v>1.2916666666666701</v>
      </c>
      <c r="F106">
        <f>VLOOKUP(B106,home!$B$2:$E$405,3,FALSE)</f>
        <v>0</v>
      </c>
      <c r="G106">
        <f>VLOOKUP(C106,away!$B$2:$E$405,4,FALSE)</f>
        <v>0</v>
      </c>
      <c r="H106">
        <f>VLOOKUP(A106,away!$A$2:$E$405,3,FALSE)</f>
        <v>0.97916666666666696</v>
      </c>
      <c r="I106">
        <f>VLOOKUP(C106,away!$B$2:$E$405,3,FALSE)</f>
        <v>0.77</v>
      </c>
      <c r="J106">
        <f>VLOOKUP(B106,home!$B$2:$E$405,4,FALSE)</f>
        <v>1.02</v>
      </c>
      <c r="K106" s="3">
        <f t="shared" si="224"/>
        <v>0</v>
      </c>
      <c r="L106" s="3">
        <f t="shared" si="225"/>
        <v>0.76903750000000026</v>
      </c>
      <c r="M106" s="5">
        <f t="shared" si="226"/>
        <v>0.46345893292740309</v>
      </c>
      <c r="N106" s="5">
        <f t="shared" si="227"/>
        <v>0</v>
      </c>
      <c r="O106" s="5">
        <f t="shared" si="228"/>
        <v>0.35641729913115788</v>
      </c>
      <c r="P106" s="5">
        <f t="shared" si="229"/>
        <v>0</v>
      </c>
      <c r="Q106" s="5">
        <f t="shared" si="230"/>
        <v>0</v>
      </c>
      <c r="R106" s="5">
        <f t="shared" si="231"/>
        <v>0.13704913434028893</v>
      </c>
      <c r="S106" s="5">
        <f t="shared" si="232"/>
        <v>0</v>
      </c>
      <c r="T106" s="5">
        <f t="shared" si="233"/>
        <v>0</v>
      </c>
      <c r="U106" s="5">
        <f t="shared" si="234"/>
        <v>0</v>
      </c>
      <c r="V106" s="5">
        <f t="shared" si="235"/>
        <v>0</v>
      </c>
      <c r="W106" s="5">
        <f t="shared" si="236"/>
        <v>0</v>
      </c>
      <c r="X106" s="5">
        <f t="shared" si="237"/>
        <v>0</v>
      </c>
      <c r="Y106" s="5">
        <f t="shared" si="238"/>
        <v>0</v>
      </c>
      <c r="Z106" s="5">
        <f t="shared" si="239"/>
        <v>3.513197455007333E-2</v>
      </c>
      <c r="AA106" s="5">
        <f t="shared" si="240"/>
        <v>0</v>
      </c>
      <c r="AB106" s="5">
        <f t="shared" si="241"/>
        <v>0</v>
      </c>
      <c r="AC106" s="5">
        <f t="shared" si="242"/>
        <v>0</v>
      </c>
      <c r="AD106" s="5">
        <f t="shared" si="243"/>
        <v>0</v>
      </c>
      <c r="AE106" s="5">
        <f t="shared" si="244"/>
        <v>0</v>
      </c>
      <c r="AF106" s="5">
        <f t="shared" si="245"/>
        <v>0</v>
      </c>
      <c r="AG106" s="5">
        <f t="shared" si="246"/>
        <v>0</v>
      </c>
      <c r="AH106" s="5">
        <f t="shared" si="247"/>
        <v>6.7544514695130065E-3</v>
      </c>
      <c r="AI106" s="5">
        <f t="shared" si="248"/>
        <v>0</v>
      </c>
      <c r="AJ106" s="5">
        <f t="shared" si="249"/>
        <v>0</v>
      </c>
      <c r="AK106" s="5">
        <f t="shared" si="250"/>
        <v>0</v>
      </c>
      <c r="AL106" s="5">
        <f t="shared" si="251"/>
        <v>0</v>
      </c>
      <c r="AM106" s="5">
        <f t="shared" si="252"/>
        <v>0</v>
      </c>
      <c r="AN106" s="5">
        <f t="shared" si="253"/>
        <v>0</v>
      </c>
      <c r="AO106" s="5">
        <f t="shared" si="254"/>
        <v>0</v>
      </c>
      <c r="AP106" s="5">
        <f t="shared" si="255"/>
        <v>0</v>
      </c>
      <c r="AQ106" s="5">
        <f t="shared" si="256"/>
        <v>0</v>
      </c>
      <c r="AR106" s="5">
        <f t="shared" si="257"/>
        <v>1.0388852943971226E-3</v>
      </c>
      <c r="AS106" s="5">
        <f t="shared" si="258"/>
        <v>0</v>
      </c>
      <c r="AT106" s="5">
        <f t="shared" si="259"/>
        <v>0</v>
      </c>
      <c r="AU106" s="5">
        <f t="shared" si="260"/>
        <v>0</v>
      </c>
      <c r="AV106" s="5">
        <f t="shared" si="261"/>
        <v>0</v>
      </c>
      <c r="AW106" s="5">
        <f t="shared" si="262"/>
        <v>0</v>
      </c>
      <c r="AX106" s="5">
        <f t="shared" si="263"/>
        <v>0</v>
      </c>
      <c r="AY106" s="5">
        <f t="shared" si="264"/>
        <v>0</v>
      </c>
      <c r="AZ106" s="5">
        <f t="shared" si="265"/>
        <v>0</v>
      </c>
      <c r="BA106" s="5">
        <f t="shared" si="266"/>
        <v>0</v>
      </c>
      <c r="BB106" s="5">
        <f t="shared" si="267"/>
        <v>0</v>
      </c>
      <c r="BC106" s="5">
        <f t="shared" si="268"/>
        <v>0</v>
      </c>
      <c r="BD106" s="5">
        <f t="shared" si="269"/>
        <v>1.3315695826498784E-4</v>
      </c>
      <c r="BE106" s="5">
        <f t="shared" si="270"/>
        <v>0</v>
      </c>
      <c r="BF106" s="5">
        <f t="shared" si="271"/>
        <v>0</v>
      </c>
      <c r="BG106" s="5">
        <f t="shared" si="272"/>
        <v>0</v>
      </c>
      <c r="BH106" s="5">
        <f t="shared" si="273"/>
        <v>0</v>
      </c>
      <c r="BI106" s="5">
        <f t="shared" si="274"/>
        <v>0</v>
      </c>
      <c r="BJ106" s="8">
        <f t="shared" si="275"/>
        <v>0</v>
      </c>
      <c r="BK106" s="8">
        <f t="shared" si="276"/>
        <v>0.46345893292740309</v>
      </c>
      <c r="BL106" s="8">
        <f t="shared" si="277"/>
        <v>0.50139292719362194</v>
      </c>
      <c r="BM106" s="8">
        <f t="shared" si="278"/>
        <v>4.3058468272248449E-2</v>
      </c>
      <c r="BN106" s="8">
        <f t="shared" si="279"/>
        <v>0.95692536639884995</v>
      </c>
    </row>
    <row r="107" spans="1:66" x14ac:dyDescent="0.25">
      <c r="A107" t="s">
        <v>114</v>
      </c>
      <c r="B107" t="s">
        <v>320</v>
      </c>
      <c r="C107" t="s">
        <v>121</v>
      </c>
      <c r="D107" s="11">
        <v>44385</v>
      </c>
      <c r="E107">
        <f>VLOOKUP(A107,home!$A$2:$E$405,3,FALSE)</f>
        <v>1.27272727272727</v>
      </c>
      <c r="F107">
        <f>VLOOKUP(B107,home!$B$2:$E$405,3,FALSE)</f>
        <v>0.39</v>
      </c>
      <c r="G107">
        <f>VLOOKUP(C107,away!$B$2:$E$405,4,FALSE)</f>
        <v>0.39</v>
      </c>
      <c r="H107">
        <f>VLOOKUP(A107,away!$A$2:$E$405,3,FALSE)</f>
        <v>1.02272727272727</v>
      </c>
      <c r="I107">
        <f>VLOOKUP(C107,away!$B$2:$E$405,3,FALSE)</f>
        <v>0.79</v>
      </c>
      <c r="J107">
        <f>VLOOKUP(B107,home!$B$2:$E$405,4,FALSE)</f>
        <v>0.49</v>
      </c>
      <c r="K107" s="3">
        <f t="shared" si="224"/>
        <v>0.1935818181818178</v>
      </c>
      <c r="L107" s="3">
        <f t="shared" si="225"/>
        <v>0.39589772727272626</v>
      </c>
      <c r="M107" s="5">
        <f t="shared" si="226"/>
        <v>0.55461586197867263</v>
      </c>
      <c r="N107" s="5">
        <f t="shared" si="227"/>
        <v>0.10736354695430755</v>
      </c>
      <c r="O107" s="5">
        <f t="shared" si="228"/>
        <v>0.21957115926676052</v>
      </c>
      <c r="P107" s="5">
        <f t="shared" si="229"/>
        <v>4.2504984231148991E-2</v>
      </c>
      <c r="Q107" s="5">
        <f t="shared" si="230"/>
        <v>1.0391815312931912E-2</v>
      </c>
      <c r="R107" s="5">
        <f t="shared" si="231"/>
        <v>4.346386146417415E-2</v>
      </c>
      <c r="S107" s="5">
        <f t="shared" si="232"/>
        <v>8.1438064088387859E-4</v>
      </c>
      <c r="T107" s="5">
        <f t="shared" si="233"/>
        <v>4.1140960646276585E-3</v>
      </c>
      <c r="U107" s="5">
        <f t="shared" si="234"/>
        <v>8.4138133274374773E-3</v>
      </c>
      <c r="V107" s="5">
        <f t="shared" si="235"/>
        <v>6.9347770776430156E-6</v>
      </c>
      <c r="W107" s="5">
        <f t="shared" si="236"/>
        <v>6.7055550082900531E-4</v>
      </c>
      <c r="X107" s="5">
        <f t="shared" si="237"/>
        <v>2.6547139878842788E-4</v>
      </c>
      <c r="Y107" s="5">
        <f t="shared" si="238"/>
        <v>5.2549761718125093E-5</v>
      </c>
      <c r="Z107" s="5">
        <f t="shared" si="239"/>
        <v>5.7357479907210601E-3</v>
      </c>
      <c r="AA107" s="5">
        <f t="shared" si="240"/>
        <v>1.110336524676491E-3</v>
      </c>
      <c r="AB107" s="5">
        <f t="shared" si="241"/>
        <v>1.0747048162027797E-4</v>
      </c>
      <c r="AC107" s="5">
        <f t="shared" si="242"/>
        <v>3.3216976214868493E-8</v>
      </c>
      <c r="AD107" s="5">
        <f t="shared" si="243"/>
        <v>3.2451838260574572E-5</v>
      </c>
      <c r="AE107" s="5">
        <f t="shared" si="244"/>
        <v>1.2847609013183573E-5</v>
      </c>
      <c r="AF107" s="5">
        <f t="shared" si="245"/>
        <v>2.5431696046039852E-6</v>
      </c>
      <c r="AG107" s="5">
        <f t="shared" si="246"/>
        <v>3.3561168884393197E-7</v>
      </c>
      <c r="AH107" s="5">
        <f t="shared" si="247"/>
        <v>5.6769239843389315E-4</v>
      </c>
      <c r="AI107" s="5">
        <f t="shared" si="248"/>
        <v>1.0989492665682997E-4</v>
      </c>
      <c r="AJ107" s="5">
        <f t="shared" si="249"/>
        <v>1.0636829855593332E-5</v>
      </c>
      <c r="AK107" s="5">
        <f t="shared" si="250"/>
        <v>6.8636562104546663E-7</v>
      </c>
      <c r="AL107" s="5">
        <f t="shared" si="251"/>
        <v>1.0182810460431669E-10</v>
      </c>
      <c r="AM107" s="5">
        <f t="shared" si="252"/>
        <v>1.2564171707648625E-6</v>
      </c>
      <c r="AN107" s="5">
        <f t="shared" si="253"/>
        <v>4.9741270241223782E-7</v>
      </c>
      <c r="AO107" s="5">
        <f t="shared" si="254"/>
        <v>9.8462279200794935E-8</v>
      </c>
      <c r="AP107" s="5">
        <f t="shared" si="255"/>
        <v>1.2993664185895786E-8</v>
      </c>
      <c r="AQ107" s="5">
        <f t="shared" si="256"/>
        <v>1.2860405300352893E-9</v>
      </c>
      <c r="AR107" s="5">
        <f t="shared" si="257"/>
        <v>4.4949626065996266E-5</v>
      </c>
      <c r="AS107" s="5">
        <f t="shared" si="258"/>
        <v>8.7014303404483877E-6</v>
      </c>
      <c r="AT107" s="5">
        <f t="shared" si="259"/>
        <v>8.4221935304321633E-7</v>
      </c>
      <c r="AU107" s="5">
        <f t="shared" si="260"/>
        <v>5.4346117890006717E-8</v>
      </c>
      <c r="AV107" s="5">
        <f t="shared" si="261"/>
        <v>2.630105078067729E-9</v>
      </c>
      <c r="AW107" s="5">
        <f t="shared" si="262"/>
        <v>2.1677676574661452E-13</v>
      </c>
      <c r="AX107" s="5">
        <f t="shared" si="263"/>
        <v>4.0536586718586206E-8</v>
      </c>
      <c r="AY107" s="5">
        <f t="shared" si="264"/>
        <v>1.6048342553282056E-8</v>
      </c>
      <c r="AZ107" s="5">
        <f t="shared" si="265"/>
        <v>3.1767511716692739E-9</v>
      </c>
      <c r="BA107" s="5">
        <f t="shared" si="266"/>
        <v>4.1922285632494541E-10</v>
      </c>
      <c r="BB107" s="5">
        <f t="shared" si="267"/>
        <v>4.1492344009956611E-11</v>
      </c>
      <c r="BC107" s="5">
        <f t="shared" si="268"/>
        <v>3.2853449385519886E-12</v>
      </c>
      <c r="BD107" s="5">
        <f t="shared" si="269"/>
        <v>2.9659091335478036E-6</v>
      </c>
      <c r="BE107" s="5">
        <f t="shared" si="270"/>
        <v>5.7414608263424368E-7</v>
      </c>
      <c r="BF107" s="5">
        <f t="shared" si="271"/>
        <v>5.5572121289152549E-8</v>
      </c>
      <c r="BG107" s="5">
        <f t="shared" si="272"/>
        <v>3.5859174264582193E-9</v>
      </c>
      <c r="BH107" s="5">
        <f t="shared" si="273"/>
        <v>1.7354210381591173E-10</v>
      </c>
      <c r="BI107" s="5">
        <f t="shared" si="274"/>
        <v>6.7189191975564028E-12</v>
      </c>
      <c r="BJ107" s="8">
        <f t="shared" si="275"/>
        <v>0.12290814001930796</v>
      </c>
      <c r="BK107" s="8">
        <f t="shared" si="276"/>
        <v>0.59794221099493006</v>
      </c>
      <c r="BL107" s="8">
        <f t="shared" si="277"/>
        <v>0.27341370123073466</v>
      </c>
      <c r="BM107" s="8">
        <f t="shared" si="278"/>
        <v>2.2088554979572177E-2</v>
      </c>
      <c r="BN107" s="8">
        <f t="shared" si="279"/>
        <v>0.97791122920799578</v>
      </c>
    </row>
    <row r="108" spans="1:66" x14ac:dyDescent="0.25">
      <c r="A108" t="s">
        <v>114</v>
      </c>
      <c r="B108" t="s">
        <v>127</v>
      </c>
      <c r="C108" t="s">
        <v>119</v>
      </c>
      <c r="D108" s="11">
        <v>44385</v>
      </c>
      <c r="E108">
        <f>VLOOKUP(A108,home!$A$2:$E$405,3,FALSE)</f>
        <v>1.27272727272727</v>
      </c>
      <c r="F108">
        <f>VLOOKUP(B108,home!$B$2:$E$405,3,FALSE)</f>
        <v>1.57</v>
      </c>
      <c r="G108">
        <f>VLOOKUP(C108,away!$B$2:$E$405,4,FALSE)</f>
        <v>0.79</v>
      </c>
      <c r="H108">
        <f>VLOOKUP(A108,away!$A$2:$E$405,3,FALSE)</f>
        <v>1.02272727272727</v>
      </c>
      <c r="I108">
        <f>VLOOKUP(C108,away!$B$2:$E$405,3,FALSE)</f>
        <v>1.18</v>
      </c>
      <c r="J108">
        <f>VLOOKUP(B108,home!$B$2:$E$405,4,FALSE)</f>
        <v>0.49</v>
      </c>
      <c r="K108" s="3">
        <f t="shared" si="224"/>
        <v>1.5785636363636333</v>
      </c>
      <c r="L108" s="3">
        <f t="shared" si="225"/>
        <v>0.59134090909090753</v>
      </c>
      <c r="M108" s="5">
        <f t="shared" si="226"/>
        <v>0.11418851620354555</v>
      </c>
      <c r="N108" s="5">
        <f t="shared" si="227"/>
        <v>0.18025383936923653</v>
      </c>
      <c r="O108" s="5">
        <f t="shared" si="228"/>
        <v>6.7524340979546446E-2</v>
      </c>
      <c r="P108" s="5">
        <f t="shared" si="229"/>
        <v>0.10659146923973074</v>
      </c>
      <c r="Q108" s="5">
        <f t="shared" si="230"/>
        <v>0.14227107807160416</v>
      </c>
      <c r="R108" s="5">
        <f t="shared" si="231"/>
        <v>1.9964952590304706E-2</v>
      </c>
      <c r="S108" s="5">
        <f t="shared" si="232"/>
        <v>2.4874964866063488E-2</v>
      </c>
      <c r="T108" s="5">
        <f t="shared" si="233"/>
        <v>8.4130708644205882E-2</v>
      </c>
      <c r="U108" s="5">
        <f t="shared" si="234"/>
        <v>3.1515948160778934E-2</v>
      </c>
      <c r="V108" s="5">
        <f t="shared" si="235"/>
        <v>2.5800016601339199E-3</v>
      </c>
      <c r="W108" s="5">
        <f t="shared" si="236"/>
        <v>7.4861316783361914E-2</v>
      </c>
      <c r="X108" s="5">
        <f t="shared" si="237"/>
        <v>4.4268559122415646E-2</v>
      </c>
      <c r="Y108" s="5">
        <f t="shared" si="238"/>
        <v>1.3088904997796927E-2</v>
      </c>
      <c r="Z108" s="5">
        <f t="shared" si="239"/>
        <v>3.9353644049025518E-3</v>
      </c>
      <c r="AA108" s="5">
        <f t="shared" si="240"/>
        <v>6.2122231454189783E-3</v>
      </c>
      <c r="AB108" s="5">
        <f t="shared" si="241"/>
        <v>4.9031947791674567E-3</v>
      </c>
      <c r="AC108" s="5">
        <f t="shared" si="242"/>
        <v>1.5052201435059907E-4</v>
      </c>
      <c r="AD108" s="5">
        <f t="shared" si="243"/>
        <v>2.9543338111128449E-2</v>
      </c>
      <c r="AE108" s="5">
        <f t="shared" si="244"/>
        <v>1.747018441621475E-2</v>
      </c>
      <c r="AF108" s="5">
        <f t="shared" si="245"/>
        <v>5.1654173673351175E-3</v>
      </c>
      <c r="AG108" s="5">
        <f t="shared" si="246"/>
        <v>1.0181742006113038E-3</v>
      </c>
      <c r="AH108" s="5">
        <f t="shared" si="247"/>
        <v>5.8178549119976817E-4</v>
      </c>
      <c r="AI108" s="5">
        <f t="shared" si="248"/>
        <v>9.1838542057190865E-4</v>
      </c>
      <c r="AJ108" s="5">
        <f t="shared" si="249"/>
        <v>7.2486491454066865E-4</v>
      </c>
      <c r="AK108" s="5">
        <f t="shared" si="250"/>
        <v>3.814151317899106E-4</v>
      </c>
      <c r="AL108" s="5">
        <f t="shared" si="251"/>
        <v>5.6203069086052299E-6</v>
      </c>
      <c r="AM108" s="5">
        <f t="shared" si="252"/>
        <v>9.3272078478046378E-3</v>
      </c>
      <c r="AN108" s="5">
        <f t="shared" si="253"/>
        <v>5.5155595680006419E-3</v>
      </c>
      <c r="AO108" s="5">
        <f t="shared" si="254"/>
        <v>1.6307880045432761E-3</v>
      </c>
      <c r="AP108" s="5">
        <f t="shared" si="255"/>
        <v>3.2145055371372269E-4</v>
      </c>
      <c r="AQ108" s="5">
        <f t="shared" si="256"/>
        <v>4.7521715665212084E-5</v>
      </c>
      <c r="AR108" s="5">
        <f t="shared" si="257"/>
        <v>6.8806712252394249E-5</v>
      </c>
      <c r="AS108" s="5">
        <f t="shared" si="258"/>
        <v>1.0861577389936563E-4</v>
      </c>
      <c r="AT108" s="5">
        <f t="shared" si="259"/>
        <v>8.5728455506516434E-5</v>
      </c>
      <c r="AU108" s="5">
        <f t="shared" si="260"/>
        <v>4.5109274154734828E-5</v>
      </c>
      <c r="AV108" s="5">
        <f t="shared" si="261"/>
        <v>1.7801964960855583E-5</v>
      </c>
      <c r="AW108" s="5">
        <f t="shared" si="262"/>
        <v>1.4573288075721348E-7</v>
      </c>
      <c r="AX108" s="5">
        <f t="shared" si="263"/>
        <v>2.4539318562249841E-3</v>
      </c>
      <c r="AY108" s="5">
        <f t="shared" si="264"/>
        <v>1.45111029470722E-3</v>
      </c>
      <c r="AZ108" s="5">
        <f t="shared" si="265"/>
        <v>4.2905044043167111E-4</v>
      </c>
      <c r="BA108" s="5">
        <f t="shared" si="266"/>
        <v>8.4571692496906227E-5</v>
      </c>
      <c r="BB108" s="5">
        <f t="shared" si="267"/>
        <v>1.25026753811193E-5</v>
      </c>
      <c r="BC108" s="5">
        <f t="shared" si="268"/>
        <v>1.4786686851879197E-6</v>
      </c>
      <c r="BD108" s="5">
        <f t="shared" si="269"/>
        <v>6.7813706291478802E-6</v>
      </c>
      <c r="BE108" s="5">
        <f t="shared" si="270"/>
        <v>1.0704825079877217E-5</v>
      </c>
      <c r="BF108" s="5">
        <f t="shared" si="271"/>
        <v>8.4491238023638022E-6</v>
      </c>
      <c r="BG108" s="5">
        <f t="shared" si="272"/>
        <v>4.4458265311819754E-6</v>
      </c>
      <c r="BH108" s="5">
        <f t="shared" si="273"/>
        <v>1.7545050239261361E-6</v>
      </c>
      <c r="BI108" s="5">
        <f t="shared" si="274"/>
        <v>5.5391956611742041E-7</v>
      </c>
      <c r="BJ108" s="8">
        <f t="shared" si="275"/>
        <v>0.6133466944015652</v>
      </c>
      <c r="BK108" s="8">
        <f t="shared" si="276"/>
        <v>0.2498422045854401</v>
      </c>
      <c r="BL108" s="8">
        <f t="shared" si="277"/>
        <v>0.13308586236472522</v>
      </c>
      <c r="BM108" s="8">
        <f t="shared" si="278"/>
        <v>0.36796496474083862</v>
      </c>
      <c r="BN108" s="8">
        <f t="shared" si="279"/>
        <v>0.63079419645396817</v>
      </c>
    </row>
    <row r="109" spans="1:66" x14ac:dyDescent="0.25">
      <c r="A109" t="s">
        <v>114</v>
      </c>
      <c r="B109" t="s">
        <v>123</v>
      </c>
      <c r="C109" t="s">
        <v>379</v>
      </c>
      <c r="D109" s="11">
        <v>44385</v>
      </c>
      <c r="E109">
        <f>VLOOKUP(A109,home!$A$2:$E$405,3,FALSE)</f>
        <v>1.27272727272727</v>
      </c>
      <c r="F109">
        <f>VLOOKUP(B109,home!$B$2:$E$405,3,FALSE)</f>
        <v>3.14</v>
      </c>
      <c r="G109">
        <f>VLOOKUP(C109,away!$B$2:$E$405,4,FALSE)</f>
        <v>0</v>
      </c>
      <c r="H109">
        <f>VLOOKUP(A109,away!$A$2:$E$405,3,FALSE)</f>
        <v>1.02272727272727</v>
      </c>
      <c r="I109">
        <f>VLOOKUP(C109,away!$B$2:$E$405,3,FALSE)</f>
        <v>0</v>
      </c>
      <c r="J109">
        <f>VLOOKUP(B109,home!$B$2:$E$405,4,FALSE)</f>
        <v>1.96</v>
      </c>
      <c r="K109" s="3">
        <f t="shared" si="224"/>
        <v>0</v>
      </c>
      <c r="L109" s="3">
        <f t="shared" si="225"/>
        <v>0</v>
      </c>
      <c r="M109" s="5">
        <f t="shared" si="226"/>
        <v>1</v>
      </c>
      <c r="N109" s="5">
        <f t="shared" si="227"/>
        <v>0</v>
      </c>
      <c r="O109" s="5">
        <f t="shared" si="228"/>
        <v>0</v>
      </c>
      <c r="P109" s="5">
        <f t="shared" si="229"/>
        <v>0</v>
      </c>
      <c r="Q109" s="5">
        <f t="shared" si="230"/>
        <v>0</v>
      </c>
      <c r="R109" s="5">
        <f t="shared" si="231"/>
        <v>0</v>
      </c>
      <c r="S109" s="5">
        <f t="shared" si="232"/>
        <v>0</v>
      </c>
      <c r="T109" s="5">
        <f t="shared" si="233"/>
        <v>0</v>
      </c>
      <c r="U109" s="5">
        <f t="shared" si="234"/>
        <v>0</v>
      </c>
      <c r="V109" s="5">
        <f t="shared" si="235"/>
        <v>0</v>
      </c>
      <c r="W109" s="5">
        <f t="shared" si="236"/>
        <v>0</v>
      </c>
      <c r="X109" s="5">
        <f t="shared" si="237"/>
        <v>0</v>
      </c>
      <c r="Y109" s="5">
        <f t="shared" si="238"/>
        <v>0</v>
      </c>
      <c r="Z109" s="5">
        <f t="shared" si="239"/>
        <v>0</v>
      </c>
      <c r="AA109" s="5">
        <f t="shared" si="240"/>
        <v>0</v>
      </c>
      <c r="AB109" s="5">
        <f t="shared" si="241"/>
        <v>0</v>
      </c>
      <c r="AC109" s="5">
        <f t="shared" si="242"/>
        <v>0</v>
      </c>
      <c r="AD109" s="5">
        <f t="shared" si="243"/>
        <v>0</v>
      </c>
      <c r="AE109" s="5">
        <f t="shared" si="244"/>
        <v>0</v>
      </c>
      <c r="AF109" s="5">
        <f t="shared" si="245"/>
        <v>0</v>
      </c>
      <c r="AG109" s="5">
        <f t="shared" si="246"/>
        <v>0</v>
      </c>
      <c r="AH109" s="5">
        <f t="shared" si="247"/>
        <v>0</v>
      </c>
      <c r="AI109" s="5">
        <f t="shared" si="248"/>
        <v>0</v>
      </c>
      <c r="AJ109" s="5">
        <f t="shared" si="249"/>
        <v>0</v>
      </c>
      <c r="AK109" s="5">
        <f t="shared" si="250"/>
        <v>0</v>
      </c>
      <c r="AL109" s="5">
        <f t="shared" si="251"/>
        <v>0</v>
      </c>
      <c r="AM109" s="5">
        <f t="shared" si="252"/>
        <v>0</v>
      </c>
      <c r="AN109" s="5">
        <f t="shared" si="253"/>
        <v>0</v>
      </c>
      <c r="AO109" s="5">
        <f t="shared" si="254"/>
        <v>0</v>
      </c>
      <c r="AP109" s="5">
        <f t="shared" si="255"/>
        <v>0</v>
      </c>
      <c r="AQ109" s="5">
        <f t="shared" si="256"/>
        <v>0</v>
      </c>
      <c r="AR109" s="5">
        <f t="shared" si="257"/>
        <v>0</v>
      </c>
      <c r="AS109" s="5">
        <f t="shared" si="258"/>
        <v>0</v>
      </c>
      <c r="AT109" s="5">
        <f t="shared" si="259"/>
        <v>0</v>
      </c>
      <c r="AU109" s="5">
        <f t="shared" si="260"/>
        <v>0</v>
      </c>
      <c r="AV109" s="5">
        <f t="shared" si="261"/>
        <v>0</v>
      </c>
      <c r="AW109" s="5">
        <f t="shared" si="262"/>
        <v>0</v>
      </c>
      <c r="AX109" s="5">
        <f t="shared" si="263"/>
        <v>0</v>
      </c>
      <c r="AY109" s="5">
        <f t="shared" si="264"/>
        <v>0</v>
      </c>
      <c r="AZ109" s="5">
        <f t="shared" si="265"/>
        <v>0</v>
      </c>
      <c r="BA109" s="5">
        <f t="shared" si="266"/>
        <v>0</v>
      </c>
      <c r="BB109" s="5">
        <f t="shared" si="267"/>
        <v>0</v>
      </c>
      <c r="BC109" s="5">
        <f t="shared" si="268"/>
        <v>0</v>
      </c>
      <c r="BD109" s="5">
        <f t="shared" si="269"/>
        <v>0</v>
      </c>
      <c r="BE109" s="5">
        <f t="shared" si="270"/>
        <v>0</v>
      </c>
      <c r="BF109" s="5">
        <f t="shared" si="271"/>
        <v>0</v>
      </c>
      <c r="BG109" s="5">
        <f t="shared" si="272"/>
        <v>0</v>
      </c>
      <c r="BH109" s="5">
        <f t="shared" si="273"/>
        <v>0</v>
      </c>
      <c r="BI109" s="5">
        <f t="shared" si="274"/>
        <v>0</v>
      </c>
      <c r="BJ109" s="8">
        <f t="shared" si="275"/>
        <v>0</v>
      </c>
      <c r="BK109" s="8">
        <f t="shared" si="276"/>
        <v>1</v>
      </c>
      <c r="BL109" s="8">
        <f t="shared" si="277"/>
        <v>0</v>
      </c>
      <c r="BM109" s="8">
        <f t="shared" si="278"/>
        <v>0</v>
      </c>
      <c r="BN109" s="8">
        <f t="shared" si="279"/>
        <v>1</v>
      </c>
    </row>
    <row r="110" spans="1:66" x14ac:dyDescent="0.25">
      <c r="A110" t="s">
        <v>114</v>
      </c>
      <c r="B110" t="s">
        <v>126</v>
      </c>
      <c r="C110" t="s">
        <v>110</v>
      </c>
      <c r="D110" s="11">
        <v>44385</v>
      </c>
      <c r="E110">
        <f>VLOOKUP(A110,home!$A$2:$E$405,3,FALSE)</f>
        <v>1.27272727272727</v>
      </c>
      <c r="F110">
        <f>VLOOKUP(B110,home!$B$2:$E$405,3,FALSE)</f>
        <v>1.96</v>
      </c>
      <c r="G110">
        <f>VLOOKUP(C110,away!$B$2:$E$405,4,FALSE)</f>
        <v>1.57</v>
      </c>
      <c r="H110">
        <f>VLOOKUP(A110,away!$A$2:$E$405,3,FALSE)</f>
        <v>1.02272727272727</v>
      </c>
      <c r="I110">
        <f>VLOOKUP(C110,away!$B$2:$E$405,3,FALSE)</f>
        <v>1.96</v>
      </c>
      <c r="J110">
        <f>VLOOKUP(B110,home!$B$2:$E$405,4,FALSE)</f>
        <v>1.47</v>
      </c>
      <c r="K110" s="3">
        <f t="shared" si="224"/>
        <v>3.9164363636363557</v>
      </c>
      <c r="L110" s="3">
        <f t="shared" si="225"/>
        <v>2.9466818181818102</v>
      </c>
      <c r="M110" s="5">
        <f t="shared" si="226"/>
        <v>1.045648322303593E-3</v>
      </c>
      <c r="N110" s="5">
        <f t="shared" si="227"/>
        <v>4.0952151130451394E-3</v>
      </c>
      <c r="O110" s="5">
        <f t="shared" si="228"/>
        <v>3.0811928995443114E-3</v>
      </c>
      <c r="P110" s="5">
        <f t="shared" si="229"/>
        <v>1.2067295915153481E-2</v>
      </c>
      <c r="Q110" s="5">
        <f t="shared" si="230"/>
        <v>8.0193246928215774E-3</v>
      </c>
      <c r="R110" s="5">
        <f t="shared" si="231"/>
        <v>4.5396475476990571E-3</v>
      </c>
      <c r="S110" s="5">
        <f t="shared" si="232"/>
        <v>3.4815632464047688E-2</v>
      </c>
      <c r="T110" s="5">
        <f t="shared" si="233"/>
        <v>2.3630398266433775E-2</v>
      </c>
      <c r="U110" s="5">
        <f t="shared" si="234"/>
        <v>1.7779240733901195E-2</v>
      </c>
      <c r="V110" s="5">
        <f t="shared" si="235"/>
        <v>4.4643280202927973E-2</v>
      </c>
      <c r="W110" s="5">
        <f t="shared" si="236"/>
        <v>1.0469058279591126E-2</v>
      </c>
      <c r="X110" s="5">
        <f t="shared" si="237"/>
        <v>3.0848983685956916E-2</v>
      </c>
      <c r="Y110" s="5">
        <f t="shared" si="238"/>
        <v>4.5451069668398264E-2</v>
      </c>
      <c r="Z110" s="5">
        <f t="shared" si="239"/>
        <v>4.4589656299194843E-3</v>
      </c>
      <c r="AA110" s="5">
        <f t="shared" si="240"/>
        <v>1.746325513722136E-2</v>
      </c>
      <c r="AB110" s="5">
        <f t="shared" si="241"/>
        <v>3.4196863723436569E-2</v>
      </c>
      <c r="AC110" s="5">
        <f t="shared" si="242"/>
        <v>3.2200338138365529E-2</v>
      </c>
      <c r="AD110" s="5">
        <f t="shared" si="243"/>
        <v>1.0250350134804737E-2</v>
      </c>
      <c r="AE110" s="5">
        <f t="shared" si="244"/>
        <v>3.0204520372226592E-2</v>
      </c>
      <c r="AF110" s="5">
        <f t="shared" si="245"/>
        <v>4.4501555503871089E-2</v>
      </c>
      <c r="AG110" s="5">
        <f t="shared" si="246"/>
        <v>4.3710641494688535E-2</v>
      </c>
      <c r="AH110" s="5">
        <f t="shared" si="247"/>
        <v>3.2847882373953376E-3</v>
      </c>
      <c r="AI110" s="5">
        <f t="shared" si="248"/>
        <v>1.2864664099780069E-2</v>
      </c>
      <c r="AJ110" s="5">
        <f t="shared" si="249"/>
        <v>2.5191819143172915E-2</v>
      </c>
      <c r="AK110" s="5">
        <f t="shared" si="250"/>
        <v>3.2887385519490955E-2</v>
      </c>
      <c r="AL110" s="5">
        <f t="shared" si="251"/>
        <v>1.486430956165553E-2</v>
      </c>
      <c r="AM110" s="5">
        <f t="shared" si="252"/>
        <v>8.0289688015908189E-3</v>
      </c>
      <c r="AN110" s="5">
        <f t="shared" si="253"/>
        <v>2.3658816386396667E-2</v>
      </c>
      <c r="AO110" s="5">
        <f t="shared" si="254"/>
        <v>3.4857502042748463E-2</v>
      </c>
      <c r="AP110" s="5">
        <f t="shared" si="255"/>
        <v>3.4237989165534069E-2</v>
      </c>
      <c r="AQ110" s="5">
        <f t="shared" si="256"/>
        <v>2.5222115041296268E-2</v>
      </c>
      <c r="AR110" s="5">
        <f t="shared" si="257"/>
        <v>1.9358451551420629E-3</v>
      </c>
      <c r="AS110" s="5">
        <f t="shared" si="258"/>
        <v>7.5816143599676377E-3</v>
      </c>
      <c r="AT110" s="5">
        <f t="shared" si="259"/>
        <v>1.4846455087222418E-2</v>
      </c>
      <c r="AU110" s="5">
        <f t="shared" si="260"/>
        <v>1.9381732191563947E-2</v>
      </c>
      <c r="AV110" s="5">
        <f t="shared" si="261"/>
        <v>1.8976830186325601E-2</v>
      </c>
      <c r="AW110" s="5">
        <f t="shared" si="262"/>
        <v>4.7650400827078613E-3</v>
      </c>
      <c r="AX110" s="5">
        <f t="shared" si="263"/>
        <v>5.2408242295086801E-3</v>
      </c>
      <c r="AY110" s="5">
        <f t="shared" si="264"/>
        <v>1.5443041469379925E-2</v>
      </c>
      <c r="AZ110" s="5">
        <f t="shared" si="265"/>
        <v>2.2752864757624766E-2</v>
      </c>
      <c r="BA110" s="5">
        <f t="shared" si="266"/>
        <v>2.2348484297614192E-2</v>
      </c>
      <c r="BB110" s="5">
        <f t="shared" si="267"/>
        <v>1.6463468085925359E-2</v>
      </c>
      <c r="BC110" s="5">
        <f t="shared" si="268"/>
        <v>9.7025204146025459E-3</v>
      </c>
      <c r="BD110" s="5">
        <f t="shared" si="269"/>
        <v>9.507199535787439E-4</v>
      </c>
      <c r="BE110" s="5">
        <f t="shared" si="270"/>
        <v>3.7234341978304606E-3</v>
      </c>
      <c r="BF110" s="5">
        <f t="shared" si="271"/>
        <v>7.2912965449951905E-3</v>
      </c>
      <c r="BG110" s="5">
        <f t="shared" si="272"/>
        <v>9.5186329756250972E-3</v>
      </c>
      <c r="BH110" s="5">
        <f t="shared" si="273"/>
        <v>9.3197800794615638E-3</v>
      </c>
      <c r="BI110" s="5">
        <f t="shared" si="274"/>
        <v>7.3000651208593986E-3</v>
      </c>
      <c r="BJ110" s="8">
        <f t="shared" si="275"/>
        <v>0.46913771190405956</v>
      </c>
      <c r="BK110" s="8">
        <f t="shared" si="276"/>
        <v>0.1550795460738337</v>
      </c>
      <c r="BL110" s="8">
        <f t="shared" si="277"/>
        <v>0.25211526289421388</v>
      </c>
      <c r="BM110" s="8">
        <f t="shared" si="278"/>
        <v>0.83726516062478717</v>
      </c>
      <c r="BN110" s="8">
        <f t="shared" si="279"/>
        <v>3.2848324490567155E-2</v>
      </c>
    </row>
    <row r="111" spans="1:66" x14ac:dyDescent="0.25">
      <c r="A111" t="s">
        <v>114</v>
      </c>
      <c r="B111" t="s">
        <v>345</v>
      </c>
      <c r="C111" t="s">
        <v>120</v>
      </c>
      <c r="D111" s="11">
        <v>44385</v>
      </c>
      <c r="E111">
        <f>VLOOKUP(A111,home!$A$2:$E$405,3,FALSE)</f>
        <v>1.27272727272727</v>
      </c>
      <c r="F111">
        <f>VLOOKUP(B111,home!$B$2:$E$405,3,FALSE)</f>
        <v>1.18</v>
      </c>
      <c r="G111">
        <f>VLOOKUP(C111,away!$B$2:$E$405,4,FALSE)</f>
        <v>2.75</v>
      </c>
      <c r="H111">
        <f>VLOOKUP(A111,away!$A$2:$E$405,3,FALSE)</f>
        <v>1.02272727272727</v>
      </c>
      <c r="I111">
        <f>VLOOKUP(C111,away!$B$2:$E$405,3,FALSE)</f>
        <v>1.18</v>
      </c>
      <c r="J111">
        <f>VLOOKUP(B111,home!$B$2:$E$405,4,FALSE)</f>
        <v>0</v>
      </c>
      <c r="K111" s="3">
        <f t="shared" si="224"/>
        <v>4.129999999999991</v>
      </c>
      <c r="L111" s="3">
        <f t="shared" si="225"/>
        <v>0</v>
      </c>
      <c r="M111" s="5">
        <f t="shared" si="226"/>
        <v>1.6082878822588575E-2</v>
      </c>
      <c r="N111" s="5">
        <f t="shared" si="227"/>
        <v>6.6422289537290666E-2</v>
      </c>
      <c r="O111" s="5">
        <f t="shared" si="228"/>
        <v>0</v>
      </c>
      <c r="P111" s="5">
        <f t="shared" si="229"/>
        <v>0</v>
      </c>
      <c r="Q111" s="5">
        <f t="shared" si="230"/>
        <v>0.13716202789450493</v>
      </c>
      <c r="R111" s="5">
        <f t="shared" si="231"/>
        <v>0</v>
      </c>
      <c r="S111" s="5">
        <f t="shared" si="232"/>
        <v>0</v>
      </c>
      <c r="T111" s="5">
        <f t="shared" si="233"/>
        <v>0</v>
      </c>
      <c r="U111" s="5">
        <f t="shared" si="234"/>
        <v>0</v>
      </c>
      <c r="V111" s="5">
        <f t="shared" si="235"/>
        <v>0</v>
      </c>
      <c r="W111" s="5">
        <f t="shared" si="236"/>
        <v>0.18882639173476806</v>
      </c>
      <c r="X111" s="5">
        <f t="shared" si="237"/>
        <v>0</v>
      </c>
      <c r="Y111" s="5">
        <f t="shared" si="238"/>
        <v>0</v>
      </c>
      <c r="Z111" s="5">
        <f t="shared" si="239"/>
        <v>0</v>
      </c>
      <c r="AA111" s="5">
        <f t="shared" si="240"/>
        <v>0</v>
      </c>
      <c r="AB111" s="5">
        <f t="shared" si="241"/>
        <v>0</v>
      </c>
      <c r="AC111" s="5">
        <f t="shared" si="242"/>
        <v>0</v>
      </c>
      <c r="AD111" s="5">
        <f t="shared" si="243"/>
        <v>0.19496324946614763</v>
      </c>
      <c r="AE111" s="5">
        <f t="shared" si="244"/>
        <v>0</v>
      </c>
      <c r="AF111" s="5">
        <f t="shared" si="245"/>
        <v>0</v>
      </c>
      <c r="AG111" s="5">
        <f t="shared" si="246"/>
        <v>0</v>
      </c>
      <c r="AH111" s="5">
        <f t="shared" si="247"/>
        <v>0</v>
      </c>
      <c r="AI111" s="5">
        <f t="shared" si="248"/>
        <v>0</v>
      </c>
      <c r="AJ111" s="5">
        <f t="shared" si="249"/>
        <v>0</v>
      </c>
      <c r="AK111" s="5">
        <f t="shared" si="250"/>
        <v>0</v>
      </c>
      <c r="AL111" s="5">
        <f t="shared" si="251"/>
        <v>0</v>
      </c>
      <c r="AM111" s="5">
        <f t="shared" si="252"/>
        <v>0.16103964405903756</v>
      </c>
      <c r="AN111" s="5">
        <f t="shared" si="253"/>
        <v>0</v>
      </c>
      <c r="AO111" s="5">
        <f t="shared" si="254"/>
        <v>0</v>
      </c>
      <c r="AP111" s="5">
        <f t="shared" si="255"/>
        <v>0</v>
      </c>
      <c r="AQ111" s="5">
        <f t="shared" si="256"/>
        <v>0</v>
      </c>
      <c r="AR111" s="5">
        <f t="shared" si="257"/>
        <v>0</v>
      </c>
      <c r="AS111" s="5">
        <f t="shared" si="258"/>
        <v>0</v>
      </c>
      <c r="AT111" s="5">
        <f t="shared" si="259"/>
        <v>0</v>
      </c>
      <c r="AU111" s="5">
        <f t="shared" si="260"/>
        <v>0</v>
      </c>
      <c r="AV111" s="5">
        <f t="shared" si="261"/>
        <v>0</v>
      </c>
      <c r="AW111" s="5">
        <f t="shared" si="262"/>
        <v>0</v>
      </c>
      <c r="AX111" s="5">
        <f t="shared" si="263"/>
        <v>0.11084895499397063</v>
      </c>
      <c r="AY111" s="5">
        <f t="shared" si="264"/>
        <v>0</v>
      </c>
      <c r="AZ111" s="5">
        <f t="shared" si="265"/>
        <v>0</v>
      </c>
      <c r="BA111" s="5">
        <f t="shared" si="266"/>
        <v>0</v>
      </c>
      <c r="BB111" s="5">
        <f t="shared" si="267"/>
        <v>0</v>
      </c>
      <c r="BC111" s="5">
        <f t="shared" si="268"/>
        <v>0</v>
      </c>
      <c r="BD111" s="5">
        <f t="shared" si="269"/>
        <v>0</v>
      </c>
      <c r="BE111" s="5">
        <f t="shared" si="270"/>
        <v>0</v>
      </c>
      <c r="BF111" s="5">
        <f t="shared" si="271"/>
        <v>0</v>
      </c>
      <c r="BG111" s="5">
        <f t="shared" si="272"/>
        <v>0</v>
      </c>
      <c r="BH111" s="5">
        <f t="shared" si="273"/>
        <v>0</v>
      </c>
      <c r="BI111" s="5">
        <f t="shared" si="274"/>
        <v>0</v>
      </c>
      <c r="BJ111" s="8">
        <f t="shared" si="275"/>
        <v>0.85926255768571957</v>
      </c>
      <c r="BK111" s="8">
        <f t="shared" si="276"/>
        <v>1.6082878822588575E-2</v>
      </c>
      <c r="BL111" s="8">
        <f t="shared" si="277"/>
        <v>0</v>
      </c>
      <c r="BM111" s="8">
        <f t="shared" si="278"/>
        <v>0.65567824025392385</v>
      </c>
      <c r="BN111" s="8">
        <f t="shared" si="279"/>
        <v>0.21966719625438419</v>
      </c>
    </row>
    <row r="112" spans="1:66" x14ac:dyDescent="0.25">
      <c r="A112" t="s">
        <v>114</v>
      </c>
      <c r="B112" t="s">
        <v>356</v>
      </c>
      <c r="C112" t="s">
        <v>96</v>
      </c>
      <c r="D112" s="11">
        <v>44385</v>
      </c>
      <c r="E112">
        <f>VLOOKUP(A112,home!$A$2:$E$405,3,FALSE)</f>
        <v>1.27272727272727</v>
      </c>
      <c r="F112">
        <f>VLOOKUP(B112,home!$B$2:$E$405,3,FALSE)</f>
        <v>1.57</v>
      </c>
      <c r="G112">
        <f>VLOOKUP(C112,away!$B$2:$E$405,4,FALSE)</f>
        <v>2.36</v>
      </c>
      <c r="H112">
        <f>VLOOKUP(A112,away!$A$2:$E$405,3,FALSE)</f>
        <v>1.02272727272727</v>
      </c>
      <c r="I112">
        <f>VLOOKUP(C112,away!$B$2:$E$405,3,FALSE)</f>
        <v>0.79</v>
      </c>
      <c r="J112">
        <f>VLOOKUP(B112,home!$B$2:$E$405,4,FALSE)</f>
        <v>1.63</v>
      </c>
      <c r="K112" s="3">
        <f t="shared" si="224"/>
        <v>4.7157090909090806</v>
      </c>
      <c r="L112" s="3">
        <f t="shared" si="225"/>
        <v>1.3169659090909056</v>
      </c>
      <c r="M112" s="5">
        <f t="shared" si="226"/>
        <v>2.3990678809642446E-3</v>
      </c>
      <c r="N112" s="5">
        <f t="shared" si="227"/>
        <v>1.1313306215971071E-2</v>
      </c>
      <c r="O112" s="5">
        <f t="shared" si="228"/>
        <v>3.159490612824869E-3</v>
      </c>
      <c r="P112" s="5">
        <f t="shared" si="229"/>
        <v>1.4899238605540136E-2</v>
      </c>
      <c r="Q112" s="5">
        <f t="shared" si="230"/>
        <v>2.6675130485446511E-2</v>
      </c>
      <c r="R112" s="5">
        <f t="shared" si="231"/>
        <v>2.080470713591544E-3</v>
      </c>
      <c r="S112" s="5">
        <f t="shared" si="232"/>
        <v>2.3132662563052988E-2</v>
      </c>
      <c r="T112" s="5">
        <f t="shared" si="233"/>
        <v>3.5130237469884591E-2</v>
      </c>
      <c r="U112" s="5">
        <f t="shared" si="234"/>
        <v>9.8108946574537448E-3</v>
      </c>
      <c r="V112" s="5">
        <f t="shared" si="235"/>
        <v>1.5962637537646263E-2</v>
      </c>
      <c r="W112" s="5">
        <f t="shared" si="236"/>
        <v>4.1930718443802029E-2</v>
      </c>
      <c r="X112" s="5">
        <f t="shared" si="237"/>
        <v>5.522132673417654E-2</v>
      </c>
      <c r="Y112" s="5">
        <f t="shared" si="238"/>
        <v>3.6362302381840378E-2</v>
      </c>
      <c r="Z112" s="5">
        <f t="shared" si="239"/>
        <v>9.133030015540302E-4</v>
      </c>
      <c r="AA112" s="5">
        <f t="shared" si="240"/>
        <v>4.3068712671828898E-3</v>
      </c>
      <c r="AB112" s="5">
        <f t="shared" si="241"/>
        <v>1.0154975994014739E-2</v>
      </c>
      <c r="AC112" s="5">
        <f t="shared" si="242"/>
        <v>6.1959258045137444E-3</v>
      </c>
      <c r="AD112" s="5">
        <f t="shared" si="243"/>
        <v>4.9433267538446561E-2</v>
      </c>
      <c r="AE112" s="5">
        <f t="shared" si="244"/>
        <v>6.5101928123104225E-2</v>
      </c>
      <c r="AF112" s="5">
        <f t="shared" si="245"/>
        <v>4.2868509977107394E-2</v>
      </c>
      <c r="AG112" s="5">
        <f t="shared" si="246"/>
        <v>1.8818788737791251E-2</v>
      </c>
      <c r="AH112" s="5">
        <f t="shared" si="247"/>
        <v>3.0069722942926438E-4</v>
      </c>
      <c r="AI112" s="5">
        <f t="shared" si="248"/>
        <v>1.4180006584307552E-3</v>
      </c>
      <c r="AJ112" s="5">
        <f t="shared" si="249"/>
        <v>3.3434392979384891E-3</v>
      </c>
      <c r="AK112" s="5">
        <f t="shared" si="250"/>
        <v>5.2555623640637367E-3</v>
      </c>
      <c r="AL112" s="5">
        <f t="shared" si="251"/>
        <v>1.5391740713325693E-3</v>
      </c>
      <c r="AM112" s="5">
        <f t="shared" si="252"/>
        <v>4.6622581824878627E-2</v>
      </c>
      <c r="AN112" s="5">
        <f t="shared" si="253"/>
        <v>6.1400350857166414E-2</v>
      </c>
      <c r="AO112" s="5">
        <f t="shared" si="254"/>
        <v>4.0431084442554381E-2</v>
      </c>
      <c r="AP112" s="5">
        <f t="shared" si="255"/>
        <v>1.774878662613992E-2</v>
      </c>
      <c r="AQ112" s="5">
        <f t="shared" si="256"/>
        <v>5.8436367285887234E-3</v>
      </c>
      <c r="AR112" s="5">
        <f t="shared" si="257"/>
        <v>7.9201600023285482E-5</v>
      </c>
      <c r="AS112" s="5">
        <f t="shared" si="258"/>
        <v>3.7349170524435217E-4</v>
      </c>
      <c r="AT112" s="5">
        <f t="shared" si="259"/>
        <v>8.8063911489996358E-4</v>
      </c>
      <c r="AU112" s="5">
        <f t="shared" si="260"/>
        <v>1.3842792933146284E-3</v>
      </c>
      <c r="AV112" s="5">
        <f t="shared" si="261"/>
        <v>1.6319646119602473E-3</v>
      </c>
      <c r="AW112" s="5">
        <f t="shared" si="262"/>
        <v>2.6552583107387971E-4</v>
      </c>
      <c r="AX112" s="5">
        <f t="shared" si="263"/>
        <v>3.6643088825538774E-2</v>
      </c>
      <c r="AY112" s="5">
        <f t="shared" si="264"/>
        <v>4.8257698787024468E-2</v>
      </c>
      <c r="AZ112" s="5">
        <f t="shared" si="265"/>
        <v>3.1776872076844404E-2</v>
      </c>
      <c r="BA112" s="5">
        <f t="shared" si="266"/>
        <v>1.3949685740915591E-2</v>
      </c>
      <c r="BB112" s="5">
        <f t="shared" si="267"/>
        <v>4.5928151408293405E-3</v>
      </c>
      <c r="BC112" s="5">
        <f t="shared" si="268"/>
        <v>1.2097161934457566E-3</v>
      </c>
      <c r="BD112" s="5">
        <f t="shared" si="269"/>
        <v>1.7384301196020051E-5</v>
      </c>
      <c r="BE112" s="5">
        <f t="shared" si="270"/>
        <v>8.1979307189173345E-5</v>
      </c>
      <c r="BF112" s="5">
        <f t="shared" si="271"/>
        <v>1.9329528208920655E-4</v>
      </c>
      <c r="BG112" s="5">
        <f t="shared" si="272"/>
        <v>3.0384143965930219E-4</v>
      </c>
      <c r="BH112" s="5">
        <f t="shared" si="273"/>
        <v>3.5820695979906853E-4</v>
      </c>
      <c r="BI112" s="5">
        <f t="shared" si="274"/>
        <v>3.3783996335027411E-4</v>
      </c>
      <c r="BJ112" s="8">
        <f t="shared" si="275"/>
        <v>0.69133183335149684</v>
      </c>
      <c r="BK112" s="8">
        <f t="shared" si="276"/>
        <v>0.1123864052500744</v>
      </c>
      <c r="BL112" s="8">
        <f t="shared" si="277"/>
        <v>4.547252637365555E-2</v>
      </c>
      <c r="BM112" s="8">
        <f t="shared" si="278"/>
        <v>0.74158519050649196</v>
      </c>
      <c r="BN112" s="8">
        <f t="shared" si="279"/>
        <v>6.0526704514338371E-2</v>
      </c>
    </row>
    <row r="113" spans="1:66" x14ac:dyDescent="0.25">
      <c r="A113" t="s">
        <v>114</v>
      </c>
      <c r="B113" t="s">
        <v>104</v>
      </c>
      <c r="C113" t="s">
        <v>124</v>
      </c>
      <c r="D113" s="11">
        <v>44385</v>
      </c>
      <c r="E113">
        <f>VLOOKUP(A113,home!$A$2:$E$405,3,FALSE)</f>
        <v>1.27272727272727</v>
      </c>
      <c r="F113">
        <f>VLOOKUP(B113,home!$B$2:$E$405,3,FALSE)</f>
        <v>0.79</v>
      </c>
      <c r="G113">
        <f>VLOOKUP(C113,away!$B$2:$E$405,4,FALSE)</f>
        <v>0.79</v>
      </c>
      <c r="H113">
        <f>VLOOKUP(A113,away!$A$2:$E$405,3,FALSE)</f>
        <v>1.02272727272727</v>
      </c>
      <c r="I113">
        <f>VLOOKUP(C113,away!$B$2:$E$405,3,FALSE)</f>
        <v>0.39</v>
      </c>
      <c r="J113">
        <f>VLOOKUP(B113,home!$B$2:$E$405,4,FALSE)</f>
        <v>1.47</v>
      </c>
      <c r="K113" s="3">
        <f t="shared" si="224"/>
        <v>0.7943090909090893</v>
      </c>
      <c r="L113" s="3">
        <f t="shared" si="225"/>
        <v>0.58632954545454385</v>
      </c>
      <c r="M113" s="5">
        <f t="shared" si="226"/>
        <v>0.25141793714050464</v>
      </c>
      <c r="N113" s="5">
        <f t="shared" si="227"/>
        <v>0.19970355308831281</v>
      </c>
      <c r="O113" s="5">
        <f t="shared" si="228"/>
        <v>0.14741376480271118</v>
      </c>
      <c r="P113" s="5">
        <f t="shared" si="229"/>
        <v>0.11709209350792782</v>
      </c>
      <c r="Q113" s="5">
        <f t="shared" si="230"/>
        <v>7.9313173852446378E-2</v>
      </c>
      <c r="R113" s="5">
        <f t="shared" si="231"/>
        <v>4.3216522855258337E-2</v>
      </c>
      <c r="S113" s="5">
        <f t="shared" si="232"/>
        <v>1.3633234086244984E-2</v>
      </c>
      <c r="T113" s="5">
        <f t="shared" si="233"/>
        <v>4.6503657173462103E-2</v>
      </c>
      <c r="U113" s="5">
        <f t="shared" si="234"/>
        <v>3.4327276981412129E-2</v>
      </c>
      <c r="V113" s="5">
        <f t="shared" si="235"/>
        <v>7.0548485415605549E-4</v>
      </c>
      <c r="W113" s="5">
        <f t="shared" si="236"/>
        <v>2.0999725006617086E-2</v>
      </c>
      <c r="X113" s="5">
        <f t="shared" si="237"/>
        <v>1.2312759217800213E-2</v>
      </c>
      <c r="Y113" s="5">
        <f t="shared" si="238"/>
        <v>3.6096672577320219E-3</v>
      </c>
      <c r="Z113" s="5">
        <f t="shared" si="239"/>
        <v>8.4463747339498414E-3</v>
      </c>
      <c r="AA113" s="5">
        <f t="shared" si="240"/>
        <v>6.7090322364012E-3</v>
      </c>
      <c r="AB113" s="5">
        <f t="shared" si="241"/>
        <v>2.6645226482878053E-3</v>
      </c>
      <c r="AC113" s="5">
        <f t="shared" si="242"/>
        <v>2.0535204113415886E-5</v>
      </c>
      <c r="AD113" s="5">
        <f t="shared" si="243"/>
        <v>4.1700681198367203E-3</v>
      </c>
      <c r="AE113" s="5">
        <f t="shared" si="244"/>
        <v>2.4450341452183486E-3</v>
      </c>
      <c r="AF113" s="5">
        <f t="shared" si="245"/>
        <v>7.1679787949335675E-4</v>
      </c>
      <c r="AG113" s="5">
        <f t="shared" si="246"/>
        <v>1.4009325828870693E-4</v>
      </c>
      <c r="AH113" s="5">
        <f t="shared" si="247"/>
        <v>1.2380897646238887E-3</v>
      </c>
      <c r="AI113" s="5">
        <f t="shared" si="248"/>
        <v>9.834259554022493E-4</v>
      </c>
      <c r="AJ113" s="5">
        <f t="shared" si="249"/>
        <v>3.9057208830598161E-4</v>
      </c>
      <c r="AK113" s="5">
        <f t="shared" si="250"/>
        <v>1.0341165346559629E-4</v>
      </c>
      <c r="AL113" s="5">
        <f t="shared" si="251"/>
        <v>3.825518684307271E-7</v>
      </c>
      <c r="AM113" s="5">
        <f t="shared" si="252"/>
        <v>6.624646034592964E-4</v>
      </c>
      <c r="AN113" s="5">
        <f t="shared" si="253"/>
        <v>3.8842256982601393E-4</v>
      </c>
      <c r="AO113" s="5">
        <f t="shared" si="254"/>
        <v>1.1387181440518627E-4</v>
      </c>
      <c r="AP113" s="5">
        <f t="shared" si="255"/>
        <v>2.2255469726759018E-5</v>
      </c>
      <c r="AQ113" s="5">
        <f t="shared" si="256"/>
        <v>3.262259862191994E-6</v>
      </c>
      <c r="AR113" s="5">
        <f t="shared" si="257"/>
        <v>1.4518572178476963E-4</v>
      </c>
      <c r="AS113" s="5">
        <f t="shared" si="258"/>
        <v>1.1532233868384034E-4</v>
      </c>
      <c r="AT113" s="5">
        <f t="shared" si="259"/>
        <v>4.5800791000735651E-5</v>
      </c>
      <c r="AU113" s="5">
        <f t="shared" si="260"/>
        <v>1.2126661554237181E-5</v>
      </c>
      <c r="AV113" s="5">
        <f t="shared" si="261"/>
        <v>2.408079378727084E-6</v>
      </c>
      <c r="AW113" s="5">
        <f t="shared" si="262"/>
        <v>4.9490192018941606E-9</v>
      </c>
      <c r="AX113" s="5">
        <f t="shared" si="263"/>
        <v>8.7700276155533978E-5</v>
      </c>
      <c r="AY113" s="5">
        <f t="shared" si="264"/>
        <v>5.1421263054512215E-5</v>
      </c>
      <c r="AZ113" s="5">
        <f t="shared" si="265"/>
        <v>1.5074902896725337E-5</v>
      </c>
      <c r="BA113" s="5">
        <f t="shared" si="266"/>
        <v>2.9462869877361178E-6</v>
      </c>
      <c r="BB113" s="5">
        <f t="shared" si="267"/>
        <v>4.3187377757448883E-7</v>
      </c>
      <c r="BC113" s="5">
        <f t="shared" si="268"/>
        <v>5.0644071139797381E-8</v>
      </c>
      <c r="BD113" s="5">
        <f t="shared" si="269"/>
        <v>1.4187779710092298E-5</v>
      </c>
      <c r="BE113" s="5">
        <f t="shared" si="270"/>
        <v>1.1269482403541836E-5</v>
      </c>
      <c r="BF113" s="5">
        <f t="shared" si="271"/>
        <v>4.4757261614866464E-6</v>
      </c>
      <c r="BG113" s="5">
        <f t="shared" si="272"/>
        <v>1.1850366594961622E-6</v>
      </c>
      <c r="BH113" s="5">
        <f t="shared" si="273"/>
        <v>2.3532134792458512E-7</v>
      </c>
      <c r="BI113" s="5">
        <f t="shared" si="274"/>
        <v>3.7383577188295755E-8</v>
      </c>
      <c r="BJ113" s="8">
        <f t="shared" si="275"/>
        <v>0.37126243096343048</v>
      </c>
      <c r="BK113" s="8">
        <f t="shared" si="276"/>
        <v>0.38292108860786989</v>
      </c>
      <c r="BL113" s="8">
        <f t="shared" si="277"/>
        <v>0.2373988533081304</v>
      </c>
      <c r="BM113" s="8">
        <f t="shared" si="278"/>
        <v>0.16182028605218404</v>
      </c>
      <c r="BN113" s="8">
        <f t="shared" si="279"/>
        <v>0.83815704524716117</v>
      </c>
    </row>
    <row r="114" spans="1:66" x14ac:dyDescent="0.25">
      <c r="A114" t="s">
        <v>114</v>
      </c>
      <c r="B114" t="s">
        <v>135</v>
      </c>
      <c r="C114" t="s">
        <v>130</v>
      </c>
      <c r="D114" s="11">
        <v>44385</v>
      </c>
      <c r="E114">
        <f>VLOOKUP(A114,home!$A$2:$E$405,3,FALSE)</f>
        <v>1.27272727272727</v>
      </c>
      <c r="F114">
        <f>VLOOKUP(B114,home!$B$2:$E$405,3,FALSE)</f>
        <v>0.39</v>
      </c>
      <c r="G114">
        <f>VLOOKUP(C114,away!$B$2:$E$405,4,FALSE)</f>
        <v>0</v>
      </c>
      <c r="H114">
        <f>VLOOKUP(A114,away!$A$2:$E$405,3,FALSE)</f>
        <v>1.02272727272727</v>
      </c>
      <c r="I114">
        <f>VLOOKUP(C114,away!$B$2:$E$405,3,FALSE)</f>
        <v>0</v>
      </c>
      <c r="J114">
        <f>VLOOKUP(B114,home!$B$2:$E$405,4,FALSE)</f>
        <v>1.47</v>
      </c>
      <c r="K114" s="3">
        <f t="shared" si="224"/>
        <v>0</v>
      </c>
      <c r="L114" s="3">
        <f t="shared" si="225"/>
        <v>0</v>
      </c>
      <c r="M114" s="5">
        <f t="shared" si="226"/>
        <v>1</v>
      </c>
      <c r="N114" s="5">
        <f t="shared" si="227"/>
        <v>0</v>
      </c>
      <c r="O114" s="5">
        <f t="shared" si="228"/>
        <v>0</v>
      </c>
      <c r="P114" s="5">
        <f t="shared" si="229"/>
        <v>0</v>
      </c>
      <c r="Q114" s="5">
        <f t="shared" si="230"/>
        <v>0</v>
      </c>
      <c r="R114" s="5">
        <f t="shared" si="231"/>
        <v>0</v>
      </c>
      <c r="S114" s="5">
        <f t="shared" si="232"/>
        <v>0</v>
      </c>
      <c r="T114" s="5">
        <f t="shared" si="233"/>
        <v>0</v>
      </c>
      <c r="U114" s="5">
        <f t="shared" si="234"/>
        <v>0</v>
      </c>
      <c r="V114" s="5">
        <f t="shared" si="235"/>
        <v>0</v>
      </c>
      <c r="W114" s="5">
        <f t="shared" si="236"/>
        <v>0</v>
      </c>
      <c r="X114" s="5">
        <f t="shared" si="237"/>
        <v>0</v>
      </c>
      <c r="Y114" s="5">
        <f t="shared" si="238"/>
        <v>0</v>
      </c>
      <c r="Z114" s="5">
        <f t="shared" si="239"/>
        <v>0</v>
      </c>
      <c r="AA114" s="5">
        <f t="shared" si="240"/>
        <v>0</v>
      </c>
      <c r="AB114" s="5">
        <f t="shared" si="241"/>
        <v>0</v>
      </c>
      <c r="AC114" s="5">
        <f t="shared" si="242"/>
        <v>0</v>
      </c>
      <c r="AD114" s="5">
        <f t="shared" si="243"/>
        <v>0</v>
      </c>
      <c r="AE114" s="5">
        <f t="shared" si="244"/>
        <v>0</v>
      </c>
      <c r="AF114" s="5">
        <f t="shared" si="245"/>
        <v>0</v>
      </c>
      <c r="AG114" s="5">
        <f t="shared" si="246"/>
        <v>0</v>
      </c>
      <c r="AH114" s="5">
        <f t="shared" si="247"/>
        <v>0</v>
      </c>
      <c r="AI114" s="5">
        <f t="shared" si="248"/>
        <v>0</v>
      </c>
      <c r="AJ114" s="5">
        <f t="shared" si="249"/>
        <v>0</v>
      </c>
      <c r="AK114" s="5">
        <f t="shared" si="250"/>
        <v>0</v>
      </c>
      <c r="AL114" s="5">
        <f t="shared" si="251"/>
        <v>0</v>
      </c>
      <c r="AM114" s="5">
        <f t="shared" si="252"/>
        <v>0</v>
      </c>
      <c r="AN114" s="5">
        <f t="shared" si="253"/>
        <v>0</v>
      </c>
      <c r="AO114" s="5">
        <f t="shared" si="254"/>
        <v>0</v>
      </c>
      <c r="AP114" s="5">
        <f t="shared" si="255"/>
        <v>0</v>
      </c>
      <c r="AQ114" s="5">
        <f t="shared" si="256"/>
        <v>0</v>
      </c>
      <c r="AR114" s="5">
        <f t="shared" si="257"/>
        <v>0</v>
      </c>
      <c r="AS114" s="5">
        <f t="shared" si="258"/>
        <v>0</v>
      </c>
      <c r="AT114" s="5">
        <f t="shared" si="259"/>
        <v>0</v>
      </c>
      <c r="AU114" s="5">
        <f t="shared" si="260"/>
        <v>0</v>
      </c>
      <c r="AV114" s="5">
        <f t="shared" si="261"/>
        <v>0</v>
      </c>
      <c r="AW114" s="5">
        <f t="shared" si="262"/>
        <v>0</v>
      </c>
      <c r="AX114" s="5">
        <f t="shared" si="263"/>
        <v>0</v>
      </c>
      <c r="AY114" s="5">
        <f t="shared" si="264"/>
        <v>0</v>
      </c>
      <c r="AZ114" s="5">
        <f t="shared" si="265"/>
        <v>0</v>
      </c>
      <c r="BA114" s="5">
        <f t="shared" si="266"/>
        <v>0</v>
      </c>
      <c r="BB114" s="5">
        <f t="shared" si="267"/>
        <v>0</v>
      </c>
      <c r="BC114" s="5">
        <f t="shared" si="268"/>
        <v>0</v>
      </c>
      <c r="BD114" s="5">
        <f t="shared" si="269"/>
        <v>0</v>
      </c>
      <c r="BE114" s="5">
        <f t="shared" si="270"/>
        <v>0</v>
      </c>
      <c r="BF114" s="5">
        <f t="shared" si="271"/>
        <v>0</v>
      </c>
      <c r="BG114" s="5">
        <f t="shared" si="272"/>
        <v>0</v>
      </c>
      <c r="BH114" s="5">
        <f t="shared" si="273"/>
        <v>0</v>
      </c>
      <c r="BI114" s="5">
        <f t="shared" si="274"/>
        <v>0</v>
      </c>
      <c r="BJ114" s="8">
        <f t="shared" si="275"/>
        <v>0</v>
      </c>
      <c r="BK114" s="8">
        <f t="shared" si="276"/>
        <v>1</v>
      </c>
      <c r="BL114" s="8">
        <f t="shared" si="277"/>
        <v>0</v>
      </c>
      <c r="BM114" s="8">
        <f t="shared" si="278"/>
        <v>0</v>
      </c>
      <c r="BN114" s="8">
        <f t="shared" si="279"/>
        <v>1</v>
      </c>
    </row>
    <row r="115" spans="1:66" x14ac:dyDescent="0.25">
      <c r="A115" t="s">
        <v>114</v>
      </c>
      <c r="B115" t="s">
        <v>131</v>
      </c>
      <c r="C115" t="s">
        <v>128</v>
      </c>
      <c r="D115" s="11">
        <v>44385</v>
      </c>
      <c r="E115">
        <f>VLOOKUP(A115,home!$A$2:$E$405,3,FALSE)</f>
        <v>1.27272727272727</v>
      </c>
      <c r="F115">
        <f>VLOOKUP(B115,home!$B$2:$E$405,3,FALSE)</f>
        <v>0.26</v>
      </c>
      <c r="G115">
        <f>VLOOKUP(C115,away!$B$2:$E$405,4,FALSE)</f>
        <v>0.79</v>
      </c>
      <c r="H115">
        <f>VLOOKUP(A115,away!$A$2:$E$405,3,FALSE)</f>
        <v>1.02272727272727</v>
      </c>
      <c r="I115">
        <f>VLOOKUP(C115,away!$B$2:$E$405,3,FALSE)</f>
        <v>0.79</v>
      </c>
      <c r="J115">
        <f>VLOOKUP(B115,home!$B$2:$E$405,4,FALSE)</f>
        <v>0.65</v>
      </c>
      <c r="K115" s="3">
        <f t="shared" si="224"/>
        <v>0.26141818181818127</v>
      </c>
      <c r="L115" s="3">
        <f t="shared" si="225"/>
        <v>0.52517045454545319</v>
      </c>
      <c r="M115" s="5">
        <f t="shared" si="226"/>
        <v>0.45539566870612586</v>
      </c>
      <c r="N115" s="5">
        <f t="shared" si="227"/>
        <v>0.11904870772103027</v>
      </c>
      <c r="O115" s="5">
        <f t="shared" si="228"/>
        <v>0.23916035033242669</v>
      </c>
      <c r="P115" s="5">
        <f t="shared" si="229"/>
        <v>6.2520863946902261E-2</v>
      </c>
      <c r="Q115" s="5">
        <f t="shared" si="230"/>
        <v>1.5560748360117905E-2</v>
      </c>
      <c r="R115" s="5">
        <f t="shared" si="231"/>
        <v>6.2799974946665185E-2</v>
      </c>
      <c r="S115" s="5">
        <f t="shared" si="232"/>
        <v>2.1458583695871248E-3</v>
      </c>
      <c r="T115" s="5">
        <f t="shared" si="233"/>
        <v>8.1720452893505342E-3</v>
      </c>
      <c r="U115" s="5">
        <f t="shared" si="234"/>
        <v>1.641705526878455E-2</v>
      </c>
      <c r="V115" s="5">
        <f t="shared" si="235"/>
        <v>3.2733663979491201E-5</v>
      </c>
      <c r="W115" s="5">
        <f t="shared" si="236"/>
        <v>1.3559541813440901E-3</v>
      </c>
      <c r="X115" s="5">
        <f t="shared" si="237"/>
        <v>7.1210707375928353E-4</v>
      </c>
      <c r="Y115" s="5">
        <f t="shared" si="238"/>
        <v>1.8698879780559776E-4</v>
      </c>
      <c r="Z115" s="5">
        <f t="shared" si="239"/>
        <v>1.0993563796061074E-2</v>
      </c>
      <c r="AA115" s="5">
        <f t="shared" si="240"/>
        <v>2.8739174592684693E-3</v>
      </c>
      <c r="AB115" s="5">
        <f t="shared" si="241"/>
        <v>3.7564713844874515E-4</v>
      </c>
      <c r="AC115" s="5">
        <f t="shared" si="242"/>
        <v>2.8087346520554633E-7</v>
      </c>
      <c r="AD115" s="5">
        <f t="shared" si="243"/>
        <v>8.8617769178933107E-5</v>
      </c>
      <c r="AE115" s="5">
        <f t="shared" si="244"/>
        <v>4.6539434120504345E-5</v>
      </c>
      <c r="AF115" s="5">
        <f t="shared" si="245"/>
        <v>1.2220567885676722E-5</v>
      </c>
      <c r="AG115" s="5">
        <f t="shared" si="246"/>
        <v>2.1392937304414705E-6</v>
      </c>
      <c r="AH115" s="5">
        <f t="shared" si="247"/>
        <v>1.4433737239629581E-3</v>
      </c>
      <c r="AI115" s="5">
        <f t="shared" si="248"/>
        <v>3.7732413460253399E-4</v>
      </c>
      <c r="AJ115" s="5">
        <f t="shared" si="249"/>
        <v>4.9319694611956569E-5</v>
      </c>
      <c r="AK115" s="5">
        <f t="shared" si="250"/>
        <v>4.2976882977618805E-6</v>
      </c>
      <c r="AL115" s="5">
        <f t="shared" si="251"/>
        <v>1.5424346704310005E-9</v>
      </c>
      <c r="AM115" s="5">
        <f t="shared" si="252"/>
        <v>4.6332592191079922E-6</v>
      </c>
      <c r="AN115" s="5">
        <f t="shared" si="253"/>
        <v>2.4332508501258554E-6</v>
      </c>
      <c r="AO115" s="5">
        <f t="shared" si="254"/>
        <v>6.3893572749185301E-7</v>
      </c>
      <c r="AP115" s="5">
        <f t="shared" si="255"/>
        <v>1.1185005547740875E-7</v>
      </c>
      <c r="AQ115" s="5">
        <f t="shared" si="256"/>
        <v>1.4685086119001227E-8</v>
      </c>
      <c r="AR115" s="5">
        <f t="shared" si="257"/>
        <v>1.5160344693851809E-4</v>
      </c>
      <c r="AS115" s="5">
        <f t="shared" si="258"/>
        <v>3.9631897456036522E-5</v>
      </c>
      <c r="AT115" s="5">
        <f t="shared" si="259"/>
        <v>5.1802492874808358E-6</v>
      </c>
      <c r="AU115" s="5">
        <f t="shared" si="260"/>
        <v>4.514037833660565E-7</v>
      </c>
      <c r="AV115" s="5">
        <f t="shared" si="261"/>
        <v>2.9501289078350667E-8</v>
      </c>
      <c r="AW115" s="5">
        <f t="shared" si="262"/>
        <v>5.8822076666131525E-12</v>
      </c>
      <c r="AX115" s="5">
        <f t="shared" si="263"/>
        <v>2.0186970015858957E-7</v>
      </c>
      <c r="AY115" s="5">
        <f t="shared" si="264"/>
        <v>1.060160021912408E-7</v>
      </c>
      <c r="AZ115" s="5">
        <f t="shared" si="265"/>
        <v>2.7838236029932851E-8</v>
      </c>
      <c r="BA115" s="5">
        <f t="shared" si="266"/>
        <v>4.8732730231944821E-9</v>
      </c>
      <c r="BB115" s="5">
        <f t="shared" si="267"/>
        <v>6.3982475217878529E-10</v>
      </c>
      <c r="BC115" s="5">
        <f t="shared" si="268"/>
        <v>6.7203411186232938E-11</v>
      </c>
      <c r="BD115" s="5">
        <f t="shared" si="269"/>
        <v>1.3269608523226495E-5</v>
      </c>
      <c r="BE115" s="5">
        <f t="shared" si="270"/>
        <v>3.4689169335809116E-6</v>
      </c>
      <c r="BF115" s="5">
        <f t="shared" si="271"/>
        <v>4.5341897882751132E-7</v>
      </c>
      <c r="BG115" s="5">
        <f t="shared" si="272"/>
        <v>3.9510655015648161E-8</v>
      </c>
      <c r="BH115" s="5">
        <f t="shared" si="273"/>
        <v>2.5822008991590364E-9</v>
      </c>
      <c r="BI115" s="5">
        <f t="shared" si="274"/>
        <v>1.3500685282948568E-10</v>
      </c>
      <c r="BJ115" s="8">
        <f t="shared" si="275"/>
        <v>0.1451942417735011</v>
      </c>
      <c r="BK115" s="8">
        <f t="shared" si="276"/>
        <v>0.52009551311849678</v>
      </c>
      <c r="BL115" s="8">
        <f t="shared" si="277"/>
        <v>0.32371539105812169</v>
      </c>
      <c r="BM115" s="8">
        <f t="shared" si="278"/>
        <v>4.551228972279258E-2</v>
      </c>
      <c r="BN115" s="8">
        <f t="shared" si="279"/>
        <v>0.95448631401326811</v>
      </c>
    </row>
    <row r="116" spans="1:66" x14ac:dyDescent="0.25">
      <c r="A116" t="s">
        <v>114</v>
      </c>
      <c r="B116" t="s">
        <v>116</v>
      </c>
      <c r="C116" t="s">
        <v>112</v>
      </c>
      <c r="D116" s="11">
        <v>44385</v>
      </c>
      <c r="E116">
        <f>VLOOKUP(A116,home!$A$2:$E$405,3,FALSE)</f>
        <v>1.27272727272727</v>
      </c>
      <c r="F116">
        <f>VLOOKUP(B116,home!$B$2:$E$405,3,FALSE)</f>
        <v>0.79</v>
      </c>
      <c r="G116">
        <f>VLOOKUP(C116,away!$B$2:$E$405,4,FALSE)</f>
        <v>0.39</v>
      </c>
      <c r="H116">
        <f>VLOOKUP(A116,away!$A$2:$E$405,3,FALSE)</f>
        <v>1.02272727272727</v>
      </c>
      <c r="I116">
        <f>VLOOKUP(C116,away!$B$2:$E$405,3,FALSE)</f>
        <v>1.57</v>
      </c>
      <c r="J116">
        <f>VLOOKUP(B116,home!$B$2:$E$405,4,FALSE)</f>
        <v>1.96</v>
      </c>
      <c r="K116" s="3">
        <f t="shared" si="224"/>
        <v>0.39212727272727194</v>
      </c>
      <c r="L116" s="3">
        <f t="shared" si="225"/>
        <v>3.1471363636363554</v>
      </c>
      <c r="M116" s="5">
        <f t="shared" si="226"/>
        <v>2.9034699309130219E-2</v>
      </c>
      <c r="N116" s="5">
        <f t="shared" si="227"/>
        <v>1.1385297454545638E-2</v>
      </c>
      <c r="O116" s="5">
        <f t="shared" si="228"/>
        <v>9.1376158003011076E-2</v>
      </c>
      <c r="P116" s="5">
        <f t="shared" si="229"/>
        <v>3.583108363001701E-2</v>
      </c>
      <c r="Q116" s="5">
        <f t="shared" si="230"/>
        <v>2.232242820019866E-3</v>
      </c>
      <c r="R116" s="5">
        <f t="shared" si="231"/>
        <v>0.14378661481032867</v>
      </c>
      <c r="S116" s="5">
        <f t="shared" si="232"/>
        <v>1.1054587998587865E-2</v>
      </c>
      <c r="T116" s="5">
        <f t="shared" si="233"/>
        <v>7.0251725513506853E-3</v>
      </c>
      <c r="U116" s="5">
        <f t="shared" si="234"/>
        <v>5.6382653120260938E-2</v>
      </c>
      <c r="V116" s="5">
        <f t="shared" si="235"/>
        <v>1.5158026487761367E-3</v>
      </c>
      <c r="W116" s="5">
        <f t="shared" si="236"/>
        <v>2.9177442969314154E-4</v>
      </c>
      <c r="X116" s="5">
        <f t="shared" si="237"/>
        <v>9.1825391766654492E-4</v>
      </c>
      <c r="Y116" s="5">
        <f t="shared" si="238"/>
        <v>1.4449351476699636E-3</v>
      </c>
      <c r="Z116" s="5">
        <f t="shared" si="239"/>
        <v>0.15083869469125305</v>
      </c>
      <c r="AA116" s="5">
        <f t="shared" si="240"/>
        <v>5.9147965971022683E-2</v>
      </c>
      <c r="AB116" s="5">
        <f t="shared" si="241"/>
        <v>1.1596765291791305E-2</v>
      </c>
      <c r="AC116" s="5">
        <f t="shared" si="242"/>
        <v>1.169136687464762E-4</v>
      </c>
      <c r="AD116" s="5">
        <f t="shared" si="243"/>
        <v>2.8603177841781686E-5</v>
      </c>
      <c r="AE116" s="5">
        <f t="shared" si="244"/>
        <v>9.0018101101428788E-5</v>
      </c>
      <c r="AF116" s="5">
        <f t="shared" si="245"/>
        <v>1.4164961968090019E-4</v>
      </c>
      <c r="AG116" s="5">
        <f t="shared" si="246"/>
        <v>1.4859688966434035E-4</v>
      </c>
      <c r="AH116" s="5">
        <f t="shared" si="247"/>
        <v>0.11867748527657114</v>
      </c>
      <c r="AI116" s="5">
        <f t="shared" si="248"/>
        <v>4.6536678635632801E-2</v>
      </c>
      <c r="AJ116" s="5">
        <f t="shared" si="249"/>
        <v>9.124150437588097E-3</v>
      </c>
      <c r="AK116" s="5">
        <f t="shared" si="250"/>
        <v>1.1926094090149216E-3</v>
      </c>
      <c r="AL116" s="5">
        <f t="shared" si="251"/>
        <v>5.7712234561076184E-6</v>
      </c>
      <c r="AM116" s="5">
        <f t="shared" si="252"/>
        <v>2.2432172236861995E-6</v>
      </c>
      <c r="AN116" s="5">
        <f t="shared" si="253"/>
        <v>7.0597104961982264E-6</v>
      </c>
      <c r="AO116" s="5">
        <f t="shared" si="254"/>
        <v>1.1108935809665347E-5</v>
      </c>
      <c r="AP116" s="5">
        <f t="shared" si="255"/>
        <v>1.1653778615966633E-5</v>
      </c>
      <c r="AQ116" s="5">
        <f t="shared" si="256"/>
        <v>9.1690076140190867E-6</v>
      </c>
      <c r="AR116" s="5">
        <f t="shared" si="257"/>
        <v>7.4698845891763052E-2</v>
      </c>
      <c r="AS116" s="5">
        <f t="shared" si="258"/>
        <v>2.9291454715411822E-2</v>
      </c>
      <c r="AT116" s="5">
        <f t="shared" si="259"/>
        <v>5.7429891258844136E-3</v>
      </c>
      <c r="AU116" s="5">
        <f t="shared" si="260"/>
        <v>7.5066088774514476E-4</v>
      </c>
      <c r="AV116" s="5">
        <f t="shared" si="261"/>
        <v>7.3588651663634121E-5</v>
      </c>
      <c r="AW116" s="5">
        <f t="shared" si="262"/>
        <v>1.9783721931935352E-7</v>
      </c>
      <c r="AX116" s="5">
        <f t="shared" si="263"/>
        <v>1.4660444200981851E-7</v>
      </c>
      <c r="AY116" s="5">
        <f t="shared" si="264"/>
        <v>4.6138417051971719E-7</v>
      </c>
      <c r="AZ116" s="5">
        <f t="shared" si="265"/>
        <v>7.2601945032439938E-7</v>
      </c>
      <c r="BA116" s="5">
        <f t="shared" si="266"/>
        <v>7.6162740427439868E-7</v>
      </c>
      <c r="BB116" s="5">
        <f t="shared" si="267"/>
        <v>5.992363248834819E-7</v>
      </c>
      <c r="BC116" s="5">
        <f t="shared" si="268"/>
        <v>3.7717568569052303E-7</v>
      </c>
      <c r="BD116" s="5">
        <f t="shared" si="269"/>
        <v>3.9181242371272601E-2</v>
      </c>
      <c r="BE116" s="5">
        <f t="shared" si="270"/>
        <v>1.5364033713113351E-2</v>
      </c>
      <c r="BF116" s="5">
        <f t="shared" si="271"/>
        <v>3.0123283190064995E-3</v>
      </c>
      <c r="BG116" s="5">
        <f t="shared" si="272"/>
        <v>3.9373869609704874E-4</v>
      </c>
      <c r="BH116" s="5">
        <f t="shared" si="273"/>
        <v>3.8598920266931966E-5</v>
      </c>
      <c r="BI116" s="5">
        <f t="shared" si="274"/>
        <v>3.0271378668978936E-6</v>
      </c>
      <c r="BJ116" s="8">
        <f t="shared" si="275"/>
        <v>2.3750850806471525E-2</v>
      </c>
      <c r="BK116" s="8">
        <f t="shared" si="276"/>
        <v>7.7559319862884335E-2</v>
      </c>
      <c r="BL116" s="8">
        <f t="shared" si="277"/>
        <v>0.70637158938531297</v>
      </c>
      <c r="BM116" s="8">
        <f t="shared" si="278"/>
        <v>0.6448740951719184</v>
      </c>
      <c r="BN116" s="8">
        <f t="shared" si="279"/>
        <v>0.31364609602705251</v>
      </c>
    </row>
    <row r="117" spans="1:66" x14ac:dyDescent="0.25">
      <c r="A117" t="s">
        <v>114</v>
      </c>
      <c r="B117" t="s">
        <v>132</v>
      </c>
      <c r="C117" t="s">
        <v>115</v>
      </c>
      <c r="D117" s="11">
        <v>44385</v>
      </c>
      <c r="E117">
        <f>VLOOKUP(A117,home!$A$2:$E$405,3,FALSE)</f>
        <v>1.27272727272727</v>
      </c>
      <c r="F117">
        <f>VLOOKUP(B117,home!$B$2:$E$405,3,FALSE)</f>
        <v>0.79</v>
      </c>
      <c r="G117">
        <f>VLOOKUP(C117,away!$B$2:$E$405,4,FALSE)</f>
        <v>1.18</v>
      </c>
      <c r="H117">
        <f>VLOOKUP(A117,away!$A$2:$E$405,3,FALSE)</f>
        <v>1.02272727272727</v>
      </c>
      <c r="I117">
        <f>VLOOKUP(C117,away!$B$2:$E$405,3,FALSE)</f>
        <v>0.39</v>
      </c>
      <c r="J117">
        <f>VLOOKUP(B117,home!$B$2:$E$405,4,FALSE)</f>
        <v>0.49</v>
      </c>
      <c r="K117" s="3">
        <f t="shared" si="224"/>
        <v>1.1864363636363611</v>
      </c>
      <c r="L117" s="3">
        <f t="shared" si="225"/>
        <v>0.19544318181818129</v>
      </c>
      <c r="M117" s="5">
        <f t="shared" si="226"/>
        <v>0.25110614383027569</v>
      </c>
      <c r="N117" s="5">
        <f t="shared" si="227"/>
        <v>0.29792146017274135</v>
      </c>
      <c r="O117" s="5">
        <f t="shared" si="228"/>
        <v>4.9076983724282944E-2</v>
      </c>
      <c r="P117" s="5">
        <f t="shared" si="229"/>
        <v>5.822671810807914E-2</v>
      </c>
      <c r="Q117" s="5">
        <f t="shared" si="230"/>
        <v>0.17673242692829114</v>
      </c>
      <c r="R117" s="5">
        <f t="shared" si="231"/>
        <v>4.795880926556478E-3</v>
      </c>
      <c r="S117" s="5">
        <f t="shared" si="232"/>
        <v>3.3754159196611221E-3</v>
      </c>
      <c r="T117" s="5">
        <f t="shared" si="233"/>
        <v>3.4541147849314439E-2</v>
      </c>
      <c r="U117" s="5">
        <f t="shared" si="234"/>
        <v>5.6900075269366501E-3</v>
      </c>
      <c r="V117" s="5">
        <f t="shared" si="235"/>
        <v>8.6966052705705001E-5</v>
      </c>
      <c r="W117" s="5">
        <f t="shared" si="236"/>
        <v>6.9893925980476862E-2</v>
      </c>
      <c r="X117" s="5">
        <f t="shared" si="237"/>
        <v>1.3660291283388843E-2</v>
      </c>
      <c r="Y117" s="5">
        <f t="shared" si="238"/>
        <v>1.3349053964943414E-3</v>
      </c>
      <c r="Z117" s="5">
        <f t="shared" si="239"/>
        <v>3.1244074263577518E-4</v>
      </c>
      <c r="AA117" s="5">
        <f t="shared" si="240"/>
        <v>3.7069105854463331E-4</v>
      </c>
      <c r="AB117" s="5">
        <f t="shared" si="241"/>
        <v>2.1990067576610413E-4</v>
      </c>
      <c r="AC117" s="5">
        <f t="shared" si="242"/>
        <v>1.2603603994477679E-6</v>
      </c>
      <c r="AD117" s="5">
        <f t="shared" si="243"/>
        <v>2.0731173845136494E-2</v>
      </c>
      <c r="AE117" s="5">
        <f t="shared" si="244"/>
        <v>4.0517665791193359E-3</v>
      </c>
      <c r="AF117" s="5">
        <f t="shared" si="245"/>
        <v>3.9594507610382542E-4</v>
      </c>
      <c r="AG117" s="5">
        <f t="shared" si="246"/>
        <v>2.5794921832991198E-5</v>
      </c>
      <c r="AH117" s="5">
        <f t="shared" si="247"/>
        <v>1.5266103217592845E-5</v>
      </c>
      <c r="AI117" s="5">
        <f t="shared" si="248"/>
        <v>1.811225998837821E-5</v>
      </c>
      <c r="AJ117" s="5">
        <f t="shared" si="249"/>
        <v>1.0744521938923904E-5</v>
      </c>
      <c r="AK117" s="5">
        <f t="shared" si="250"/>
        <v>4.2492305127426586E-6</v>
      </c>
      <c r="AL117" s="5">
        <f t="shared" si="251"/>
        <v>1.169014004577023E-8</v>
      </c>
      <c r="AM117" s="5">
        <f t="shared" si="252"/>
        <v>4.9192437021473899E-3</v>
      </c>
      <c r="AN117" s="5">
        <f t="shared" si="253"/>
        <v>9.6143264128673554E-4</v>
      </c>
      <c r="AO117" s="5">
        <f t="shared" si="254"/>
        <v>9.3952727258468871E-5</v>
      </c>
      <c r="AP117" s="5">
        <f t="shared" si="255"/>
        <v>6.1208066519636436E-6</v>
      </c>
      <c r="AQ117" s="5">
        <f t="shared" si="256"/>
        <v>2.9906748183841593E-7</v>
      </c>
      <c r="AR117" s="5">
        <f t="shared" si="257"/>
        <v>5.967311573622242E-7</v>
      </c>
      <c r="AS117" s="5">
        <f t="shared" si="258"/>
        <v>7.0798354440935457E-7</v>
      </c>
      <c r="AT117" s="5">
        <f t="shared" si="259"/>
        <v>4.1998871097170844E-7</v>
      </c>
      <c r="AU117" s="5">
        <f t="shared" si="260"/>
        <v>1.6609662633786543E-7</v>
      </c>
      <c r="AV117" s="5">
        <f t="shared" si="261"/>
        <v>4.9265769341141145E-8</v>
      </c>
      <c r="AW117" s="5">
        <f t="shared" si="262"/>
        <v>7.5297782521834683E-11</v>
      </c>
      <c r="AX117" s="5">
        <f t="shared" si="263"/>
        <v>9.7272826830280355E-4</v>
      </c>
      <c r="AY117" s="5">
        <f t="shared" si="264"/>
        <v>1.9011310780158946E-4</v>
      </c>
      <c r="AZ117" s="5">
        <f t="shared" si="265"/>
        <v>1.8578155347042776E-5</v>
      </c>
      <c r="BA117" s="5">
        <f t="shared" si="266"/>
        <v>1.2103245977794995E-6</v>
      </c>
      <c r="BB117" s="5">
        <f t="shared" si="267"/>
        <v>5.913742260570895E-8</v>
      </c>
      <c r="BC117" s="5">
        <f t="shared" si="268"/>
        <v>2.31160120771724E-9</v>
      </c>
      <c r="BD117" s="5">
        <f t="shared" si="269"/>
        <v>1.9437839347486495E-8</v>
      </c>
      <c r="BE117" s="5">
        <f t="shared" si="270"/>
        <v>2.3061759432379659E-8</v>
      </c>
      <c r="BF117" s="5">
        <f t="shared" si="271"/>
        <v>1.3680655000004537E-8</v>
      </c>
      <c r="BG117" s="5">
        <f t="shared" si="272"/>
        <v>5.4104088567896604E-9</v>
      </c>
      <c r="BH117" s="5">
        <f t="shared" si="273"/>
        <v>1.6047764524588719E-9</v>
      </c>
      <c r="BI117" s="5">
        <f t="shared" si="274"/>
        <v>3.807930277409123E-10</v>
      </c>
      <c r="BJ117" s="8">
        <f t="shared" si="275"/>
        <v>0.6264525782827991</v>
      </c>
      <c r="BK117" s="8">
        <f t="shared" si="276"/>
        <v>0.31298662906906272</v>
      </c>
      <c r="BL117" s="8">
        <f t="shared" si="277"/>
        <v>6.020383966978498E-2</v>
      </c>
      <c r="BM117" s="8">
        <f t="shared" si="278"/>
        <v>0.16190576104155191</v>
      </c>
      <c r="BN117" s="8">
        <f t="shared" si="279"/>
        <v>0.83785961369022677</v>
      </c>
    </row>
    <row r="118" spans="1:66" x14ac:dyDescent="0.25">
      <c r="A118" t="s">
        <v>114</v>
      </c>
      <c r="B118" t="s">
        <v>133</v>
      </c>
      <c r="C118" t="s">
        <v>134</v>
      </c>
      <c r="D118" s="11">
        <v>44385</v>
      </c>
      <c r="E118">
        <f>VLOOKUP(A118,home!$A$2:$E$405,3,FALSE)</f>
        <v>1.27272727272727</v>
      </c>
      <c r="F118">
        <f>VLOOKUP(B118,home!$B$2:$E$405,3,FALSE)</f>
        <v>0.39</v>
      </c>
      <c r="G118">
        <f>VLOOKUP(C118,away!$B$2:$E$405,4,FALSE)</f>
        <v>1.18</v>
      </c>
      <c r="H118">
        <f>VLOOKUP(A118,away!$A$2:$E$405,3,FALSE)</f>
        <v>1.02272727272727</v>
      </c>
      <c r="I118">
        <f>VLOOKUP(C118,away!$B$2:$E$405,3,FALSE)</f>
        <v>0</v>
      </c>
      <c r="J118">
        <f>VLOOKUP(B118,home!$B$2:$E$405,4,FALSE)</f>
        <v>0.49</v>
      </c>
      <c r="K118" s="3">
        <f t="shared" si="224"/>
        <v>0.58570909090908962</v>
      </c>
      <c r="L118" s="3">
        <f t="shared" si="225"/>
        <v>0</v>
      </c>
      <c r="M118" s="5">
        <f t="shared" si="226"/>
        <v>0.55671096313623947</v>
      </c>
      <c r="N118" s="5">
        <f t="shared" si="227"/>
        <v>0.32607067211765051</v>
      </c>
      <c r="O118" s="5">
        <f t="shared" si="228"/>
        <v>0</v>
      </c>
      <c r="P118" s="5">
        <f t="shared" si="229"/>
        <v>0</v>
      </c>
      <c r="Q118" s="5">
        <f t="shared" si="230"/>
        <v>9.549127846907246E-2</v>
      </c>
      <c r="R118" s="5">
        <f t="shared" si="231"/>
        <v>0</v>
      </c>
      <c r="S118" s="5">
        <f t="shared" si="232"/>
        <v>0</v>
      </c>
      <c r="T118" s="5">
        <f t="shared" si="233"/>
        <v>0</v>
      </c>
      <c r="U118" s="5">
        <f t="shared" si="234"/>
        <v>0</v>
      </c>
      <c r="V118" s="5">
        <f t="shared" si="235"/>
        <v>0</v>
      </c>
      <c r="W118" s="5">
        <f t="shared" si="236"/>
        <v>1.8643369967289054E-2</v>
      </c>
      <c r="X118" s="5">
        <f t="shared" si="237"/>
        <v>0</v>
      </c>
      <c r="Y118" s="5">
        <f t="shared" si="238"/>
        <v>0</v>
      </c>
      <c r="Z118" s="5">
        <f t="shared" si="239"/>
        <v>0</v>
      </c>
      <c r="AA118" s="5">
        <f t="shared" si="240"/>
        <v>0</v>
      </c>
      <c r="AB118" s="5">
        <f t="shared" si="241"/>
        <v>0</v>
      </c>
      <c r="AC118" s="5">
        <f t="shared" si="242"/>
        <v>0</v>
      </c>
      <c r="AD118" s="5">
        <f t="shared" si="243"/>
        <v>2.7298978187556733E-3</v>
      </c>
      <c r="AE118" s="5">
        <f t="shared" si="244"/>
        <v>0</v>
      </c>
      <c r="AF118" s="5">
        <f t="shared" si="245"/>
        <v>0</v>
      </c>
      <c r="AG118" s="5">
        <f t="shared" si="246"/>
        <v>0</v>
      </c>
      <c r="AH118" s="5">
        <f t="shared" si="247"/>
        <v>0</v>
      </c>
      <c r="AI118" s="5">
        <f t="shared" si="248"/>
        <v>0</v>
      </c>
      <c r="AJ118" s="5">
        <f t="shared" si="249"/>
        <v>0</v>
      </c>
      <c r="AK118" s="5">
        <f t="shared" si="250"/>
        <v>0</v>
      </c>
      <c r="AL118" s="5">
        <f t="shared" si="251"/>
        <v>0</v>
      </c>
      <c r="AM118" s="5">
        <f t="shared" si="252"/>
        <v>3.1978519393961844E-4</v>
      </c>
      <c r="AN118" s="5">
        <f t="shared" si="253"/>
        <v>0</v>
      </c>
      <c r="AO118" s="5">
        <f t="shared" si="254"/>
        <v>0</v>
      </c>
      <c r="AP118" s="5">
        <f t="shared" si="255"/>
        <v>0</v>
      </c>
      <c r="AQ118" s="5">
        <f t="shared" si="256"/>
        <v>0</v>
      </c>
      <c r="AR118" s="5">
        <f t="shared" si="257"/>
        <v>0</v>
      </c>
      <c r="AS118" s="5">
        <f t="shared" si="258"/>
        <v>0</v>
      </c>
      <c r="AT118" s="5">
        <f t="shared" si="259"/>
        <v>0</v>
      </c>
      <c r="AU118" s="5">
        <f t="shared" si="260"/>
        <v>0</v>
      </c>
      <c r="AV118" s="5">
        <f t="shared" si="261"/>
        <v>0</v>
      </c>
      <c r="AW118" s="5">
        <f t="shared" si="262"/>
        <v>0</v>
      </c>
      <c r="AX118" s="5">
        <f t="shared" si="263"/>
        <v>3.1216849204760142E-5</v>
      </c>
      <c r="AY118" s="5">
        <f t="shared" si="264"/>
        <v>0</v>
      </c>
      <c r="AZ118" s="5">
        <f t="shared" si="265"/>
        <v>0</v>
      </c>
      <c r="BA118" s="5">
        <f t="shared" si="266"/>
        <v>0</v>
      </c>
      <c r="BB118" s="5">
        <f t="shared" si="267"/>
        <v>0</v>
      </c>
      <c r="BC118" s="5">
        <f t="shared" si="268"/>
        <v>0</v>
      </c>
      <c r="BD118" s="5">
        <f t="shared" si="269"/>
        <v>0</v>
      </c>
      <c r="BE118" s="5">
        <f t="shared" si="270"/>
        <v>0</v>
      </c>
      <c r="BF118" s="5">
        <f t="shared" si="271"/>
        <v>0</v>
      </c>
      <c r="BG118" s="5">
        <f t="shared" si="272"/>
        <v>0</v>
      </c>
      <c r="BH118" s="5">
        <f t="shared" si="273"/>
        <v>0</v>
      </c>
      <c r="BI118" s="5">
        <f t="shared" si="274"/>
        <v>0</v>
      </c>
      <c r="BJ118" s="8">
        <f t="shared" si="275"/>
        <v>0.44328622041591204</v>
      </c>
      <c r="BK118" s="8">
        <f t="shared" si="276"/>
        <v>0.55671096313623947</v>
      </c>
      <c r="BL118" s="8">
        <f t="shared" si="277"/>
        <v>0</v>
      </c>
      <c r="BM118" s="8">
        <f t="shared" si="278"/>
        <v>2.1724269829189104E-2</v>
      </c>
      <c r="BN118" s="8">
        <f t="shared" si="279"/>
        <v>0.97827291372296243</v>
      </c>
    </row>
    <row r="119" spans="1:66" x14ac:dyDescent="0.25">
      <c r="A119" t="s">
        <v>19</v>
      </c>
      <c r="B119" t="s">
        <v>253</v>
      </c>
      <c r="C119" t="s">
        <v>243</v>
      </c>
      <c r="D119" s="11">
        <v>44385</v>
      </c>
      <c r="E119">
        <f>VLOOKUP(A119,home!$A$2:$E$405,3,FALSE)</f>
        <v>1.4827586206896599</v>
      </c>
      <c r="F119">
        <f>VLOOKUP(B119,home!$B$2:$E$405,3,FALSE)</f>
        <v>1.35</v>
      </c>
      <c r="G119">
        <f>VLOOKUP(C119,away!$B$2:$E$405,4,FALSE)</f>
        <v>0.67</v>
      </c>
      <c r="H119">
        <f>VLOOKUP(A119,away!$A$2:$E$405,3,FALSE)</f>
        <v>1.5172413793103401</v>
      </c>
      <c r="I119">
        <f>VLOOKUP(C119,away!$B$2:$E$405,3,FALSE)</f>
        <v>0.67</v>
      </c>
      <c r="J119">
        <f>VLOOKUP(B119,home!$B$2:$E$405,4,FALSE)</f>
        <v>1.32</v>
      </c>
      <c r="K119" s="3">
        <f t="shared" si="224"/>
        <v>1.3411551724137976</v>
      </c>
      <c r="L119" s="3">
        <f t="shared" si="225"/>
        <v>1.3418482758620649</v>
      </c>
      <c r="M119" s="5">
        <f t="shared" si="226"/>
        <v>6.8357537201653898E-2</v>
      </c>
      <c r="N119" s="5">
        <f t="shared" si="227"/>
        <v>9.1678064591466712E-2</v>
      </c>
      <c r="O119" s="5">
        <f t="shared" si="228"/>
        <v>9.172544343621622E-2</v>
      </c>
      <c r="P119" s="5">
        <f t="shared" si="229"/>
        <v>0.12301805290643061</v>
      </c>
      <c r="Q119" s="5">
        <f t="shared" si="230"/>
        <v>6.1477255261865912E-2</v>
      </c>
      <c r="R119" s="5">
        <f t="shared" si="231"/>
        <v>6.154081406378506E-2</v>
      </c>
      <c r="S119" s="5">
        <f t="shared" si="232"/>
        <v>5.5346644863191539E-2</v>
      </c>
      <c r="T119" s="5">
        <f t="shared" si="233"/>
        <v>8.2493148977866818E-2</v>
      </c>
      <c r="U119" s="5">
        <f t="shared" si="234"/>
        <v>8.2535781096201119E-2</v>
      </c>
      <c r="V119" s="5">
        <f t="shared" si="235"/>
        <v>1.1067033659747852E-2</v>
      </c>
      <c r="W119" s="5">
        <f t="shared" si="236"/>
        <v>2.7483512960084947E-2</v>
      </c>
      <c r="X119" s="5">
        <f t="shared" si="237"/>
        <v>3.6878704480122697E-2</v>
      </c>
      <c r="Y119" s="5">
        <f t="shared" si="238"/>
        <v>2.474281301133963E-2</v>
      </c>
      <c r="Z119" s="5">
        <f t="shared" si="239"/>
        <v>2.7526145082212641E-2</v>
      </c>
      <c r="AA119" s="5">
        <f t="shared" si="240"/>
        <v>3.6916831853622108E-2</v>
      </c>
      <c r="AB119" s="5">
        <f t="shared" si="241"/>
        <v>2.4755599994807864E-2</v>
      </c>
      <c r="AC119" s="5">
        <f t="shared" si="242"/>
        <v>1.2447831175659751E-3</v>
      </c>
      <c r="AD119" s="5">
        <f t="shared" si="243"/>
        <v>9.2149138906298909E-3</v>
      </c>
      <c r="AE119" s="5">
        <f t="shared" si="244"/>
        <v>1.236501631635911E-2</v>
      </c>
      <c r="AF119" s="5">
        <f t="shared" si="245"/>
        <v>8.2959879125563893E-3</v>
      </c>
      <c r="AG119" s="5">
        <f t="shared" si="246"/>
        <v>3.7106523590121079E-3</v>
      </c>
      <c r="AH119" s="5">
        <f t="shared" si="247"/>
        <v>9.2339775799240228E-3</v>
      </c>
      <c r="AI119" s="5">
        <f t="shared" si="248"/>
        <v>1.2384196793268144E-2</v>
      </c>
      <c r="AJ119" s="5">
        <f t="shared" si="249"/>
        <v>8.3045647927409687E-3</v>
      </c>
      <c r="AK119" s="5">
        <f t="shared" si="250"/>
        <v>3.7125700088100236E-3</v>
      </c>
      <c r="AL119" s="5">
        <f t="shared" si="251"/>
        <v>8.9605800139948717E-5</v>
      </c>
      <c r="AM119" s="5">
        <f t="shared" si="252"/>
        <v>2.4717258855532047E-3</v>
      </c>
      <c r="AN119" s="5">
        <f t="shared" si="253"/>
        <v>3.3166811179332028E-3</v>
      </c>
      <c r="AO119" s="5">
        <f t="shared" si="254"/>
        <v>2.2252414198414678E-3</v>
      </c>
      <c r="AP119" s="5">
        <f t="shared" si="255"/>
        <v>9.9531212086370916E-4</v>
      </c>
      <c r="AQ119" s="5">
        <f t="shared" si="256"/>
        <v>3.3388946333139579E-4</v>
      </c>
      <c r="AR119" s="5">
        <f t="shared" si="257"/>
        <v>2.4781193789940024E-3</v>
      </c>
      <c r="AS119" s="5">
        <f t="shared" si="258"/>
        <v>3.3235426229966743E-3</v>
      </c>
      <c r="AT119" s="5">
        <f t="shared" si="259"/>
        <v>2.2286931897848553E-3</v>
      </c>
      <c r="AU119" s="5">
        <f t="shared" si="260"/>
        <v>9.9634113306778811E-4</v>
      </c>
      <c r="AV119" s="5">
        <f t="shared" si="261"/>
        <v>3.3406201602562195E-4</v>
      </c>
      <c r="AW119" s="5">
        <f t="shared" si="262"/>
        <v>4.4793609834376927E-6</v>
      </c>
      <c r="AX119" s="5">
        <f t="shared" si="263"/>
        <v>5.5249465936645851E-4</v>
      </c>
      <c r="AY119" s="5">
        <f t="shared" si="264"/>
        <v>7.4136400609388104E-4</v>
      </c>
      <c r="AZ119" s="5">
        <f t="shared" si="265"/>
        <v>4.9739900668163402E-4</v>
      </c>
      <c r="BA119" s="5">
        <f t="shared" si="266"/>
        <v>2.2247799984375147E-4</v>
      </c>
      <c r="BB119" s="5">
        <f t="shared" si="267"/>
        <v>7.4632930126894667E-5</v>
      </c>
      <c r="BC119" s="5">
        <f t="shared" si="268"/>
        <v>2.0029213722661514E-5</v>
      </c>
      <c r="BD119" s="5">
        <f t="shared" si="269"/>
        <v>5.5421003601391209E-4</v>
      </c>
      <c r="BE119" s="5">
        <f t="shared" si="270"/>
        <v>7.4328165640369522E-4</v>
      </c>
      <c r="BF119" s="5">
        <f t="shared" si="271"/>
        <v>4.9842801902305546E-4</v>
      </c>
      <c r="BG119" s="5">
        <f t="shared" si="272"/>
        <v>2.2282310526291124E-4</v>
      </c>
      <c r="BH119" s="5">
        <f t="shared" si="273"/>
        <v>7.4710090039164378E-5</v>
      </c>
      <c r="BI119" s="5">
        <f t="shared" si="274"/>
        <v>2.0039564737505155E-5</v>
      </c>
      <c r="BJ119" s="8">
        <f t="shared" si="275"/>
        <v>0.36979131758466255</v>
      </c>
      <c r="BK119" s="8">
        <f t="shared" si="276"/>
        <v>0.25986502155482372</v>
      </c>
      <c r="BL119" s="8">
        <f t="shared" si="277"/>
        <v>0.3425840304317247</v>
      </c>
      <c r="BM119" s="8">
        <f t="shared" si="278"/>
        <v>0.50123246254689457</v>
      </c>
      <c r="BN119" s="8">
        <f t="shared" si="279"/>
        <v>0.49779716746141844</v>
      </c>
    </row>
    <row r="120" spans="1:66" x14ac:dyDescent="0.25">
      <c r="A120" t="s">
        <v>19</v>
      </c>
      <c r="B120" t="s">
        <v>146</v>
      </c>
      <c r="C120" t="s">
        <v>142</v>
      </c>
      <c r="D120" s="11">
        <v>44385</v>
      </c>
      <c r="E120">
        <f>VLOOKUP(A120,home!$A$2:$E$405,3,FALSE)</f>
        <v>1.4827586206896599</v>
      </c>
      <c r="F120">
        <f>VLOOKUP(B120,home!$B$2:$E$405,3,FALSE)</f>
        <v>0.67</v>
      </c>
      <c r="G120">
        <f>VLOOKUP(C120,away!$B$2:$E$405,4,FALSE)</f>
        <v>1.01</v>
      </c>
      <c r="H120">
        <f>VLOOKUP(A120,away!$A$2:$E$405,3,FALSE)</f>
        <v>1.5172413793103401</v>
      </c>
      <c r="I120">
        <f>VLOOKUP(C120,away!$B$2:$E$405,3,FALSE)</f>
        <v>2.02</v>
      </c>
      <c r="J120">
        <f>VLOOKUP(B120,home!$B$2:$E$405,4,FALSE)</f>
        <v>1.32</v>
      </c>
      <c r="K120" s="3">
        <f t="shared" si="224"/>
        <v>1.0033827586206929</v>
      </c>
      <c r="L120" s="3">
        <f t="shared" si="225"/>
        <v>4.0455724137930913</v>
      </c>
      <c r="M120" s="5">
        <f t="shared" si="226"/>
        <v>6.416033594290509E-3</v>
      </c>
      <c r="N120" s="5">
        <f t="shared" si="227"/>
        <v>6.4377374872422507E-3</v>
      </c>
      <c r="O120" s="5">
        <f t="shared" si="228"/>
        <v>2.5956528515031416E-2</v>
      </c>
      <c r="P120" s="5">
        <f t="shared" si="229"/>
        <v>2.6044333185628901E-2</v>
      </c>
      <c r="Q120" s="5">
        <f t="shared" si="230"/>
        <v>3.2297573996124878E-3</v>
      </c>
      <c r="R120" s="5">
        <f t="shared" si="231"/>
        <v>5.2504507859122446E-2</v>
      </c>
      <c r="S120" s="5">
        <f t="shared" si="232"/>
        <v>2.6430164412155746E-2</v>
      </c>
      <c r="T120" s="5">
        <f t="shared" si="233"/>
        <v>1.3066217439116389E-2</v>
      </c>
      <c r="U120" s="5">
        <f t="shared" si="234"/>
        <v>5.268211793570813E-2</v>
      </c>
      <c r="V120" s="5">
        <f t="shared" si="235"/>
        <v>1.1920760665621775E-2</v>
      </c>
      <c r="W120" s="5">
        <f t="shared" si="236"/>
        <v>1.0802276297662582E-3</v>
      </c>
      <c r="X120" s="5">
        <f t="shared" si="237"/>
        <v>4.3701390995994705E-3</v>
      </c>
      <c r="Y120" s="5">
        <f t="shared" si="238"/>
        <v>8.8398570928891005E-3</v>
      </c>
      <c r="Z120" s="5">
        <f t="shared" si="239"/>
        <v>7.0803596198216079E-2</v>
      </c>
      <c r="AA120" s="5">
        <f t="shared" si="240"/>
        <v>7.1043107673631659E-2</v>
      </c>
      <c r="AB120" s="5">
        <f t="shared" si="241"/>
        <v>3.5641714679277715E-2</v>
      </c>
      <c r="AC120" s="5">
        <f t="shared" si="242"/>
        <v>3.0243399021269153E-3</v>
      </c>
      <c r="AD120" s="5">
        <f t="shared" si="243"/>
        <v>2.7097044477329013E-4</v>
      </c>
      <c r="AE120" s="5">
        <f t="shared" si="244"/>
        <v>1.0962305563280669E-3</v>
      </c>
      <c r="AF120" s="5">
        <f t="shared" si="245"/>
        <v>2.2174400489189412E-3</v>
      </c>
      <c r="AG120" s="5">
        <f t="shared" si="246"/>
        <v>2.9902714303821562E-3</v>
      </c>
      <c r="AH120" s="5">
        <f t="shared" si="247"/>
        <v>7.1610268894212112E-2</v>
      </c>
      <c r="AI120" s="5">
        <f t="shared" si="248"/>
        <v>7.1852509148644148E-2</v>
      </c>
      <c r="AJ120" s="5">
        <f t="shared" si="249"/>
        <v>3.6047784421692562E-2</v>
      </c>
      <c r="AK120" s="5">
        <f t="shared" si="250"/>
        <v>1.2056575125067309E-2</v>
      </c>
      <c r="AL120" s="5">
        <f t="shared" si="251"/>
        <v>4.9106299036637659E-4</v>
      </c>
      <c r="AM120" s="5">
        <f t="shared" si="252"/>
        <v>5.4377414476260013E-5</v>
      </c>
      <c r="AN120" s="5">
        <f t="shared" si="253"/>
        <v>2.1998776793855061E-4</v>
      </c>
      <c r="AO120" s="5">
        <f t="shared" si="254"/>
        <v>4.4498822267205842E-4</v>
      </c>
      <c r="AP120" s="5">
        <f t="shared" si="255"/>
        <v>6.0007735936829887E-4</v>
      </c>
      <c r="AQ120" s="5">
        <f t="shared" si="256"/>
        <v>6.0691410280054841E-4</v>
      </c>
      <c r="AR120" s="5">
        <f t="shared" si="257"/>
        <v>5.7940905676546001E-2</v>
      </c>
      <c r="AS120" s="5">
        <f t="shared" si="258"/>
        <v>5.8136905774714087E-2</v>
      </c>
      <c r="AT120" s="5">
        <f t="shared" si="259"/>
        <v>2.9166784446951949E-2</v>
      </c>
      <c r="AU120" s="5">
        <f t="shared" si="260"/>
        <v>9.7551495461592579E-3</v>
      </c>
      <c r="AV120" s="5">
        <f t="shared" si="261"/>
        <v>2.4470372155956689E-3</v>
      </c>
      <c r="AW120" s="5">
        <f t="shared" si="262"/>
        <v>5.5370866111693643E-5</v>
      </c>
      <c r="AX120" s="5">
        <f t="shared" si="263"/>
        <v>9.0935600239750925E-6</v>
      </c>
      <c r="AY120" s="5">
        <f t="shared" si="264"/>
        <v>3.6788655576165274E-5</v>
      </c>
      <c r="AZ120" s="5">
        <f t="shared" si="265"/>
        <v>7.4415585069734832E-5</v>
      </c>
      <c r="BA120" s="5">
        <f t="shared" si="266"/>
        <v>1.0035121270479739E-4</v>
      </c>
      <c r="BB120" s="5">
        <f t="shared" si="267"/>
        <v>1.0149452445230281E-4</v>
      </c>
      <c r="BC120" s="5">
        <f t="shared" si="268"/>
        <v>8.2120689655056905E-5</v>
      </c>
      <c r="BD120" s="5">
        <f t="shared" si="269"/>
        <v>3.9067354939203665E-2</v>
      </c>
      <c r="BE120" s="5">
        <f t="shared" si="270"/>
        <v>3.9199510370911926E-2</v>
      </c>
      <c r="BF120" s="5">
        <f t="shared" si="271"/>
        <v>1.9666056426273028E-2</v>
      </c>
      <c r="BG120" s="5">
        <f t="shared" si="272"/>
        <v>6.5775273160613469E-3</v>
      </c>
      <c r="BH120" s="5">
        <f t="shared" si="273"/>
        <v>1.6499443758231491E-3</v>
      </c>
      <c r="BI120" s="5">
        <f t="shared" si="274"/>
        <v>3.3110514787682585E-4</v>
      </c>
      <c r="BJ120" s="8">
        <f t="shared" si="275"/>
        <v>4.5929457723366159E-2</v>
      </c>
      <c r="BK120" s="8">
        <f t="shared" si="276"/>
        <v>7.4363483405766387E-2</v>
      </c>
      <c r="BL120" s="8">
        <f t="shared" si="277"/>
        <v>0.69333339548850448</v>
      </c>
      <c r="BM120" s="8">
        <f t="shared" si="278"/>
        <v>0.76385961698546079</v>
      </c>
      <c r="BN120" s="8">
        <f t="shared" si="279"/>
        <v>0.12058889804092801</v>
      </c>
    </row>
    <row r="121" spans="1:66" x14ac:dyDescent="0.25">
      <c r="A121" t="s">
        <v>143</v>
      </c>
      <c r="B121" t="s">
        <v>149</v>
      </c>
      <c r="C121" t="s">
        <v>147</v>
      </c>
      <c r="D121" s="11">
        <v>44385</v>
      </c>
      <c r="E121">
        <f>VLOOKUP(A121,home!$A$2:$E$405,3,FALSE)</f>
        <v>1</v>
      </c>
      <c r="F121">
        <f>VLOOKUP(B121,home!$B$2:$E$405,3,FALSE)</f>
        <v>2</v>
      </c>
      <c r="G121">
        <f>VLOOKUP(C121,away!$B$2:$E$405,4,FALSE)</f>
        <v>0.67</v>
      </c>
      <c r="H121">
        <f>VLOOKUP(A121,away!$A$2:$E$405,3,FALSE)</f>
        <v>1.25</v>
      </c>
      <c r="I121">
        <f>VLOOKUP(C121,away!$B$2:$E$405,3,FALSE)</f>
        <v>1.67</v>
      </c>
      <c r="J121">
        <f>VLOOKUP(B121,home!$B$2:$E$405,4,FALSE)</f>
        <v>0.53</v>
      </c>
      <c r="K121" s="3">
        <f t="shared" si="224"/>
        <v>1.34</v>
      </c>
      <c r="L121" s="3">
        <f t="shared" si="225"/>
        <v>1.1063750000000001</v>
      </c>
      <c r="M121" s="5">
        <f t="shared" si="226"/>
        <v>8.6606968411977889E-2</v>
      </c>
      <c r="N121" s="5">
        <f t="shared" si="227"/>
        <v>0.11605333767205037</v>
      </c>
      <c r="O121" s="5">
        <f t="shared" si="228"/>
        <v>9.5819784676802036E-2</v>
      </c>
      <c r="P121" s="5">
        <f t="shared" si="229"/>
        <v>0.12839851146691472</v>
      </c>
      <c r="Q121" s="5">
        <f t="shared" si="230"/>
        <v>7.7755736240273765E-2</v>
      </c>
      <c r="R121" s="5">
        <f t="shared" si="231"/>
        <v>5.3006307135898448E-2</v>
      </c>
      <c r="S121" s="5">
        <f t="shared" si="232"/>
        <v>4.7589062546609641E-2</v>
      </c>
      <c r="T121" s="5">
        <f t="shared" si="233"/>
        <v>8.6027002682832893E-2</v>
      </c>
      <c r="U121" s="5">
        <f t="shared" si="234"/>
        <v>7.1028451562103925E-2</v>
      </c>
      <c r="V121" s="5">
        <f t="shared" si="235"/>
        <v>7.8392008622785603E-3</v>
      </c>
      <c r="W121" s="5">
        <f t="shared" si="236"/>
        <v>3.4730895520655627E-2</v>
      </c>
      <c r="X121" s="5">
        <f t="shared" si="237"/>
        <v>3.8425394531665373E-2</v>
      </c>
      <c r="Y121" s="5">
        <f t="shared" si="238"/>
        <v>2.1256447937485649E-2</v>
      </c>
      <c r="Z121" s="5">
        <f t="shared" si="239"/>
        <v>1.9548284352493211E-2</v>
      </c>
      <c r="AA121" s="5">
        <f t="shared" si="240"/>
        <v>2.6194701032340905E-2</v>
      </c>
      <c r="AB121" s="5">
        <f t="shared" si="241"/>
        <v>1.7550449691668413E-2</v>
      </c>
      <c r="AC121" s="5">
        <f t="shared" si="242"/>
        <v>7.2637177777278841E-4</v>
      </c>
      <c r="AD121" s="5">
        <f t="shared" si="243"/>
        <v>1.1634849999419635E-2</v>
      </c>
      <c r="AE121" s="5">
        <f t="shared" si="244"/>
        <v>1.2872507168107899E-2</v>
      </c>
      <c r="AF121" s="5">
        <f t="shared" si="245"/>
        <v>7.1209100590576913E-3</v>
      </c>
      <c r="AG121" s="5">
        <f t="shared" si="246"/>
        <v>2.6261322888633176E-3</v>
      </c>
      <c r="AH121" s="5">
        <f t="shared" si="247"/>
        <v>5.4069332751224206E-3</v>
      </c>
      <c r="AI121" s="5">
        <f t="shared" si="248"/>
        <v>7.2452905886640434E-3</v>
      </c>
      <c r="AJ121" s="5">
        <f t="shared" si="249"/>
        <v>4.8543446944049112E-3</v>
      </c>
      <c r="AK121" s="5">
        <f t="shared" si="250"/>
        <v>2.1682739635008612E-3</v>
      </c>
      <c r="AL121" s="5">
        <f t="shared" si="251"/>
        <v>4.3075081253948546E-5</v>
      </c>
      <c r="AM121" s="5">
        <f t="shared" si="252"/>
        <v>3.1181397998444617E-3</v>
      </c>
      <c r="AN121" s="5">
        <f t="shared" si="253"/>
        <v>3.4498319210529167E-3</v>
      </c>
      <c r="AO121" s="5">
        <f t="shared" si="254"/>
        <v>1.9084038958274612E-3</v>
      </c>
      <c r="AP121" s="5">
        <f t="shared" si="255"/>
        <v>7.0380345341536897E-4</v>
      </c>
      <c r="AQ121" s="5">
        <f t="shared" si="256"/>
        <v>1.9466763644310727E-4</v>
      </c>
      <c r="AR121" s="5">
        <f t="shared" si="257"/>
        <v>1.1964191604527132E-3</v>
      </c>
      <c r="AS121" s="5">
        <f t="shared" si="258"/>
        <v>1.6032016750066357E-3</v>
      </c>
      <c r="AT121" s="5">
        <f t="shared" si="259"/>
        <v>1.0741451222544462E-3</v>
      </c>
      <c r="AU121" s="5">
        <f t="shared" si="260"/>
        <v>4.7978482127365284E-4</v>
      </c>
      <c r="AV121" s="5">
        <f t="shared" si="261"/>
        <v>1.6072791512667371E-4</v>
      </c>
      <c r="AW121" s="5">
        <f t="shared" si="262"/>
        <v>1.7739066291647762E-6</v>
      </c>
      <c r="AX121" s="5">
        <f t="shared" si="263"/>
        <v>6.9638455529859647E-4</v>
      </c>
      <c r="AY121" s="5">
        <f t="shared" si="264"/>
        <v>7.7046246236848462E-4</v>
      </c>
      <c r="AZ121" s="5">
        <f t="shared" si="265"/>
        <v>4.262102034014663E-4</v>
      </c>
      <c r="BA121" s="5">
        <f t="shared" si="266"/>
        <v>1.5718277126276574E-4</v>
      </c>
      <c r="BB121" s="5">
        <f t="shared" si="267"/>
        <v>4.3475772138960618E-5</v>
      </c>
      <c r="BC121" s="5">
        <f t="shared" si="268"/>
        <v>9.6201014800485069E-6</v>
      </c>
      <c r="BD121" s="5">
        <f t="shared" si="269"/>
        <v>2.2061470810764487E-4</v>
      </c>
      <c r="BE121" s="5">
        <f t="shared" si="270"/>
        <v>2.9562370886424412E-4</v>
      </c>
      <c r="BF121" s="5">
        <f t="shared" si="271"/>
        <v>1.9806788493904363E-4</v>
      </c>
      <c r="BG121" s="5">
        <f t="shared" si="272"/>
        <v>8.8470321939439515E-5</v>
      </c>
      <c r="BH121" s="5">
        <f t="shared" si="273"/>
        <v>2.9637557849712239E-5</v>
      </c>
      <c r="BI121" s="5">
        <f t="shared" si="274"/>
        <v>7.9428655037228779E-6</v>
      </c>
      <c r="BJ121" s="8">
        <f t="shared" si="275"/>
        <v>0.41998139667294587</v>
      </c>
      <c r="BK121" s="8">
        <f t="shared" si="276"/>
        <v>0.27197365260917611</v>
      </c>
      <c r="BL121" s="8">
        <f t="shared" si="277"/>
        <v>0.28862917236182395</v>
      </c>
      <c r="BM121" s="8">
        <f t="shared" si="278"/>
        <v>0.4417231718367825</v>
      </c>
      <c r="BN121" s="8">
        <f t="shared" si="279"/>
        <v>0.55764064560391724</v>
      </c>
    </row>
    <row r="122" spans="1:66" x14ac:dyDescent="0.25">
      <c r="A122" t="s">
        <v>143</v>
      </c>
      <c r="B122" t="s">
        <v>150</v>
      </c>
      <c r="C122" t="s">
        <v>452</v>
      </c>
      <c r="D122" s="11">
        <v>44385</v>
      </c>
      <c r="E122">
        <f>VLOOKUP(A122,home!$A$2:$E$405,3,FALSE)</f>
        <v>1</v>
      </c>
      <c r="F122">
        <f>VLOOKUP(B122,home!$B$2:$E$405,3,FALSE)</f>
        <v>0.67</v>
      </c>
      <c r="G122">
        <f>VLOOKUP(C122,away!$B$2:$E$405,4,FALSE)</f>
        <v>1.33</v>
      </c>
      <c r="H122">
        <f>VLOOKUP(A122,away!$A$2:$E$405,3,FALSE)</f>
        <v>1.25</v>
      </c>
      <c r="I122">
        <f>VLOOKUP(C122,away!$B$2:$E$405,3,FALSE)</f>
        <v>1.33</v>
      </c>
      <c r="J122">
        <f>VLOOKUP(B122,home!$B$2:$E$405,4,FALSE)</f>
        <v>1.33</v>
      </c>
      <c r="K122" s="3">
        <f t="shared" si="224"/>
        <v>0.89110000000000011</v>
      </c>
      <c r="L122" s="3">
        <f t="shared" si="225"/>
        <v>2.2111250000000005</v>
      </c>
      <c r="M122" s="5">
        <f t="shared" si="226"/>
        <v>4.4949079346428021E-2</v>
      </c>
      <c r="N122" s="5">
        <f t="shared" si="227"/>
        <v>4.0054124605602009E-2</v>
      </c>
      <c r="O122" s="5">
        <f t="shared" si="228"/>
        <v>9.9388033069870665E-2</v>
      </c>
      <c r="P122" s="5">
        <f t="shared" si="229"/>
        <v>8.8564676268561751E-2</v>
      </c>
      <c r="Q122" s="5">
        <f t="shared" si="230"/>
        <v>1.7846115218025978E-2</v>
      </c>
      <c r="R122" s="5">
        <f t="shared" si="231"/>
        <v>0.10987968231080893</v>
      </c>
      <c r="S122" s="5">
        <f t="shared" si="232"/>
        <v>4.3625486865385962E-2</v>
      </c>
      <c r="T122" s="5">
        <f t="shared" si="233"/>
        <v>3.9459991511457695E-2</v>
      </c>
      <c r="U122" s="5">
        <f t="shared" si="234"/>
        <v>9.7913784907161835E-2</v>
      </c>
      <c r="V122" s="5">
        <f t="shared" si="235"/>
        <v>9.5507508532623794E-3</v>
      </c>
      <c r="W122" s="5">
        <f t="shared" si="236"/>
        <v>5.3008910902609839E-3</v>
      </c>
      <c r="X122" s="5">
        <f t="shared" si="237"/>
        <v>1.1720932811953319E-2</v>
      </c>
      <c r="Y122" s="5">
        <f t="shared" si="238"/>
        <v>1.2958223781915145E-2</v>
      </c>
      <c r="Z122" s="5">
        <f t="shared" si="239"/>
        <v>8.0985904183162497E-2</v>
      </c>
      <c r="AA122" s="5">
        <f t="shared" si="240"/>
        <v>7.2166539217616094E-2</v>
      </c>
      <c r="AB122" s="5">
        <f t="shared" si="241"/>
        <v>3.2153801548408863E-2</v>
      </c>
      <c r="AC122" s="5">
        <f t="shared" si="242"/>
        <v>1.1761352648095038E-3</v>
      </c>
      <c r="AD122" s="5">
        <f t="shared" si="243"/>
        <v>1.1809060126328904E-3</v>
      </c>
      <c r="AE122" s="5">
        <f t="shared" si="244"/>
        <v>2.6111308071829001E-3</v>
      </c>
      <c r="AF122" s="5">
        <f t="shared" si="245"/>
        <v>2.8867683030161461E-3</v>
      </c>
      <c r="AG122" s="5">
        <f t="shared" si="246"/>
        <v>2.1276685213355261E-3</v>
      </c>
      <c r="AH122" s="5">
        <f t="shared" si="247"/>
        <v>4.476748934674879E-2</v>
      </c>
      <c r="AI122" s="5">
        <f t="shared" si="248"/>
        <v>3.9892309756887845E-2</v>
      </c>
      <c r="AJ122" s="5">
        <f t="shared" si="249"/>
        <v>1.7774018612181385E-2</v>
      </c>
      <c r="AK122" s="5">
        <f t="shared" si="250"/>
        <v>5.2794759951049442E-3</v>
      </c>
      <c r="AL122" s="5">
        <f t="shared" si="251"/>
        <v>9.2695147923353938E-5</v>
      </c>
      <c r="AM122" s="5">
        <f t="shared" si="252"/>
        <v>2.1046106957143388E-4</v>
      </c>
      <c r="AN122" s="5">
        <f t="shared" si="253"/>
        <v>4.6535573245613674E-4</v>
      </c>
      <c r="AO122" s="5">
        <f t="shared" si="254"/>
        <v>5.1447984696353791E-4</v>
      </c>
      <c r="AP122" s="5">
        <f t="shared" si="255"/>
        <v>3.7919308387241769E-4</v>
      </c>
      <c r="AQ122" s="5">
        <f t="shared" si="256"/>
        <v>2.0961082689434989E-4</v>
      </c>
      <c r="AR122" s="5">
        <f t="shared" si="257"/>
        <v>1.9797302976365994E-2</v>
      </c>
      <c r="AS122" s="5">
        <f t="shared" si="258"/>
        <v>1.7641376682239737E-2</v>
      </c>
      <c r="AT122" s="5">
        <f t="shared" si="259"/>
        <v>7.8601153807719166E-3</v>
      </c>
      <c r="AU122" s="5">
        <f t="shared" si="260"/>
        <v>2.3347162719352856E-3</v>
      </c>
      <c r="AV122" s="5">
        <f t="shared" si="261"/>
        <v>5.201164174803831E-4</v>
      </c>
      <c r="AW122" s="5">
        <f t="shared" si="262"/>
        <v>5.0733431689486185E-6</v>
      </c>
      <c r="AX122" s="5">
        <f t="shared" si="263"/>
        <v>3.1256976515850773E-5</v>
      </c>
      <c r="AY122" s="5">
        <f t="shared" si="264"/>
        <v>6.9113082198610549E-5</v>
      </c>
      <c r="AZ122" s="5">
        <f t="shared" si="265"/>
        <v>7.6408831938201398E-5</v>
      </c>
      <c r="BA122" s="5">
        <f t="shared" si="266"/>
        <v>5.6316492839785212E-5</v>
      </c>
      <c r="BB122" s="5">
        <f t="shared" si="267"/>
        <v>3.1130701307592513E-5</v>
      </c>
      <c r="BC122" s="5">
        <f t="shared" si="268"/>
        <v>1.3766774385750109E-5</v>
      </c>
      <c r="BD122" s="5">
        <f t="shared" si="269"/>
        <v>7.295718590602877E-3</v>
      </c>
      <c r="BE122" s="5">
        <f t="shared" si="270"/>
        <v>6.5012148360862236E-3</v>
      </c>
      <c r="BF122" s="5">
        <f t="shared" si="271"/>
        <v>2.8966162702182175E-3</v>
      </c>
      <c r="BG122" s="5">
        <f t="shared" si="272"/>
        <v>8.6039158613048471E-4</v>
      </c>
      <c r="BH122" s="5">
        <f t="shared" si="273"/>
        <v>1.9167373560021871E-4</v>
      </c>
      <c r="BI122" s="5">
        <f t="shared" si="274"/>
        <v>3.4160093158670995E-5</v>
      </c>
      <c r="BJ122" s="8">
        <f t="shared" si="275"/>
        <v>0.13820384608232628</v>
      </c>
      <c r="BK122" s="8">
        <f t="shared" si="276"/>
        <v>0.18802793682856955</v>
      </c>
      <c r="BL122" s="8">
        <f t="shared" si="277"/>
        <v>0.58514853760537933</v>
      </c>
      <c r="BM122" s="8">
        <f t="shared" si="278"/>
        <v>0.59162047414111052</v>
      </c>
      <c r="BN122" s="8">
        <f t="shared" si="279"/>
        <v>0.40068171081929732</v>
      </c>
    </row>
    <row r="123" spans="1:66" x14ac:dyDescent="0.25">
      <c r="A123" t="s">
        <v>143</v>
      </c>
      <c r="B123" t="s">
        <v>152</v>
      </c>
      <c r="C123" t="s">
        <v>148</v>
      </c>
      <c r="D123" s="11">
        <v>44385</v>
      </c>
      <c r="E123">
        <f>VLOOKUP(A123,home!$A$2:$E$405,3,FALSE)</f>
        <v>1</v>
      </c>
      <c r="F123">
        <f>VLOOKUP(B123,home!$B$2:$E$405,3,FALSE)</f>
        <v>1.33</v>
      </c>
      <c r="G123">
        <f>VLOOKUP(C123,away!$B$2:$E$405,4,FALSE)</f>
        <v>1</v>
      </c>
      <c r="H123">
        <f>VLOOKUP(A123,away!$A$2:$E$405,3,FALSE)</f>
        <v>1.25</v>
      </c>
      <c r="I123">
        <f>VLOOKUP(C123,away!$B$2:$E$405,3,FALSE)</f>
        <v>1</v>
      </c>
      <c r="J123">
        <f>VLOOKUP(B123,home!$B$2:$E$405,4,FALSE)</f>
        <v>0.53</v>
      </c>
      <c r="K123" s="3">
        <f t="shared" si="224"/>
        <v>1.33</v>
      </c>
      <c r="L123" s="3">
        <f t="shared" si="225"/>
        <v>0.66250000000000009</v>
      </c>
      <c r="M123" s="5">
        <f t="shared" si="226"/>
        <v>0.13635411369935924</v>
      </c>
      <c r="N123" s="5">
        <f t="shared" si="227"/>
        <v>0.18135097122014779</v>
      </c>
      <c r="O123" s="5">
        <f t="shared" si="228"/>
        <v>9.033460032582552E-2</v>
      </c>
      <c r="P123" s="5">
        <f t="shared" si="229"/>
        <v>0.12014501843334792</v>
      </c>
      <c r="Q123" s="5">
        <f t="shared" si="230"/>
        <v>0.12059839586139831</v>
      </c>
      <c r="R123" s="5">
        <f t="shared" si="231"/>
        <v>2.9923336357929702E-2</v>
      </c>
      <c r="S123" s="5">
        <f t="shared" si="232"/>
        <v>2.6465694841770929E-2</v>
      </c>
      <c r="T123" s="5">
        <f t="shared" si="233"/>
        <v>7.9896437258176384E-2</v>
      </c>
      <c r="U123" s="5">
        <f t="shared" si="234"/>
        <v>3.9798037356046499E-2</v>
      </c>
      <c r="V123" s="5">
        <f t="shared" si="235"/>
        <v>2.5910650408283793E-3</v>
      </c>
      <c r="W123" s="5">
        <f t="shared" si="236"/>
        <v>5.3465288831886566E-2</v>
      </c>
      <c r="X123" s="5">
        <f t="shared" si="237"/>
        <v>3.5420753851124857E-2</v>
      </c>
      <c r="Y123" s="5">
        <f t="shared" si="238"/>
        <v>1.1733124713185107E-2</v>
      </c>
      <c r="Z123" s="5">
        <f t="shared" si="239"/>
        <v>6.6080701123761463E-3</v>
      </c>
      <c r="AA123" s="5">
        <f t="shared" si="240"/>
        <v>8.7887332494602736E-3</v>
      </c>
      <c r="AB123" s="5">
        <f t="shared" si="241"/>
        <v>5.8445076108910839E-3</v>
      </c>
      <c r="AC123" s="5">
        <f t="shared" si="242"/>
        <v>1.4269076150624416E-4</v>
      </c>
      <c r="AD123" s="5">
        <f t="shared" si="243"/>
        <v>1.777720853660229E-2</v>
      </c>
      <c r="AE123" s="5">
        <f t="shared" si="244"/>
        <v>1.1777400655499018E-2</v>
      </c>
      <c r="AF123" s="5">
        <f t="shared" si="245"/>
        <v>3.9012639671340502E-3</v>
      </c>
      <c r="AG123" s="5">
        <f t="shared" si="246"/>
        <v>8.6152912607543653E-4</v>
      </c>
      <c r="AH123" s="5">
        <f t="shared" si="247"/>
        <v>1.094461612362299E-3</v>
      </c>
      <c r="AI123" s="5">
        <f t="shared" si="248"/>
        <v>1.4556339444418576E-3</v>
      </c>
      <c r="AJ123" s="5">
        <f t="shared" si="249"/>
        <v>9.6799657305383555E-4</v>
      </c>
      <c r="AK123" s="5">
        <f t="shared" si="250"/>
        <v>4.2914514738720029E-4</v>
      </c>
      <c r="AL123" s="5">
        <f t="shared" si="251"/>
        <v>5.0291358892875786E-6</v>
      </c>
      <c r="AM123" s="5">
        <f t="shared" si="252"/>
        <v>4.7287374707362089E-3</v>
      </c>
      <c r="AN123" s="5">
        <f t="shared" si="253"/>
        <v>3.1327885743627389E-3</v>
      </c>
      <c r="AO123" s="5">
        <f t="shared" si="254"/>
        <v>1.0377362152576572E-3</v>
      </c>
      <c r="AP123" s="5">
        <f t="shared" si="255"/>
        <v>2.2916674753606611E-4</v>
      </c>
      <c r="AQ123" s="5">
        <f t="shared" si="256"/>
        <v>3.7955742560660942E-5</v>
      </c>
      <c r="AR123" s="5">
        <f t="shared" si="257"/>
        <v>1.4501616363800471E-4</v>
      </c>
      <c r="AS123" s="5">
        <f t="shared" si="258"/>
        <v>1.9287149763854626E-4</v>
      </c>
      <c r="AT123" s="5">
        <f t="shared" si="259"/>
        <v>1.2825954592963329E-4</v>
      </c>
      <c r="AU123" s="5">
        <f t="shared" si="260"/>
        <v>5.6861732028804079E-5</v>
      </c>
      <c r="AV123" s="5">
        <f t="shared" si="261"/>
        <v>1.8906525899577363E-5</v>
      </c>
      <c r="AW123" s="5">
        <f t="shared" si="262"/>
        <v>1.2309159334579202E-7</v>
      </c>
      <c r="AX123" s="5">
        <f t="shared" si="263"/>
        <v>1.048203472679859E-3</v>
      </c>
      <c r="AY123" s="5">
        <f t="shared" si="264"/>
        <v>6.9443480065040661E-4</v>
      </c>
      <c r="AZ123" s="5">
        <f t="shared" si="265"/>
        <v>2.3003152771544722E-4</v>
      </c>
      <c r="BA123" s="5">
        <f t="shared" si="266"/>
        <v>5.0798629037161285E-5</v>
      </c>
      <c r="BB123" s="5">
        <f t="shared" si="267"/>
        <v>8.4135229342798364E-6</v>
      </c>
      <c r="BC123" s="5">
        <f t="shared" si="268"/>
        <v>1.1147917887920791E-6</v>
      </c>
      <c r="BD123" s="5">
        <f t="shared" si="269"/>
        <v>1.6012201401696351E-5</v>
      </c>
      <c r="BE123" s="5">
        <f t="shared" si="270"/>
        <v>2.1296227864256144E-5</v>
      </c>
      <c r="BF123" s="5">
        <f t="shared" si="271"/>
        <v>1.4161991529730339E-5</v>
      </c>
      <c r="BG123" s="5">
        <f t="shared" si="272"/>
        <v>6.2784829115137819E-6</v>
      </c>
      <c r="BH123" s="5">
        <f t="shared" si="273"/>
        <v>2.0875955680783333E-6</v>
      </c>
      <c r="BI123" s="5">
        <f t="shared" si="274"/>
        <v>5.5530042110883658E-7</v>
      </c>
      <c r="BJ123" s="8">
        <f t="shared" si="275"/>
        <v>0.52798175551648918</v>
      </c>
      <c r="BK123" s="8">
        <f t="shared" si="276"/>
        <v>0.28639804671335239</v>
      </c>
      <c r="BL123" s="8">
        <f t="shared" si="277"/>
        <v>0.17923875944222928</v>
      </c>
      <c r="BM123" s="8">
        <f t="shared" si="278"/>
        <v>0.32082588417738128</v>
      </c>
      <c r="BN123" s="8">
        <f t="shared" si="279"/>
        <v>0.67870643589800839</v>
      </c>
    </row>
    <row r="124" spans="1:66" x14ac:dyDescent="0.25">
      <c r="A124" t="s">
        <v>143</v>
      </c>
      <c r="B124" t="s">
        <v>329</v>
      </c>
      <c r="C124" t="s">
        <v>158</v>
      </c>
      <c r="D124" s="11">
        <v>44385</v>
      </c>
      <c r="E124">
        <f>VLOOKUP(A124,home!$A$2:$E$405,3,FALSE)</f>
        <v>1</v>
      </c>
      <c r="F124">
        <f>VLOOKUP(B124,home!$B$2:$E$405,3,FALSE)</f>
        <v>1.33</v>
      </c>
      <c r="G124">
        <f>VLOOKUP(C124,away!$B$2:$E$405,4,FALSE)</f>
        <v>2</v>
      </c>
      <c r="H124">
        <f>VLOOKUP(A124,away!$A$2:$E$405,3,FALSE)</f>
        <v>1.25</v>
      </c>
      <c r="I124">
        <f>VLOOKUP(C124,away!$B$2:$E$405,3,FALSE)</f>
        <v>1.67</v>
      </c>
      <c r="J124">
        <f>VLOOKUP(B124,home!$B$2:$E$405,4,FALSE)</f>
        <v>2.13</v>
      </c>
      <c r="K124" s="3">
        <f t="shared" si="224"/>
        <v>2.66</v>
      </c>
      <c r="L124" s="3">
        <f t="shared" si="225"/>
        <v>4.4463749999999997</v>
      </c>
      <c r="M124" s="5">
        <f t="shared" si="226"/>
        <v>8.1986161019810251E-4</v>
      </c>
      <c r="N124" s="5">
        <f t="shared" si="227"/>
        <v>2.1808318831269529E-3</v>
      </c>
      <c r="O124" s="5">
        <f t="shared" si="228"/>
        <v>3.6454121670445884E-3</v>
      </c>
      <c r="P124" s="5">
        <f t="shared" si="229"/>
        <v>9.696796364338605E-3</v>
      </c>
      <c r="Q124" s="5">
        <f t="shared" si="230"/>
        <v>2.900506404558848E-3</v>
      </c>
      <c r="R124" s="5">
        <f t="shared" si="231"/>
        <v>8.1044347621214412E-3</v>
      </c>
      <c r="S124" s="5">
        <f t="shared" si="232"/>
        <v>2.8671869301433246E-2</v>
      </c>
      <c r="T124" s="5">
        <f t="shared" si="233"/>
        <v>1.2896739164570348E-2</v>
      </c>
      <c r="U124" s="5">
        <f t="shared" si="234"/>
        <v>2.1557796467243037E-2</v>
      </c>
      <c r="V124" s="5">
        <f t="shared" si="235"/>
        <v>3.7679160935702907E-2</v>
      </c>
      <c r="W124" s="5">
        <f t="shared" si="236"/>
        <v>2.5717823453755115E-3</v>
      </c>
      <c r="X124" s="5">
        <f t="shared" si="237"/>
        <v>1.1435108725919041E-2</v>
      </c>
      <c r="Y124" s="5">
        <f t="shared" si="238"/>
        <v>2.5422390780604143E-2</v>
      </c>
      <c r="Z124" s="5">
        <f t="shared" si="239"/>
        <v>1.2011785371809238E-2</v>
      </c>
      <c r="AA124" s="5">
        <f t="shared" si="240"/>
        <v>3.1951349089012579E-2</v>
      </c>
      <c r="AB124" s="5">
        <f t="shared" si="241"/>
        <v>4.2495294288386741E-2</v>
      </c>
      <c r="AC124" s="5">
        <f t="shared" si="242"/>
        <v>2.7852806667912049E-2</v>
      </c>
      <c r="AD124" s="5">
        <f t="shared" si="243"/>
        <v>1.7102352596747154E-3</v>
      </c>
      <c r="AE124" s="5">
        <f t="shared" si="244"/>
        <v>7.6043473027361634E-3</v>
      </c>
      <c r="AF124" s="5">
        <f t="shared" si="245"/>
        <v>1.6905889869101756E-2</v>
      </c>
      <c r="AG124" s="5">
        <f t="shared" si="246"/>
        <v>2.5056642022242434E-2</v>
      </c>
      <c r="AH124" s="5">
        <f t="shared" si="247"/>
        <v>1.3352225545644575E-2</v>
      </c>
      <c r="AI124" s="5">
        <f t="shared" si="248"/>
        <v>3.5516919951414573E-2</v>
      </c>
      <c r="AJ124" s="5">
        <f t="shared" si="249"/>
        <v>4.7237503535381392E-2</v>
      </c>
      <c r="AK124" s="5">
        <f t="shared" si="250"/>
        <v>4.1883919801371503E-2</v>
      </c>
      <c r="AL124" s="5">
        <f t="shared" si="251"/>
        <v>1.3177004073591177E-2</v>
      </c>
      <c r="AM124" s="5">
        <f t="shared" si="252"/>
        <v>9.0984515814694817E-4</v>
      </c>
      <c r="AN124" s="5">
        <f t="shared" si="253"/>
        <v>4.0455127650556371E-3</v>
      </c>
      <c r="AO124" s="5">
        <f t="shared" si="254"/>
        <v>8.9939334103621305E-3</v>
      </c>
      <c r="AP124" s="5">
        <f t="shared" si="255"/>
        <v>1.3330133555832969E-2</v>
      </c>
      <c r="AQ124" s="5">
        <f t="shared" si="256"/>
        <v>1.4817693147329204E-2</v>
      </c>
      <c r="AR124" s="5">
        <f t="shared" si="257"/>
        <v>1.1873800372103078E-2</v>
      </c>
      <c r="AS124" s="5">
        <f t="shared" si="258"/>
        <v>3.1584308989794189E-2</v>
      </c>
      <c r="AT124" s="5">
        <f t="shared" si="259"/>
        <v>4.2007130956426282E-2</v>
      </c>
      <c r="AU124" s="5">
        <f t="shared" si="260"/>
        <v>3.7246322781364638E-2</v>
      </c>
      <c r="AV124" s="5">
        <f t="shared" si="261"/>
        <v>2.4768804649607484E-2</v>
      </c>
      <c r="AW124" s="5">
        <f t="shared" si="262"/>
        <v>4.3291427210366421E-3</v>
      </c>
      <c r="AX124" s="5">
        <f t="shared" si="263"/>
        <v>4.033646867784803E-4</v>
      </c>
      <c r="AY124" s="5">
        <f t="shared" si="264"/>
        <v>1.7935106591746655E-3</v>
      </c>
      <c r="AZ124" s="5">
        <f t="shared" si="265"/>
        <v>3.9873104785938772E-3</v>
      </c>
      <c r="BA124" s="5">
        <f t="shared" si="266"/>
        <v>5.9096925430859489E-3</v>
      </c>
      <c r="BB124" s="5">
        <f t="shared" si="267"/>
        <v>6.569177295315946E-3</v>
      </c>
      <c r="BC124" s="5">
        <f t="shared" si="268"/>
        <v>5.8418051392920868E-3</v>
      </c>
      <c r="BD124" s="5">
        <f t="shared" si="269"/>
        <v>8.7992281882516375E-3</v>
      </c>
      <c r="BE124" s="5">
        <f t="shared" si="270"/>
        <v>2.3405946980749357E-2</v>
      </c>
      <c r="BF124" s="5">
        <f t="shared" si="271"/>
        <v>3.1129909484396652E-2</v>
      </c>
      <c r="BG124" s="5">
        <f t="shared" si="272"/>
        <v>2.7601853076165028E-2</v>
      </c>
      <c r="BH124" s="5">
        <f t="shared" si="273"/>
        <v>1.8355232295649747E-2</v>
      </c>
      <c r="BI124" s="5">
        <f t="shared" si="274"/>
        <v>9.7649835812856616E-3</v>
      </c>
      <c r="BJ124" s="8">
        <f t="shared" si="275"/>
        <v>0.17528645259687781</v>
      </c>
      <c r="BK124" s="8">
        <f t="shared" si="276"/>
        <v>0.11969100961235077</v>
      </c>
      <c r="BL124" s="8">
        <f t="shared" si="277"/>
        <v>0.51228237696341417</v>
      </c>
      <c r="BM124" s="8">
        <f t="shared" si="278"/>
        <v>0.79445941341492554</v>
      </c>
      <c r="BN124" s="8">
        <f t="shared" si="279"/>
        <v>2.7347843191388541E-2</v>
      </c>
    </row>
    <row r="125" spans="1:66" x14ac:dyDescent="0.25">
      <c r="A125" t="s">
        <v>143</v>
      </c>
      <c r="B125" t="s">
        <v>155</v>
      </c>
      <c r="C125" t="s">
        <v>153</v>
      </c>
      <c r="D125" s="11">
        <v>44385</v>
      </c>
      <c r="E125">
        <f>VLOOKUP(A125,home!$A$2:$E$405,3,FALSE)</f>
        <v>1</v>
      </c>
      <c r="F125">
        <f>VLOOKUP(B125,home!$B$2:$E$405,3,FALSE)</f>
        <v>0.67</v>
      </c>
      <c r="G125">
        <f>VLOOKUP(C125,away!$B$2:$E$405,4,FALSE)</f>
        <v>1</v>
      </c>
      <c r="H125">
        <f>VLOOKUP(A125,away!$A$2:$E$405,3,FALSE)</f>
        <v>1.25</v>
      </c>
      <c r="I125">
        <f>VLOOKUP(C125,away!$B$2:$E$405,3,FALSE)</f>
        <v>1</v>
      </c>
      <c r="J125">
        <f>VLOOKUP(B125,home!$B$2:$E$405,4,FALSE)</f>
        <v>1.33</v>
      </c>
      <c r="K125" s="3">
        <f t="shared" si="224"/>
        <v>0.67</v>
      </c>
      <c r="L125" s="3">
        <f t="shared" si="225"/>
        <v>1.6625000000000001</v>
      </c>
      <c r="M125" s="5">
        <f t="shared" si="226"/>
        <v>9.7052811517802512E-2</v>
      </c>
      <c r="N125" s="5">
        <f t="shared" si="227"/>
        <v>6.5025383716927676E-2</v>
      </c>
      <c r="O125" s="5">
        <f t="shared" si="228"/>
        <v>0.16135029914834667</v>
      </c>
      <c r="P125" s="5">
        <f t="shared" si="229"/>
        <v>0.10810470042939226</v>
      </c>
      <c r="Q125" s="5">
        <f t="shared" si="230"/>
        <v>2.1783503545170772E-2</v>
      </c>
      <c r="R125" s="5">
        <f t="shared" si="231"/>
        <v>0.13412243616706321</v>
      </c>
      <c r="S125" s="5">
        <f t="shared" si="232"/>
        <v>3.0103780797697339E-2</v>
      </c>
      <c r="T125" s="5">
        <f t="shared" si="233"/>
        <v>3.6215074643846407E-2</v>
      </c>
      <c r="U125" s="5">
        <f t="shared" si="234"/>
        <v>8.9862032231932357E-2</v>
      </c>
      <c r="V125" s="5">
        <f t="shared" si="235"/>
        <v>3.725760981781681E-3</v>
      </c>
      <c r="W125" s="5">
        <f t="shared" si="236"/>
        <v>4.864982458421473E-3</v>
      </c>
      <c r="X125" s="5">
        <f t="shared" si="237"/>
        <v>8.0880333371256986E-3</v>
      </c>
      <c r="Y125" s="5">
        <f t="shared" si="238"/>
        <v>6.7231777114857396E-3</v>
      </c>
      <c r="Z125" s="5">
        <f t="shared" si="239"/>
        <v>7.4326183375914207E-2</v>
      </c>
      <c r="AA125" s="5">
        <f t="shared" si="240"/>
        <v>4.9798542861862513E-2</v>
      </c>
      <c r="AB125" s="5">
        <f t="shared" si="241"/>
        <v>1.6682511858723943E-2</v>
      </c>
      <c r="AC125" s="5">
        <f t="shared" si="242"/>
        <v>2.5937700084887943E-4</v>
      </c>
      <c r="AD125" s="5">
        <f t="shared" si="243"/>
        <v>8.1488456178559676E-4</v>
      </c>
      <c r="AE125" s="5">
        <f t="shared" si="244"/>
        <v>1.3547455839685544E-3</v>
      </c>
      <c r="AF125" s="5">
        <f t="shared" si="245"/>
        <v>1.1261322666738613E-3</v>
      </c>
      <c r="AG125" s="5">
        <f t="shared" si="246"/>
        <v>6.2406496444843151E-4</v>
      </c>
      <c r="AH125" s="5">
        <f t="shared" si="247"/>
        <v>3.089181996561435E-2</v>
      </c>
      <c r="AI125" s="5">
        <f t="shared" si="248"/>
        <v>2.0697519376961612E-2</v>
      </c>
      <c r="AJ125" s="5">
        <f t="shared" si="249"/>
        <v>6.9336689912821402E-3</v>
      </c>
      <c r="AK125" s="5">
        <f t="shared" si="250"/>
        <v>1.5485194080530117E-3</v>
      </c>
      <c r="AL125" s="5">
        <f t="shared" si="251"/>
        <v>1.155654227282182E-5</v>
      </c>
      <c r="AM125" s="5">
        <f t="shared" si="252"/>
        <v>1.0919453127926998E-4</v>
      </c>
      <c r="AN125" s="5">
        <f t="shared" si="253"/>
        <v>1.8153590825178631E-4</v>
      </c>
      <c r="AO125" s="5">
        <f t="shared" si="254"/>
        <v>1.5090172373429745E-4</v>
      </c>
      <c r="AP125" s="5">
        <f t="shared" si="255"/>
        <v>8.3624705236089834E-5</v>
      </c>
      <c r="AQ125" s="5">
        <f t="shared" si="256"/>
        <v>3.4756518113749844E-5</v>
      </c>
      <c r="AR125" s="5">
        <f t="shared" si="257"/>
        <v>1.0271530138566767E-2</v>
      </c>
      <c r="AS125" s="5">
        <f t="shared" si="258"/>
        <v>6.8819251928397334E-3</v>
      </c>
      <c r="AT125" s="5">
        <f t="shared" si="259"/>
        <v>2.3054449396013106E-3</v>
      </c>
      <c r="AU125" s="5">
        <f t="shared" si="260"/>
        <v>5.1488270317762608E-4</v>
      </c>
      <c r="AV125" s="5">
        <f t="shared" si="261"/>
        <v>8.6242852782252372E-5</v>
      </c>
      <c r="AW125" s="5">
        <f t="shared" si="262"/>
        <v>3.5757065344831678E-7</v>
      </c>
      <c r="AX125" s="5">
        <f t="shared" si="263"/>
        <v>1.2193389326185145E-5</v>
      </c>
      <c r="AY125" s="5">
        <f t="shared" si="264"/>
        <v>2.0271509754782804E-5</v>
      </c>
      <c r="AZ125" s="5">
        <f t="shared" si="265"/>
        <v>1.6850692483663212E-5</v>
      </c>
      <c r="BA125" s="5">
        <f t="shared" si="266"/>
        <v>9.3380920846966974E-6</v>
      </c>
      <c r="BB125" s="5">
        <f t="shared" si="267"/>
        <v>3.8811445227020653E-6</v>
      </c>
      <c r="BC125" s="5">
        <f t="shared" si="268"/>
        <v>1.2904805537984364E-6</v>
      </c>
      <c r="BD125" s="5">
        <f t="shared" si="269"/>
        <v>2.8460698092278754E-3</v>
      </c>
      <c r="BE125" s="5">
        <f t="shared" si="270"/>
        <v>1.9068667721826766E-3</v>
      </c>
      <c r="BF125" s="5">
        <f t="shared" si="271"/>
        <v>6.3880036868119671E-4</v>
      </c>
      <c r="BG125" s="5">
        <f t="shared" si="272"/>
        <v>1.4266541567213394E-4</v>
      </c>
      <c r="BH125" s="5">
        <f t="shared" si="273"/>
        <v>2.3896457125082432E-5</v>
      </c>
      <c r="BI125" s="5">
        <f t="shared" si="274"/>
        <v>3.2021252547610465E-6</v>
      </c>
      <c r="BJ125" s="8">
        <f t="shared" si="275"/>
        <v>0.1472438214851953</v>
      </c>
      <c r="BK125" s="8">
        <f t="shared" si="276"/>
        <v>0.23927825877955031</v>
      </c>
      <c r="BL125" s="8">
        <f t="shared" si="277"/>
        <v>0.53750887678495107</v>
      </c>
      <c r="BM125" s="8">
        <f t="shared" si="278"/>
        <v>0.41089809196180649</v>
      </c>
      <c r="BN125" s="8">
        <f t="shared" si="279"/>
        <v>0.58743913452470309</v>
      </c>
    </row>
    <row r="126" spans="1:66" x14ac:dyDescent="0.25">
      <c r="A126" t="s">
        <v>143</v>
      </c>
      <c r="B126" t="s">
        <v>145</v>
      </c>
      <c r="C126" t="s">
        <v>156</v>
      </c>
      <c r="D126" s="11">
        <v>44385</v>
      </c>
      <c r="E126">
        <f>VLOOKUP(A126,home!$A$2:$E$405,3,FALSE)</f>
        <v>1</v>
      </c>
      <c r="F126">
        <f>VLOOKUP(B126,home!$B$2:$E$405,3,FALSE)</f>
        <v>0.67</v>
      </c>
      <c r="G126">
        <f>VLOOKUP(C126,away!$B$2:$E$405,4,FALSE)</f>
        <v>0.33</v>
      </c>
      <c r="H126">
        <f>VLOOKUP(A126,away!$A$2:$E$405,3,FALSE)</f>
        <v>1.25</v>
      </c>
      <c r="I126">
        <f>VLOOKUP(C126,away!$B$2:$E$405,3,FALSE)</f>
        <v>0.67</v>
      </c>
      <c r="J126">
        <f>VLOOKUP(B126,home!$B$2:$E$405,4,FALSE)</f>
        <v>1.07</v>
      </c>
      <c r="K126" s="3">
        <f t="shared" si="224"/>
        <v>0.22110000000000002</v>
      </c>
      <c r="L126" s="3">
        <f t="shared" si="225"/>
        <v>0.89612500000000006</v>
      </c>
      <c r="M126" s="5">
        <f t="shared" si="226"/>
        <v>0.32718647849515503</v>
      </c>
      <c r="N126" s="5">
        <f t="shared" si="227"/>
        <v>7.2340930395278766E-2</v>
      </c>
      <c r="O126" s="5">
        <f t="shared" si="228"/>
        <v>0.29319998304147077</v>
      </c>
      <c r="P126" s="5">
        <f t="shared" si="229"/>
        <v>6.4826516250469188E-2</v>
      </c>
      <c r="Q126" s="5">
        <f t="shared" si="230"/>
        <v>7.9972898551980698E-3</v>
      </c>
      <c r="R126" s="5">
        <f t="shared" si="231"/>
        <v>0.13137191740151899</v>
      </c>
      <c r="S126" s="5">
        <f t="shared" si="232"/>
        <v>3.2110718851379558E-3</v>
      </c>
      <c r="T126" s="5">
        <f t="shared" si="233"/>
        <v>7.1665713714893697E-3</v>
      </c>
      <c r="U126" s="5">
        <f t="shared" si="234"/>
        <v>2.9046330937475849E-2</v>
      </c>
      <c r="V126" s="5">
        <f t="shared" si="235"/>
        <v>7.0691118716401284E-5</v>
      </c>
      <c r="W126" s="5">
        <f t="shared" si="236"/>
        <v>5.8940026232809784E-4</v>
      </c>
      <c r="X126" s="5">
        <f t="shared" si="237"/>
        <v>5.2817631007876669E-4</v>
      </c>
      <c r="Y126" s="5">
        <f t="shared" si="238"/>
        <v>2.3665599793466736E-4</v>
      </c>
      <c r="Z126" s="5">
        <f t="shared" si="239"/>
        <v>3.9241886493812078E-2</v>
      </c>
      <c r="AA126" s="5">
        <f t="shared" si="240"/>
        <v>8.6763811037818498E-3</v>
      </c>
      <c r="AB126" s="5">
        <f t="shared" si="241"/>
        <v>9.5917393102308373E-4</v>
      </c>
      <c r="AC126" s="5">
        <f t="shared" si="242"/>
        <v>8.7539126336108949E-7</v>
      </c>
      <c r="AD126" s="5">
        <f t="shared" si="243"/>
        <v>3.2579099500185605E-5</v>
      </c>
      <c r="AE126" s="5">
        <f t="shared" si="244"/>
        <v>2.9194945539603823E-5</v>
      </c>
      <c r="AF126" s="5">
        <f t="shared" si="245"/>
        <v>1.3081160285838737E-5</v>
      </c>
      <c r="AG126" s="5">
        <f t="shared" si="246"/>
        <v>3.9074515870490806E-6</v>
      </c>
      <c r="AH126" s="5">
        <f t="shared" si="247"/>
        <v>8.7914088835668383E-3</v>
      </c>
      <c r="AI126" s="5">
        <f t="shared" si="248"/>
        <v>1.9437805041566279E-3</v>
      </c>
      <c r="AJ126" s="5">
        <f t="shared" si="249"/>
        <v>2.1488493473451525E-4</v>
      </c>
      <c r="AK126" s="5">
        <f t="shared" si="250"/>
        <v>1.5837019689933777E-5</v>
      </c>
      <c r="AL126" s="5">
        <f t="shared" si="251"/>
        <v>6.9377642035579138E-9</v>
      </c>
      <c r="AM126" s="5">
        <f t="shared" si="252"/>
        <v>1.4406477798982079E-6</v>
      </c>
      <c r="AN126" s="5">
        <f t="shared" si="253"/>
        <v>1.2910004917612816E-6</v>
      </c>
      <c r="AO126" s="5">
        <f t="shared" si="254"/>
        <v>5.7844890783978923E-7</v>
      </c>
      <c r="AP126" s="5">
        <f t="shared" si="255"/>
        <v>1.7278750917931041E-7</v>
      </c>
      <c r="AQ126" s="5">
        <f t="shared" si="256"/>
        <v>3.8709801665827394E-8</v>
      </c>
      <c r="AR126" s="5">
        <f t="shared" si="257"/>
        <v>1.5756402571572665E-3</v>
      </c>
      <c r="AS126" s="5">
        <f t="shared" si="258"/>
        <v>3.4837406085747166E-4</v>
      </c>
      <c r="AT126" s="5">
        <f t="shared" si="259"/>
        <v>3.8512752427793499E-5</v>
      </c>
      <c r="AU126" s="5">
        <f t="shared" si="260"/>
        <v>2.8383898539283813E-6</v>
      </c>
      <c r="AV126" s="5">
        <f t="shared" si="261"/>
        <v>1.5689199917589126E-7</v>
      </c>
      <c r="AW126" s="5">
        <f t="shared" si="262"/>
        <v>3.8183380073959385E-11</v>
      </c>
      <c r="AX126" s="5">
        <f t="shared" si="263"/>
        <v>5.308787068924895E-8</v>
      </c>
      <c r="AY126" s="5">
        <f t="shared" si="264"/>
        <v>4.7573368121403217E-8</v>
      </c>
      <c r="AZ126" s="5">
        <f t="shared" si="265"/>
        <v>2.1315842253896226E-8</v>
      </c>
      <c r="BA126" s="5">
        <f t="shared" si="266"/>
        <v>6.3672197132575874E-9</v>
      </c>
      <c r="BB126" s="5">
        <f t="shared" si="267"/>
        <v>1.4264561913857389E-9</v>
      </c>
      <c r="BC126" s="5">
        <f t="shared" si="268"/>
        <v>2.5565661090110907E-10</v>
      </c>
      <c r="BD126" s="5">
        <f t="shared" si="269"/>
        <v>2.3532843757417588E-4</v>
      </c>
      <c r="BE126" s="5">
        <f t="shared" si="270"/>
        <v>5.2031117547650281E-5</v>
      </c>
      <c r="BF126" s="5">
        <f t="shared" si="271"/>
        <v>5.7520400448927398E-6</v>
      </c>
      <c r="BG126" s="5">
        <f t="shared" si="272"/>
        <v>4.23925351308595E-7</v>
      </c>
      <c r="BH126" s="5">
        <f t="shared" si="273"/>
        <v>2.3432473793582587E-8</v>
      </c>
      <c r="BI126" s="5">
        <f t="shared" si="274"/>
        <v>1.0361839911522225E-9</v>
      </c>
      <c r="BJ126" s="8">
        <f t="shared" si="275"/>
        <v>8.8941438470124326E-2</v>
      </c>
      <c r="BK126" s="8">
        <f t="shared" si="276"/>
        <v>0.39529568765187428</v>
      </c>
      <c r="BL126" s="8">
        <f t="shared" si="277"/>
        <v>0.47647878009888983</v>
      </c>
      <c r="BM126" s="8">
        <f t="shared" si="278"/>
        <v>0.10303462974042506</v>
      </c>
      <c r="BN126" s="8">
        <f t="shared" si="279"/>
        <v>0.89692311543909087</v>
      </c>
    </row>
    <row r="127" spans="1:66" x14ac:dyDescent="0.25">
      <c r="A127" t="s">
        <v>143</v>
      </c>
      <c r="B127" t="s">
        <v>151</v>
      </c>
      <c r="C127" t="s">
        <v>161</v>
      </c>
      <c r="D127" s="11">
        <v>44385</v>
      </c>
      <c r="E127">
        <f>VLOOKUP(A127,home!$A$2:$E$405,3,FALSE)</f>
        <v>1</v>
      </c>
      <c r="F127">
        <f>VLOOKUP(B127,home!$B$2:$E$405,3,FALSE)</f>
        <v>1</v>
      </c>
      <c r="G127">
        <f>VLOOKUP(C127,away!$B$2:$E$405,4,FALSE)</f>
        <v>0.5</v>
      </c>
      <c r="H127">
        <f>VLOOKUP(A127,away!$A$2:$E$405,3,FALSE)</f>
        <v>1.25</v>
      </c>
      <c r="I127">
        <f>VLOOKUP(C127,away!$B$2:$E$405,3,FALSE)</f>
        <v>3</v>
      </c>
      <c r="J127">
        <f>VLOOKUP(B127,home!$B$2:$E$405,4,FALSE)</f>
        <v>0.8</v>
      </c>
      <c r="K127" s="3">
        <f t="shared" si="224"/>
        <v>0.5</v>
      </c>
      <c r="L127" s="3">
        <f t="shared" si="225"/>
        <v>3</v>
      </c>
      <c r="M127" s="5">
        <f t="shared" si="226"/>
        <v>3.0197383422318501E-2</v>
      </c>
      <c r="N127" s="5">
        <f t="shared" si="227"/>
        <v>1.509869171115925E-2</v>
      </c>
      <c r="O127" s="5">
        <f t="shared" si="228"/>
        <v>9.0592150266955523E-2</v>
      </c>
      <c r="P127" s="5">
        <f t="shared" si="229"/>
        <v>4.5296075133477762E-2</v>
      </c>
      <c r="Q127" s="5">
        <f t="shared" si="230"/>
        <v>3.7746729277898126E-3</v>
      </c>
      <c r="R127" s="5">
        <f t="shared" si="231"/>
        <v>0.13588822540043327</v>
      </c>
      <c r="S127" s="5">
        <f t="shared" si="232"/>
        <v>1.6986028175054159E-2</v>
      </c>
      <c r="T127" s="5">
        <f t="shared" si="233"/>
        <v>1.132401878336944E-2</v>
      </c>
      <c r="U127" s="5">
        <f t="shared" si="234"/>
        <v>6.7944112700216636E-2</v>
      </c>
      <c r="V127" s="5">
        <f t="shared" si="235"/>
        <v>2.8310046958423605E-3</v>
      </c>
      <c r="W127" s="5">
        <f t="shared" si="236"/>
        <v>6.2911215463163554E-4</v>
      </c>
      <c r="X127" s="5">
        <f t="shared" si="237"/>
        <v>1.887336463894907E-3</v>
      </c>
      <c r="Y127" s="5">
        <f t="shared" si="238"/>
        <v>2.8310046958423601E-3</v>
      </c>
      <c r="Z127" s="5">
        <f t="shared" si="239"/>
        <v>0.13588822540043327</v>
      </c>
      <c r="AA127" s="5">
        <f t="shared" si="240"/>
        <v>6.7944112700216636E-2</v>
      </c>
      <c r="AB127" s="5">
        <f t="shared" si="241"/>
        <v>1.6986028175054159E-2</v>
      </c>
      <c r="AC127" s="5">
        <f t="shared" si="242"/>
        <v>2.6540669023522123E-4</v>
      </c>
      <c r="AD127" s="5">
        <f t="shared" si="243"/>
        <v>7.8639019328954429E-5</v>
      </c>
      <c r="AE127" s="5">
        <f t="shared" si="244"/>
        <v>2.3591705798686332E-4</v>
      </c>
      <c r="AF127" s="5">
        <f t="shared" si="245"/>
        <v>3.538755869802949E-4</v>
      </c>
      <c r="AG127" s="5">
        <f t="shared" si="246"/>
        <v>3.5387558698029496E-4</v>
      </c>
      <c r="AH127" s="5">
        <f t="shared" si="247"/>
        <v>0.10191616905032497</v>
      </c>
      <c r="AI127" s="5">
        <f t="shared" si="248"/>
        <v>5.0958084525162484E-2</v>
      </c>
      <c r="AJ127" s="5">
        <f t="shared" si="249"/>
        <v>1.2739521131290621E-2</v>
      </c>
      <c r="AK127" s="5">
        <f t="shared" si="250"/>
        <v>2.1232535218817703E-3</v>
      </c>
      <c r="AL127" s="5">
        <f t="shared" si="251"/>
        <v>1.5924401414113275E-5</v>
      </c>
      <c r="AM127" s="5">
        <f t="shared" si="252"/>
        <v>7.8639019328954443E-6</v>
      </c>
      <c r="AN127" s="5">
        <f t="shared" si="253"/>
        <v>2.3591705798686336E-5</v>
      </c>
      <c r="AO127" s="5">
        <f t="shared" si="254"/>
        <v>3.5387558698029503E-5</v>
      </c>
      <c r="AP127" s="5">
        <f t="shared" si="255"/>
        <v>3.5387558698029503E-5</v>
      </c>
      <c r="AQ127" s="5">
        <f t="shared" si="256"/>
        <v>2.6540669023522132E-5</v>
      </c>
      <c r="AR127" s="5">
        <f t="shared" si="257"/>
        <v>6.1149701430194971E-2</v>
      </c>
      <c r="AS127" s="5">
        <f t="shared" si="258"/>
        <v>3.0574850715097485E-2</v>
      </c>
      <c r="AT127" s="5">
        <f t="shared" si="259"/>
        <v>7.6437126787743713E-3</v>
      </c>
      <c r="AU127" s="5">
        <f t="shared" si="260"/>
        <v>1.2739521131290622E-3</v>
      </c>
      <c r="AV127" s="5">
        <f t="shared" si="261"/>
        <v>1.5924401414113272E-4</v>
      </c>
      <c r="AW127" s="5">
        <f t="shared" si="262"/>
        <v>6.6351672558805334E-7</v>
      </c>
      <c r="AX127" s="5">
        <f t="shared" si="263"/>
        <v>6.5532516107462032E-7</v>
      </c>
      <c r="AY127" s="5">
        <f t="shared" si="264"/>
        <v>1.9659754832238611E-6</v>
      </c>
      <c r="AZ127" s="5">
        <f t="shared" si="265"/>
        <v>2.9489632248357916E-6</v>
      </c>
      <c r="BA127" s="5">
        <f t="shared" si="266"/>
        <v>2.948963224835792E-6</v>
      </c>
      <c r="BB127" s="5">
        <f t="shared" si="267"/>
        <v>2.2117224186268439E-6</v>
      </c>
      <c r="BC127" s="5">
        <f t="shared" si="268"/>
        <v>1.3270334511761063E-6</v>
      </c>
      <c r="BD127" s="5">
        <f t="shared" si="269"/>
        <v>3.0574850715097492E-2</v>
      </c>
      <c r="BE127" s="5">
        <f t="shared" si="270"/>
        <v>1.5287425357548746E-2</v>
      </c>
      <c r="BF127" s="5">
        <f t="shared" si="271"/>
        <v>3.8218563393871865E-3</v>
      </c>
      <c r="BG127" s="5">
        <f t="shared" si="272"/>
        <v>6.369760565645312E-4</v>
      </c>
      <c r="BH127" s="5">
        <f t="shared" si="273"/>
        <v>7.9622007070566386E-5</v>
      </c>
      <c r="BI127" s="5">
        <f t="shared" si="274"/>
        <v>7.962200707056641E-6</v>
      </c>
      <c r="BJ127" s="8">
        <f t="shared" si="275"/>
        <v>3.6707973365078743E-2</v>
      </c>
      <c r="BK127" s="8">
        <f t="shared" si="276"/>
        <v>9.5593788493825327E-2</v>
      </c>
      <c r="BL127" s="8">
        <f t="shared" si="277"/>
        <v>0.69830181109924871</v>
      </c>
      <c r="BM127" s="8">
        <f t="shared" si="278"/>
        <v>0.6456432970376943</v>
      </c>
      <c r="BN127" s="8">
        <f t="shared" si="279"/>
        <v>0.32084719886213414</v>
      </c>
    </row>
    <row r="128" spans="1:66" x14ac:dyDescent="0.25">
      <c r="A128" t="s">
        <v>143</v>
      </c>
      <c r="B128" t="s">
        <v>159</v>
      </c>
      <c r="C128" t="s">
        <v>144</v>
      </c>
      <c r="D128" s="11">
        <v>44385</v>
      </c>
      <c r="E128">
        <f>VLOOKUP(A128,home!$A$2:$E$405,3,FALSE)</f>
        <v>1</v>
      </c>
      <c r="F128">
        <f>VLOOKUP(B128,home!$B$2:$E$405,3,FALSE)</f>
        <v>1.33</v>
      </c>
      <c r="G128">
        <f>VLOOKUP(C128,away!$B$2:$E$405,4,FALSE)</f>
        <v>0.67</v>
      </c>
      <c r="H128">
        <f>VLOOKUP(A128,away!$A$2:$E$405,3,FALSE)</f>
        <v>1.25</v>
      </c>
      <c r="I128">
        <f>VLOOKUP(C128,away!$B$2:$E$405,3,FALSE)</f>
        <v>3</v>
      </c>
      <c r="J128">
        <f>VLOOKUP(B128,home!$B$2:$E$405,4,FALSE)</f>
        <v>0.53</v>
      </c>
      <c r="K128" s="3">
        <f t="shared" si="224"/>
        <v>0.89110000000000011</v>
      </c>
      <c r="L128" s="3">
        <f t="shared" si="225"/>
        <v>1.9875</v>
      </c>
      <c r="M128" s="5">
        <f t="shared" si="226"/>
        <v>5.6213406539850366E-2</v>
      </c>
      <c r="N128" s="5">
        <f t="shared" si="227"/>
        <v>5.0091766567660657E-2</v>
      </c>
      <c r="O128" s="5">
        <f t="shared" si="228"/>
        <v>0.11172414549795259</v>
      </c>
      <c r="P128" s="5">
        <f t="shared" si="229"/>
        <v>9.9557386053225547E-2</v>
      </c>
      <c r="Q128" s="5">
        <f t="shared" si="230"/>
        <v>2.2318386594221213E-2</v>
      </c>
      <c r="R128" s="5">
        <f t="shared" si="231"/>
        <v>0.11102586958859043</v>
      </c>
      <c r="S128" s="5">
        <f t="shared" si="232"/>
        <v>4.4080557147539577E-2</v>
      </c>
      <c r="T128" s="5">
        <f t="shared" si="233"/>
        <v>4.4357793356014655E-2</v>
      </c>
      <c r="U128" s="5">
        <f t="shared" si="234"/>
        <v>9.8935152390392925E-2</v>
      </c>
      <c r="V128" s="5">
        <f t="shared" si="235"/>
        <v>8.674374071379767E-3</v>
      </c>
      <c r="W128" s="5">
        <f t="shared" si="236"/>
        <v>6.6293047647035079E-3</v>
      </c>
      <c r="X128" s="5">
        <f t="shared" si="237"/>
        <v>1.3175743219848221E-2</v>
      </c>
      <c r="Y128" s="5">
        <f t="shared" si="238"/>
        <v>1.3093394824724174E-2</v>
      </c>
      <c r="Z128" s="5">
        <f t="shared" si="239"/>
        <v>7.3554638602441172E-2</v>
      </c>
      <c r="AA128" s="5">
        <f t="shared" si="240"/>
        <v>6.5544538458635324E-2</v>
      </c>
      <c r="AB128" s="5">
        <f t="shared" si="241"/>
        <v>2.9203369110244976E-2</v>
      </c>
      <c r="AC128" s="5">
        <f t="shared" si="242"/>
        <v>9.6017798661409001E-4</v>
      </c>
      <c r="AD128" s="5">
        <f t="shared" si="243"/>
        <v>1.4768433689568239E-3</v>
      </c>
      <c r="AE128" s="5">
        <f t="shared" si="244"/>
        <v>2.9352261958016869E-3</v>
      </c>
      <c r="AF128" s="5">
        <f t="shared" si="245"/>
        <v>2.9168810320779272E-3</v>
      </c>
      <c r="AG128" s="5">
        <f t="shared" si="246"/>
        <v>1.9324336837516273E-3</v>
      </c>
      <c r="AH128" s="5">
        <f t="shared" si="247"/>
        <v>3.6547461055587961E-2</v>
      </c>
      <c r="AI128" s="5">
        <f t="shared" si="248"/>
        <v>3.2567442546634434E-2</v>
      </c>
      <c r="AJ128" s="5">
        <f t="shared" si="249"/>
        <v>1.4510424026652974E-2</v>
      </c>
      <c r="AK128" s="5">
        <f t="shared" si="250"/>
        <v>4.3100796167168222E-3</v>
      </c>
      <c r="AL128" s="5">
        <f t="shared" si="251"/>
        <v>6.8021361007809399E-5</v>
      </c>
      <c r="AM128" s="5">
        <f t="shared" si="252"/>
        <v>2.6320302521548529E-4</v>
      </c>
      <c r="AN128" s="5">
        <f t="shared" si="253"/>
        <v>5.2311601261577692E-4</v>
      </c>
      <c r="AO128" s="5">
        <f t="shared" si="254"/>
        <v>5.1984653753692851E-4</v>
      </c>
      <c r="AP128" s="5">
        <f t="shared" si="255"/>
        <v>3.4439833111821525E-4</v>
      </c>
      <c r="AQ128" s="5">
        <f t="shared" si="256"/>
        <v>1.711229207743632E-4</v>
      </c>
      <c r="AR128" s="5">
        <f t="shared" si="257"/>
        <v>1.4527615769596219E-2</v>
      </c>
      <c r="AS128" s="5">
        <f t="shared" si="258"/>
        <v>1.294555841228719E-2</v>
      </c>
      <c r="AT128" s="5">
        <f t="shared" si="259"/>
        <v>5.7678935505945592E-3</v>
      </c>
      <c r="AU128" s="5">
        <f t="shared" si="260"/>
        <v>1.7132566476449373E-3</v>
      </c>
      <c r="AV128" s="5">
        <f t="shared" si="261"/>
        <v>3.8167074967910083E-4</v>
      </c>
      <c r="AW128" s="5">
        <f t="shared" si="262"/>
        <v>3.3463887959220017E-6</v>
      </c>
      <c r="AX128" s="5">
        <f t="shared" si="263"/>
        <v>3.9090035961586472E-5</v>
      </c>
      <c r="AY128" s="5">
        <f t="shared" si="264"/>
        <v>7.7691446473653105E-5</v>
      </c>
      <c r="AZ128" s="5">
        <f t="shared" si="265"/>
        <v>7.7205874933192794E-5</v>
      </c>
      <c r="BA128" s="5">
        <f t="shared" si="266"/>
        <v>5.1148892143240243E-5</v>
      </c>
      <c r="BB128" s="5">
        <f t="shared" si="267"/>
        <v>2.5414605783672497E-5</v>
      </c>
      <c r="BC128" s="5">
        <f t="shared" si="268"/>
        <v>1.010230579900982E-5</v>
      </c>
      <c r="BD128" s="5">
        <f t="shared" si="269"/>
        <v>4.8122727236787457E-3</v>
      </c>
      <c r="BE128" s="5">
        <f t="shared" si="270"/>
        <v>4.2882162240701297E-3</v>
      </c>
      <c r="BF128" s="5">
        <f t="shared" si="271"/>
        <v>1.9106147386344467E-3</v>
      </c>
      <c r="BG128" s="5">
        <f t="shared" si="272"/>
        <v>5.6751626453238526E-4</v>
      </c>
      <c r="BH128" s="5">
        <f t="shared" si="273"/>
        <v>1.2642843583120212E-4</v>
      </c>
      <c r="BI128" s="5">
        <f t="shared" si="274"/>
        <v>2.2532075833836854E-5</v>
      </c>
      <c r="BJ128" s="8">
        <f t="shared" si="275"/>
        <v>0.16103011359611566</v>
      </c>
      <c r="BK128" s="8">
        <f t="shared" si="276"/>
        <v>0.20963161460609084</v>
      </c>
      <c r="BL128" s="8">
        <f t="shared" si="277"/>
        <v>0.55143205788379124</v>
      </c>
      <c r="BM128" s="8">
        <f t="shared" si="278"/>
        <v>0.54464311878926019</v>
      </c>
      <c r="BN128" s="8">
        <f t="shared" si="279"/>
        <v>0.45093096084150075</v>
      </c>
    </row>
    <row r="129" spans="1:66" x14ac:dyDescent="0.25">
      <c r="A129" t="s">
        <v>143</v>
      </c>
      <c r="B129" t="s">
        <v>160</v>
      </c>
      <c r="C129" t="s">
        <v>140</v>
      </c>
      <c r="D129" s="11">
        <v>44385</v>
      </c>
      <c r="E129">
        <f>VLOOKUP(A129,home!$A$2:$E$405,3,FALSE)</f>
        <v>1</v>
      </c>
      <c r="F129">
        <f>VLOOKUP(B129,home!$B$2:$E$405,3,FALSE)</f>
        <v>0.33</v>
      </c>
      <c r="G129">
        <f>VLOOKUP(C129,away!$B$2:$E$405,4,FALSE)</f>
        <v>0.33</v>
      </c>
      <c r="H129">
        <f>VLOOKUP(A129,away!$A$2:$E$405,3,FALSE)</f>
        <v>1.25</v>
      </c>
      <c r="I129">
        <f>VLOOKUP(C129,away!$B$2:$E$405,3,FALSE)</f>
        <v>2</v>
      </c>
      <c r="J129">
        <f>VLOOKUP(B129,home!$B$2:$E$405,4,FALSE)</f>
        <v>1.87</v>
      </c>
      <c r="K129" s="3">
        <f t="shared" si="224"/>
        <v>0.10890000000000001</v>
      </c>
      <c r="L129" s="3">
        <f t="shared" si="225"/>
        <v>4.6750000000000007</v>
      </c>
      <c r="M129" s="5">
        <f t="shared" si="226"/>
        <v>8.363318340164223E-3</v>
      </c>
      <c r="N129" s="5">
        <f t="shared" si="227"/>
        <v>9.1076536724388386E-4</v>
      </c>
      <c r="O129" s="5">
        <f t="shared" si="228"/>
        <v>3.9098513240267752E-2</v>
      </c>
      <c r="P129" s="5">
        <f t="shared" si="229"/>
        <v>4.2578280918651587E-3</v>
      </c>
      <c r="Q129" s="5">
        <f t="shared" si="230"/>
        <v>4.9591174246429466E-5</v>
      </c>
      <c r="R129" s="5">
        <f t="shared" si="231"/>
        <v>9.1392774699125892E-2</v>
      </c>
      <c r="S129" s="5">
        <f t="shared" si="232"/>
        <v>5.419230538198103E-4</v>
      </c>
      <c r="T129" s="5">
        <f t="shared" si="233"/>
        <v>2.3183873960205785E-4</v>
      </c>
      <c r="U129" s="5">
        <f t="shared" si="234"/>
        <v>9.9526731647348095E-3</v>
      </c>
      <c r="V129" s="5">
        <f t="shared" si="235"/>
        <v>3.0655232346952134E-5</v>
      </c>
      <c r="W129" s="5">
        <f t="shared" si="236"/>
        <v>1.8001596251453904E-6</v>
      </c>
      <c r="X129" s="5">
        <f t="shared" si="237"/>
        <v>8.4157462475547019E-6</v>
      </c>
      <c r="Y129" s="5">
        <f t="shared" si="238"/>
        <v>1.967180685365912E-5</v>
      </c>
      <c r="Z129" s="5">
        <f t="shared" si="239"/>
        <v>0.14242040723947119</v>
      </c>
      <c r="AA129" s="5">
        <f t="shared" si="240"/>
        <v>1.5509582348378414E-2</v>
      </c>
      <c r="AB129" s="5">
        <f t="shared" si="241"/>
        <v>8.4449675886920437E-4</v>
      </c>
      <c r="AC129" s="5">
        <f t="shared" si="242"/>
        <v>9.754255438797456E-7</v>
      </c>
      <c r="AD129" s="5">
        <f t="shared" si="243"/>
        <v>4.9009345794583231E-8</v>
      </c>
      <c r="AE129" s="5">
        <f t="shared" si="244"/>
        <v>2.2911869158967667E-7</v>
      </c>
      <c r="AF129" s="5">
        <f t="shared" si="245"/>
        <v>5.3556494159086932E-7</v>
      </c>
      <c r="AG129" s="5">
        <f t="shared" si="246"/>
        <v>8.3458870064577136E-7</v>
      </c>
      <c r="AH129" s="5">
        <f t="shared" si="247"/>
        <v>0.16645385096113199</v>
      </c>
      <c r="AI129" s="5">
        <f t="shared" si="248"/>
        <v>1.8126824369667276E-2</v>
      </c>
      <c r="AJ129" s="5">
        <f t="shared" si="249"/>
        <v>9.8700558692838285E-4</v>
      </c>
      <c r="AK129" s="5">
        <f t="shared" si="250"/>
        <v>3.5828302805500309E-5</v>
      </c>
      <c r="AL129" s="5">
        <f t="shared" si="251"/>
        <v>1.9863858403230312E-8</v>
      </c>
      <c r="AM129" s="5">
        <f t="shared" si="252"/>
        <v>1.0674235514060233E-9</v>
      </c>
      <c r="AN129" s="5">
        <f t="shared" si="253"/>
        <v>4.9902051028231604E-9</v>
      </c>
      <c r="AO129" s="5">
        <f t="shared" si="254"/>
        <v>1.166460442784914E-8</v>
      </c>
      <c r="AP129" s="5">
        <f t="shared" si="255"/>
        <v>1.817734190006491E-8</v>
      </c>
      <c r="AQ129" s="5">
        <f t="shared" si="256"/>
        <v>2.1244768345700868E-8</v>
      </c>
      <c r="AR129" s="5">
        <f t="shared" si="257"/>
        <v>0.15563435064865841</v>
      </c>
      <c r="AS129" s="5">
        <f t="shared" si="258"/>
        <v>1.6948580785638902E-2</v>
      </c>
      <c r="AT129" s="5">
        <f t="shared" si="259"/>
        <v>9.22850223778038E-4</v>
      </c>
      <c r="AU129" s="5">
        <f t="shared" si="260"/>
        <v>3.3499463123142794E-5</v>
      </c>
      <c r="AV129" s="5">
        <f t="shared" si="261"/>
        <v>9.120228835275621E-7</v>
      </c>
      <c r="AW129" s="5">
        <f t="shared" si="262"/>
        <v>2.8091220255618263E-10</v>
      </c>
      <c r="AX129" s="5">
        <f t="shared" si="263"/>
        <v>1.9373737458019313E-11</v>
      </c>
      <c r="AY129" s="5">
        <f t="shared" si="264"/>
        <v>9.0572222616240322E-11</v>
      </c>
      <c r="AZ129" s="5">
        <f t="shared" si="265"/>
        <v>2.1171257036546179E-10</v>
      </c>
      <c r="BA129" s="5">
        <f t="shared" si="266"/>
        <v>3.2991875548617796E-10</v>
      </c>
      <c r="BB129" s="5">
        <f t="shared" si="267"/>
        <v>3.8559254547447057E-10</v>
      </c>
      <c r="BC129" s="5">
        <f t="shared" si="268"/>
        <v>3.6052903001862998E-10</v>
      </c>
      <c r="BD129" s="5">
        <f t="shared" si="269"/>
        <v>0.12126509821374638</v>
      </c>
      <c r="BE129" s="5">
        <f t="shared" si="270"/>
        <v>1.3205769195476983E-2</v>
      </c>
      <c r="BF129" s="5">
        <f t="shared" si="271"/>
        <v>7.1905413269372157E-4</v>
      </c>
      <c r="BG129" s="5">
        <f t="shared" si="272"/>
        <v>2.61016650167821E-5</v>
      </c>
      <c r="BH129" s="5">
        <f t="shared" si="273"/>
        <v>7.1061783008189232E-7</v>
      </c>
      <c r="BI129" s="5">
        <f t="shared" si="274"/>
        <v>1.5477256339183623E-8</v>
      </c>
      <c r="BJ129" s="8">
        <f t="shared" si="275"/>
        <v>1.2237898175405408E-3</v>
      </c>
      <c r="BK129" s="8">
        <f t="shared" si="276"/>
        <v>1.3194720098170649E-2</v>
      </c>
      <c r="BL129" s="8">
        <f t="shared" si="277"/>
        <v>0.65115849187801167</v>
      </c>
      <c r="BM129" s="8">
        <f t="shared" si="278"/>
        <v>0.66392461831062066</v>
      </c>
      <c r="BN129" s="8">
        <f t="shared" si="279"/>
        <v>0.14407279091291333</v>
      </c>
    </row>
    <row r="130" spans="1:66" x14ac:dyDescent="0.25">
      <c r="A130" t="s">
        <v>28</v>
      </c>
      <c r="B130" t="s">
        <v>463</v>
      </c>
      <c r="C130" t="s">
        <v>464</v>
      </c>
      <c r="D130" s="11">
        <v>44385</v>
      </c>
      <c r="E130">
        <f>VLOOKUP(A130,home!$A$2:$E$405,3,FALSE)</f>
        <v>1.4814814814814801</v>
      </c>
      <c r="F130">
        <f>VLOOKUP(B130,home!$B$2:$E$405,3,FALSE)</f>
        <v>0.68</v>
      </c>
      <c r="G130">
        <f>VLOOKUP(C130,away!$B$2:$E$405,4,FALSE)</f>
        <v>0.34</v>
      </c>
      <c r="H130">
        <f>VLOOKUP(A130,away!$A$2:$E$405,3,FALSE)</f>
        <v>1.1111111111111101</v>
      </c>
      <c r="I130">
        <f>VLOOKUP(C130,away!$B$2:$E$405,3,FALSE)</f>
        <v>1.69</v>
      </c>
      <c r="J130">
        <f>VLOOKUP(B130,home!$B$2:$E$405,4,FALSE)</f>
        <v>1.35</v>
      </c>
      <c r="K130" s="3">
        <f t="shared" si="224"/>
        <v>0.34251851851851822</v>
      </c>
      <c r="L130" s="3">
        <f t="shared" si="225"/>
        <v>2.5349999999999979</v>
      </c>
      <c r="M130" s="5">
        <f t="shared" si="226"/>
        <v>5.6274233183550133E-2</v>
      </c>
      <c r="N130" s="5">
        <f t="shared" si="227"/>
        <v>1.9274966980795231E-2</v>
      </c>
      <c r="O130" s="5">
        <f t="shared" si="228"/>
        <v>0.14265518112029946</v>
      </c>
      <c r="P130" s="5">
        <f t="shared" si="229"/>
        <v>4.886204129631587E-2</v>
      </c>
      <c r="Q130" s="5">
        <f t="shared" si="230"/>
        <v>3.3010165673776691E-3</v>
      </c>
      <c r="R130" s="5">
        <f t="shared" si="231"/>
        <v>0.18081544206997946</v>
      </c>
      <c r="S130" s="5">
        <f t="shared" si="232"/>
        <v>1.0606537595348266E-2</v>
      </c>
      <c r="T130" s="5">
        <f t="shared" si="233"/>
        <v>8.3680769983023838E-3</v>
      </c>
      <c r="U130" s="5">
        <f t="shared" si="234"/>
        <v>6.1932637343080327E-2</v>
      </c>
      <c r="V130" s="5">
        <f t="shared" si="235"/>
        <v>1.0232768448284525E-3</v>
      </c>
      <c r="W130" s="5">
        <f t="shared" si="236"/>
        <v>3.7688643475442809E-4</v>
      </c>
      <c r="X130" s="5">
        <f t="shared" si="237"/>
        <v>9.5540711210247446E-4</v>
      </c>
      <c r="Y130" s="5">
        <f t="shared" si="238"/>
        <v>1.2109785145898856E-3</v>
      </c>
      <c r="Z130" s="5">
        <f t="shared" si="239"/>
        <v>0.15278904854913253</v>
      </c>
      <c r="AA130" s="5">
        <f t="shared" si="240"/>
        <v>5.2333078554902837E-2</v>
      </c>
      <c r="AB130" s="5">
        <f t="shared" si="241"/>
        <v>8.9625242680692781E-3</v>
      </c>
      <c r="AC130" s="5">
        <f t="shared" si="242"/>
        <v>5.5530960420295917E-5</v>
      </c>
      <c r="AD130" s="5">
        <f t="shared" si="243"/>
        <v>3.2272645820453212E-5</v>
      </c>
      <c r="AE130" s="5">
        <f t="shared" si="244"/>
        <v>8.181115715484882E-5</v>
      </c>
      <c r="AF130" s="5">
        <f t="shared" si="245"/>
        <v>1.0369564169377082E-4</v>
      </c>
      <c r="AG130" s="5">
        <f t="shared" si="246"/>
        <v>8.7622817231236265E-5</v>
      </c>
      <c r="AH130" s="5">
        <f t="shared" si="247"/>
        <v>9.6830059518012629E-2</v>
      </c>
      <c r="AI130" s="5">
        <f t="shared" si="248"/>
        <v>3.3166088534169635E-2</v>
      </c>
      <c r="AJ130" s="5">
        <f t="shared" si="249"/>
        <v>5.6799997548888977E-3</v>
      </c>
      <c r="AK130" s="5">
        <f t="shared" si="250"/>
        <v>6.4850170041003108E-4</v>
      </c>
      <c r="AL130" s="5">
        <f t="shared" si="251"/>
        <v>1.9286667647201207E-6</v>
      </c>
      <c r="AM130" s="5">
        <f t="shared" si="252"/>
        <v>2.210795767018897E-6</v>
      </c>
      <c r="AN130" s="5">
        <f t="shared" si="253"/>
        <v>5.6043672693928986E-6</v>
      </c>
      <c r="AO130" s="5">
        <f t="shared" si="254"/>
        <v>7.1035355139554949E-6</v>
      </c>
      <c r="AP130" s="5">
        <f t="shared" si="255"/>
        <v>6.0024875092923882E-6</v>
      </c>
      <c r="AQ130" s="5">
        <f t="shared" si="256"/>
        <v>3.8040764590140467E-6</v>
      </c>
      <c r="AR130" s="5">
        <f t="shared" si="257"/>
        <v>4.9092840175632375E-2</v>
      </c>
      <c r="AS130" s="5">
        <f t="shared" si="258"/>
        <v>1.6815206886823995E-2</v>
      </c>
      <c r="AT130" s="5">
        <f t="shared" si="259"/>
        <v>2.8797598757286697E-3</v>
      </c>
      <c r="AU130" s="5">
        <f t="shared" si="260"/>
        <v>3.2879036210788559E-4</v>
      </c>
      <c r="AV130" s="5">
        <f t="shared" si="261"/>
        <v>2.8154196933090019E-5</v>
      </c>
      <c r="AW130" s="5">
        <f t="shared" si="262"/>
        <v>4.6517537508985302E-8</v>
      </c>
      <c r="AX130" s="5">
        <f t="shared" si="263"/>
        <v>1.2620641514438734E-7</v>
      </c>
      <c r="AY130" s="5">
        <f t="shared" si="264"/>
        <v>3.199332623910216E-7</v>
      </c>
      <c r="AZ130" s="5">
        <f t="shared" si="265"/>
        <v>4.0551541008061966E-7</v>
      </c>
      <c r="BA130" s="5">
        <f t="shared" si="266"/>
        <v>3.4266052151812334E-7</v>
      </c>
      <c r="BB130" s="5">
        <f t="shared" si="267"/>
        <v>2.1716110551211041E-7</v>
      </c>
      <c r="BC130" s="5">
        <f t="shared" si="268"/>
        <v>1.1010068049463993E-7</v>
      </c>
      <c r="BD130" s="5">
        <f t="shared" si="269"/>
        <v>2.0741724974204651E-2</v>
      </c>
      <c r="BE130" s="5">
        <f t="shared" si="270"/>
        <v>7.1044249096831281E-3</v>
      </c>
      <c r="BF130" s="5">
        <f t="shared" si="271"/>
        <v>1.2166985474953613E-3</v>
      </c>
      <c r="BG130" s="5">
        <f t="shared" si="272"/>
        <v>1.3891392799058146E-4</v>
      </c>
      <c r="BH130" s="5">
        <f t="shared" si="273"/>
        <v>1.1895148204230515E-5</v>
      </c>
      <c r="BI130" s="5">
        <f t="shared" si="274"/>
        <v>8.1486170809424981E-7</v>
      </c>
      <c r="BJ130" s="8">
        <f t="shared" si="275"/>
        <v>3.3818981709736191E-2</v>
      </c>
      <c r="BK130" s="8">
        <f t="shared" si="276"/>
        <v>0.11682386848049015</v>
      </c>
      <c r="BL130" s="8">
        <f t="shared" si="277"/>
        <v>0.68138273673032468</v>
      </c>
      <c r="BM130" s="8">
        <f t="shared" si="278"/>
        <v>0.53363148083564071</v>
      </c>
      <c r="BN130" s="8">
        <f t="shared" si="279"/>
        <v>0.45118288121831784</v>
      </c>
    </row>
    <row r="131" spans="1:66" x14ac:dyDescent="0.25">
      <c r="A131" t="s">
        <v>28</v>
      </c>
      <c r="B131" t="s">
        <v>275</v>
      </c>
      <c r="C131" t="s">
        <v>31</v>
      </c>
      <c r="D131" s="11">
        <v>44385</v>
      </c>
      <c r="E131">
        <f>VLOOKUP(A131,home!$A$2:$E$405,3,FALSE)</f>
        <v>1.4814814814814801</v>
      </c>
      <c r="F131">
        <f>VLOOKUP(B131,home!$B$2:$E$405,3,FALSE)</f>
        <v>1.01</v>
      </c>
      <c r="G131">
        <f>VLOOKUP(C131,away!$B$2:$E$405,4,FALSE)</f>
        <v>0.34</v>
      </c>
      <c r="H131">
        <f>VLOOKUP(A131,away!$A$2:$E$405,3,FALSE)</f>
        <v>1.1111111111111101</v>
      </c>
      <c r="I131">
        <f>VLOOKUP(C131,away!$B$2:$E$405,3,FALSE)</f>
        <v>1.35</v>
      </c>
      <c r="J131">
        <f>VLOOKUP(B131,home!$B$2:$E$405,4,FALSE)</f>
        <v>2.25</v>
      </c>
      <c r="K131" s="3">
        <f t="shared" si="224"/>
        <v>0.50874074074074027</v>
      </c>
      <c r="L131" s="3">
        <f t="shared" si="225"/>
        <v>3.3749999999999969</v>
      </c>
      <c r="M131" s="5">
        <f t="shared" si="226"/>
        <v>2.0573720103590848E-2</v>
      </c>
      <c r="N131" s="5">
        <f t="shared" si="227"/>
        <v>1.0466689605293468E-2</v>
      </c>
      <c r="O131" s="5">
        <f t="shared" si="228"/>
        <v>6.9436305349619046E-2</v>
      </c>
      <c r="P131" s="5">
        <f t="shared" si="229"/>
        <v>3.5325077417865419E-2</v>
      </c>
      <c r="Q131" s="5">
        <f t="shared" si="230"/>
        <v>2.6624157114502026E-3</v>
      </c>
      <c r="R131" s="5">
        <f t="shared" si="231"/>
        <v>0.11717376527748206</v>
      </c>
      <c r="S131" s="5">
        <f t="shared" si="232"/>
        <v>1.5163289481618707E-2</v>
      </c>
      <c r="T131" s="5">
        <f t="shared" si="233"/>
        <v>8.9856530261444249E-3</v>
      </c>
      <c r="U131" s="5">
        <f t="shared" si="234"/>
        <v>5.9611068142647855E-2</v>
      </c>
      <c r="V131" s="5">
        <f t="shared" si="235"/>
        <v>2.892818671104364E-3</v>
      </c>
      <c r="W131" s="5">
        <f t="shared" si="236"/>
        <v>4.5149311373432049E-4</v>
      </c>
      <c r="X131" s="5">
        <f t="shared" si="237"/>
        <v>1.52378925885333E-3</v>
      </c>
      <c r="Y131" s="5">
        <f t="shared" si="238"/>
        <v>2.5713943743149929E-3</v>
      </c>
      <c r="Z131" s="5">
        <f t="shared" si="239"/>
        <v>0.13182048593716719</v>
      </c>
      <c r="AA131" s="5">
        <f t="shared" si="240"/>
        <v>6.7062451660478764E-2</v>
      </c>
      <c r="AB131" s="5">
        <f t="shared" si="241"/>
        <v>1.7058700666821029E-2</v>
      </c>
      <c r="AC131" s="5">
        <f t="shared" si="242"/>
        <v>3.104356036428864E-4</v>
      </c>
      <c r="AD131" s="5">
        <f t="shared" si="243"/>
        <v>5.7423235280135356E-5</v>
      </c>
      <c r="AE131" s="5">
        <f t="shared" si="244"/>
        <v>1.9380341907045666E-4</v>
      </c>
      <c r="AF131" s="5">
        <f t="shared" si="245"/>
        <v>3.2704326968139533E-4</v>
      </c>
      <c r="AG131" s="5">
        <f t="shared" si="246"/>
        <v>3.6792367839156941E-4</v>
      </c>
      <c r="AH131" s="5">
        <f t="shared" si="247"/>
        <v>0.1112235350094847</v>
      </c>
      <c r="AI131" s="5">
        <f t="shared" si="248"/>
        <v>5.6583943588528904E-2</v>
      </c>
      <c r="AJ131" s="5">
        <f t="shared" si="249"/>
        <v>1.4393278687630228E-2</v>
      </c>
      <c r="AK131" s="5">
        <f t="shared" si="250"/>
        <v>2.4408157537443046E-3</v>
      </c>
      <c r="AL131" s="5">
        <f t="shared" si="251"/>
        <v>2.13207172581934E-5</v>
      </c>
      <c r="AM131" s="5">
        <f t="shared" si="252"/>
        <v>5.8427078504291758E-6</v>
      </c>
      <c r="AN131" s="5">
        <f t="shared" si="253"/>
        <v>1.971913899519845E-5</v>
      </c>
      <c r="AO131" s="5">
        <f t="shared" si="254"/>
        <v>3.3276047054397357E-5</v>
      </c>
      <c r="AP131" s="5">
        <f t="shared" si="255"/>
        <v>3.7435552936196995E-5</v>
      </c>
      <c r="AQ131" s="5">
        <f t="shared" si="256"/>
        <v>3.1586247789916182E-5</v>
      </c>
      <c r="AR131" s="5">
        <f t="shared" si="257"/>
        <v>7.5075886131402092E-2</v>
      </c>
      <c r="AS131" s="5">
        <f t="shared" si="258"/>
        <v>3.8194161922256969E-2</v>
      </c>
      <c r="AT131" s="5">
        <f t="shared" si="259"/>
        <v>9.7154631141503928E-3</v>
      </c>
      <c r="AU131" s="5">
        <f t="shared" si="260"/>
        <v>1.6475506337774038E-3</v>
      </c>
      <c r="AV131" s="5">
        <f t="shared" si="261"/>
        <v>2.0954403245894808E-4</v>
      </c>
      <c r="AW131" s="5">
        <f t="shared" si="262"/>
        <v>1.0168797647866112E-6</v>
      </c>
      <c r="AX131" s="5">
        <f t="shared" si="263"/>
        <v>4.9540391995984617E-7</v>
      </c>
      <c r="AY131" s="5">
        <f t="shared" si="264"/>
        <v>1.6719882298644791E-6</v>
      </c>
      <c r="AZ131" s="5">
        <f t="shared" si="265"/>
        <v>2.8214801378963064E-6</v>
      </c>
      <c r="BA131" s="5">
        <f t="shared" si="266"/>
        <v>3.174165155133342E-6</v>
      </c>
      <c r="BB131" s="5">
        <f t="shared" si="267"/>
        <v>2.6782018496437542E-6</v>
      </c>
      <c r="BC131" s="5">
        <f t="shared" si="268"/>
        <v>1.8077862485095322E-6</v>
      </c>
      <c r="BD131" s="5">
        <f t="shared" si="269"/>
        <v>4.2230185948913646E-2</v>
      </c>
      <c r="BE131" s="5">
        <f t="shared" si="270"/>
        <v>2.148421608126953E-2</v>
      </c>
      <c r="BF131" s="5">
        <f t="shared" si="271"/>
        <v>5.4649480017095924E-3</v>
      </c>
      <c r="BG131" s="5">
        <f t="shared" si="272"/>
        <v>9.2674723149978907E-4</v>
      </c>
      <c r="BH131" s="5">
        <f t="shared" si="273"/>
        <v>1.1786851825815821E-4</v>
      </c>
      <c r="BI131" s="5">
        <f t="shared" si="274"/>
        <v>1.1992903457733779E-5</v>
      </c>
      <c r="BJ131" s="8">
        <f t="shared" si="275"/>
        <v>2.7748137412381441E-2</v>
      </c>
      <c r="BK131" s="8">
        <f t="shared" si="276"/>
        <v>7.4288333983310278E-2</v>
      </c>
      <c r="BL131" s="8">
        <f t="shared" si="277"/>
        <v>0.71006242865559133</v>
      </c>
      <c r="BM131" s="8">
        <f t="shared" si="278"/>
        <v>0.68828075741468397</v>
      </c>
      <c r="BN131" s="8">
        <f t="shared" si="279"/>
        <v>0.25563797346530104</v>
      </c>
    </row>
    <row r="132" spans="1:66" x14ac:dyDescent="0.25">
      <c r="A132" t="s">
        <v>28</v>
      </c>
      <c r="B132" t="s">
        <v>279</v>
      </c>
      <c r="C132" t="s">
        <v>188</v>
      </c>
      <c r="D132" s="11">
        <v>44385</v>
      </c>
      <c r="E132">
        <f>VLOOKUP(A132,home!$A$2:$E$405,3,FALSE)</f>
        <v>1.4814814814814801</v>
      </c>
      <c r="F132">
        <f>VLOOKUP(B132,home!$B$2:$E$405,3,FALSE)</f>
        <v>0.34</v>
      </c>
      <c r="G132">
        <f>VLOOKUP(C132,away!$B$2:$E$405,4,FALSE)</f>
        <v>0.68</v>
      </c>
      <c r="H132">
        <f>VLOOKUP(A132,away!$A$2:$E$405,3,FALSE)</f>
        <v>1.1111111111111101</v>
      </c>
      <c r="I132">
        <f>VLOOKUP(C132,away!$B$2:$E$405,3,FALSE)</f>
        <v>1.69</v>
      </c>
      <c r="J132">
        <f>VLOOKUP(B132,home!$B$2:$E$405,4,FALSE)</f>
        <v>1.35</v>
      </c>
      <c r="K132" s="3">
        <f t="shared" si="224"/>
        <v>0.34251851851851822</v>
      </c>
      <c r="L132" s="3">
        <f t="shared" si="225"/>
        <v>2.5349999999999979</v>
      </c>
      <c r="M132" s="5">
        <f t="shared" si="226"/>
        <v>5.6274233183550133E-2</v>
      </c>
      <c r="N132" s="5">
        <f t="shared" si="227"/>
        <v>1.9274966980795231E-2</v>
      </c>
      <c r="O132" s="5">
        <f t="shared" si="228"/>
        <v>0.14265518112029946</v>
      </c>
      <c r="P132" s="5">
        <f t="shared" si="229"/>
        <v>4.886204129631587E-2</v>
      </c>
      <c r="Q132" s="5">
        <f t="shared" si="230"/>
        <v>3.3010165673776691E-3</v>
      </c>
      <c r="R132" s="5">
        <f t="shared" si="231"/>
        <v>0.18081544206997946</v>
      </c>
      <c r="S132" s="5">
        <f t="shared" si="232"/>
        <v>1.0606537595348266E-2</v>
      </c>
      <c r="T132" s="5">
        <f t="shared" si="233"/>
        <v>8.3680769983023838E-3</v>
      </c>
      <c r="U132" s="5">
        <f t="shared" si="234"/>
        <v>6.1932637343080327E-2</v>
      </c>
      <c r="V132" s="5">
        <f t="shared" si="235"/>
        <v>1.0232768448284525E-3</v>
      </c>
      <c r="W132" s="5">
        <f t="shared" si="236"/>
        <v>3.7688643475442809E-4</v>
      </c>
      <c r="X132" s="5">
        <f t="shared" si="237"/>
        <v>9.5540711210247446E-4</v>
      </c>
      <c r="Y132" s="5">
        <f t="shared" si="238"/>
        <v>1.2109785145898856E-3</v>
      </c>
      <c r="Z132" s="5">
        <f t="shared" si="239"/>
        <v>0.15278904854913253</v>
      </c>
      <c r="AA132" s="5">
        <f t="shared" si="240"/>
        <v>5.2333078554902837E-2</v>
      </c>
      <c r="AB132" s="5">
        <f t="shared" si="241"/>
        <v>8.9625242680692781E-3</v>
      </c>
      <c r="AC132" s="5">
        <f t="shared" si="242"/>
        <v>5.5530960420295917E-5</v>
      </c>
      <c r="AD132" s="5">
        <f t="shared" si="243"/>
        <v>3.2272645820453212E-5</v>
      </c>
      <c r="AE132" s="5">
        <f t="shared" si="244"/>
        <v>8.181115715484882E-5</v>
      </c>
      <c r="AF132" s="5">
        <f t="shared" si="245"/>
        <v>1.0369564169377082E-4</v>
      </c>
      <c r="AG132" s="5">
        <f t="shared" si="246"/>
        <v>8.7622817231236265E-5</v>
      </c>
      <c r="AH132" s="5">
        <f t="shared" si="247"/>
        <v>9.6830059518012629E-2</v>
      </c>
      <c r="AI132" s="5">
        <f t="shared" si="248"/>
        <v>3.3166088534169635E-2</v>
      </c>
      <c r="AJ132" s="5">
        <f t="shared" si="249"/>
        <v>5.6799997548888977E-3</v>
      </c>
      <c r="AK132" s="5">
        <f t="shared" si="250"/>
        <v>6.4850170041003108E-4</v>
      </c>
      <c r="AL132" s="5">
        <f t="shared" si="251"/>
        <v>1.9286667647201207E-6</v>
      </c>
      <c r="AM132" s="5">
        <f t="shared" si="252"/>
        <v>2.210795767018897E-6</v>
      </c>
      <c r="AN132" s="5">
        <f t="shared" si="253"/>
        <v>5.6043672693928986E-6</v>
      </c>
      <c r="AO132" s="5">
        <f t="shared" si="254"/>
        <v>7.1035355139554949E-6</v>
      </c>
      <c r="AP132" s="5">
        <f t="shared" si="255"/>
        <v>6.0024875092923882E-6</v>
      </c>
      <c r="AQ132" s="5">
        <f t="shared" si="256"/>
        <v>3.8040764590140467E-6</v>
      </c>
      <c r="AR132" s="5">
        <f t="shared" si="257"/>
        <v>4.9092840175632375E-2</v>
      </c>
      <c r="AS132" s="5">
        <f t="shared" si="258"/>
        <v>1.6815206886823995E-2</v>
      </c>
      <c r="AT132" s="5">
        <f t="shared" si="259"/>
        <v>2.8797598757286697E-3</v>
      </c>
      <c r="AU132" s="5">
        <f t="shared" si="260"/>
        <v>3.2879036210788559E-4</v>
      </c>
      <c r="AV132" s="5">
        <f t="shared" si="261"/>
        <v>2.8154196933090019E-5</v>
      </c>
      <c r="AW132" s="5">
        <f t="shared" si="262"/>
        <v>4.6517537508985302E-8</v>
      </c>
      <c r="AX132" s="5">
        <f t="shared" si="263"/>
        <v>1.2620641514438734E-7</v>
      </c>
      <c r="AY132" s="5">
        <f t="shared" si="264"/>
        <v>3.199332623910216E-7</v>
      </c>
      <c r="AZ132" s="5">
        <f t="shared" si="265"/>
        <v>4.0551541008061966E-7</v>
      </c>
      <c r="BA132" s="5">
        <f t="shared" si="266"/>
        <v>3.4266052151812334E-7</v>
      </c>
      <c r="BB132" s="5">
        <f t="shared" si="267"/>
        <v>2.1716110551211041E-7</v>
      </c>
      <c r="BC132" s="5">
        <f t="shared" si="268"/>
        <v>1.1010068049463993E-7</v>
      </c>
      <c r="BD132" s="5">
        <f t="shared" si="269"/>
        <v>2.0741724974204651E-2</v>
      </c>
      <c r="BE132" s="5">
        <f t="shared" si="270"/>
        <v>7.1044249096831281E-3</v>
      </c>
      <c r="BF132" s="5">
        <f t="shared" si="271"/>
        <v>1.2166985474953613E-3</v>
      </c>
      <c r="BG132" s="5">
        <f t="shared" si="272"/>
        <v>1.3891392799058146E-4</v>
      </c>
      <c r="BH132" s="5">
        <f t="shared" si="273"/>
        <v>1.1895148204230515E-5</v>
      </c>
      <c r="BI132" s="5">
        <f t="shared" si="274"/>
        <v>8.1486170809424981E-7</v>
      </c>
      <c r="BJ132" s="8">
        <f t="shared" si="275"/>
        <v>3.3818981709736191E-2</v>
      </c>
      <c r="BK132" s="8">
        <f t="shared" si="276"/>
        <v>0.11682386848049015</v>
      </c>
      <c r="BL132" s="8">
        <f t="shared" si="277"/>
        <v>0.68138273673032468</v>
      </c>
      <c r="BM132" s="8">
        <f t="shared" si="278"/>
        <v>0.53363148083564071</v>
      </c>
      <c r="BN132" s="8">
        <f t="shared" si="279"/>
        <v>0.45118288121831784</v>
      </c>
    </row>
    <row r="133" spans="1:66" x14ac:dyDescent="0.25">
      <c r="A133" t="s">
        <v>192</v>
      </c>
      <c r="B133" t="s">
        <v>196</v>
      </c>
      <c r="C133" t="s">
        <v>281</v>
      </c>
      <c r="D133" s="11">
        <v>44385</v>
      </c>
      <c r="E133">
        <f>VLOOKUP(A133,home!$A$2:$E$405,3,FALSE)</f>
        <v>2</v>
      </c>
      <c r="F133">
        <f>VLOOKUP(B133,home!$B$2:$E$405,3,FALSE)</f>
        <v>0.5</v>
      </c>
      <c r="G133">
        <f>VLOOKUP(C133,away!$B$2:$E$405,4,FALSE)</f>
        <v>0.75</v>
      </c>
      <c r="H133">
        <f>VLOOKUP(A133,away!$A$2:$E$405,3,FALSE)</f>
        <v>1.1666666666666701</v>
      </c>
      <c r="I133">
        <f>VLOOKUP(C133,away!$B$2:$E$405,3,FALSE)</f>
        <v>1</v>
      </c>
      <c r="J133">
        <f>VLOOKUP(B133,home!$B$2:$E$405,4,FALSE)</f>
        <v>0</v>
      </c>
      <c r="K133" s="3">
        <f t="shared" si="224"/>
        <v>0.75</v>
      </c>
      <c r="L133" s="3">
        <f t="shared" si="225"/>
        <v>0</v>
      </c>
      <c r="M133" s="5">
        <f t="shared" si="226"/>
        <v>0.47236655274101469</v>
      </c>
      <c r="N133" s="5">
        <f t="shared" si="227"/>
        <v>0.35427491455576104</v>
      </c>
      <c r="O133" s="5">
        <f t="shared" si="228"/>
        <v>0</v>
      </c>
      <c r="P133" s="5">
        <f t="shared" si="229"/>
        <v>0</v>
      </c>
      <c r="Q133" s="5">
        <f t="shared" si="230"/>
        <v>0.13285309295841038</v>
      </c>
      <c r="R133" s="5">
        <f t="shared" si="231"/>
        <v>0</v>
      </c>
      <c r="S133" s="5">
        <f t="shared" si="232"/>
        <v>0</v>
      </c>
      <c r="T133" s="5">
        <f t="shared" si="233"/>
        <v>0</v>
      </c>
      <c r="U133" s="5">
        <f t="shared" si="234"/>
        <v>0</v>
      </c>
      <c r="V133" s="5">
        <f t="shared" si="235"/>
        <v>0</v>
      </c>
      <c r="W133" s="5">
        <f t="shared" si="236"/>
        <v>3.3213273239602596E-2</v>
      </c>
      <c r="X133" s="5">
        <f t="shared" si="237"/>
        <v>0</v>
      </c>
      <c r="Y133" s="5">
        <f t="shared" si="238"/>
        <v>0</v>
      </c>
      <c r="Z133" s="5">
        <f t="shared" si="239"/>
        <v>0</v>
      </c>
      <c r="AA133" s="5">
        <f t="shared" si="240"/>
        <v>0</v>
      </c>
      <c r="AB133" s="5">
        <f t="shared" si="241"/>
        <v>0</v>
      </c>
      <c r="AC133" s="5">
        <f t="shared" si="242"/>
        <v>0</v>
      </c>
      <c r="AD133" s="5">
        <f t="shared" si="243"/>
        <v>6.2274887324254864E-3</v>
      </c>
      <c r="AE133" s="5">
        <f t="shared" si="244"/>
        <v>0</v>
      </c>
      <c r="AF133" s="5">
        <f t="shared" si="245"/>
        <v>0</v>
      </c>
      <c r="AG133" s="5">
        <f t="shared" si="246"/>
        <v>0</v>
      </c>
      <c r="AH133" s="5">
        <f t="shared" si="247"/>
        <v>0</v>
      </c>
      <c r="AI133" s="5">
        <f t="shared" si="248"/>
        <v>0</v>
      </c>
      <c r="AJ133" s="5">
        <f t="shared" si="249"/>
        <v>0</v>
      </c>
      <c r="AK133" s="5">
        <f t="shared" si="250"/>
        <v>0</v>
      </c>
      <c r="AL133" s="5">
        <f t="shared" si="251"/>
        <v>0</v>
      </c>
      <c r="AM133" s="5">
        <f t="shared" si="252"/>
        <v>9.3412330986382343E-4</v>
      </c>
      <c r="AN133" s="5">
        <f t="shared" si="253"/>
        <v>0</v>
      </c>
      <c r="AO133" s="5">
        <f t="shared" si="254"/>
        <v>0</v>
      </c>
      <c r="AP133" s="5">
        <f t="shared" si="255"/>
        <v>0</v>
      </c>
      <c r="AQ133" s="5">
        <f t="shared" si="256"/>
        <v>0</v>
      </c>
      <c r="AR133" s="5">
        <f t="shared" si="257"/>
        <v>0</v>
      </c>
      <c r="AS133" s="5">
        <f t="shared" si="258"/>
        <v>0</v>
      </c>
      <c r="AT133" s="5">
        <f t="shared" si="259"/>
        <v>0</v>
      </c>
      <c r="AU133" s="5">
        <f t="shared" si="260"/>
        <v>0</v>
      </c>
      <c r="AV133" s="5">
        <f t="shared" si="261"/>
        <v>0</v>
      </c>
      <c r="AW133" s="5">
        <f t="shared" si="262"/>
        <v>0</v>
      </c>
      <c r="AX133" s="5">
        <f t="shared" si="263"/>
        <v>1.1676541373297787E-4</v>
      </c>
      <c r="AY133" s="5">
        <f t="shared" si="264"/>
        <v>0</v>
      </c>
      <c r="AZ133" s="5">
        <f t="shared" si="265"/>
        <v>0</v>
      </c>
      <c r="BA133" s="5">
        <f t="shared" si="266"/>
        <v>0</v>
      </c>
      <c r="BB133" s="5">
        <f t="shared" si="267"/>
        <v>0</v>
      </c>
      <c r="BC133" s="5">
        <f t="shared" si="268"/>
        <v>0</v>
      </c>
      <c r="BD133" s="5">
        <f t="shared" si="269"/>
        <v>0</v>
      </c>
      <c r="BE133" s="5">
        <f t="shared" si="270"/>
        <v>0</v>
      </c>
      <c r="BF133" s="5">
        <f t="shared" si="271"/>
        <v>0</v>
      </c>
      <c r="BG133" s="5">
        <f t="shared" si="272"/>
        <v>0</v>
      </c>
      <c r="BH133" s="5">
        <f t="shared" si="273"/>
        <v>0</v>
      </c>
      <c r="BI133" s="5">
        <f t="shared" si="274"/>
        <v>0</v>
      </c>
      <c r="BJ133" s="8">
        <f t="shared" si="275"/>
        <v>0.52761965820979628</v>
      </c>
      <c r="BK133" s="8">
        <f t="shared" si="276"/>
        <v>0.47236655274101469</v>
      </c>
      <c r="BL133" s="8">
        <f t="shared" si="277"/>
        <v>0</v>
      </c>
      <c r="BM133" s="8">
        <f t="shared" si="278"/>
        <v>4.0491650695624881E-2</v>
      </c>
      <c r="BN133" s="8">
        <f t="shared" si="279"/>
        <v>0.95949456025518609</v>
      </c>
    </row>
    <row r="134" spans="1:66" x14ac:dyDescent="0.25">
      <c r="A134" t="s">
        <v>192</v>
      </c>
      <c r="B134" t="s">
        <v>202</v>
      </c>
      <c r="C134" t="s">
        <v>204</v>
      </c>
      <c r="D134" s="11">
        <v>44385</v>
      </c>
      <c r="E134">
        <f>VLOOKUP(A134,home!$A$2:$E$405,3,FALSE)</f>
        <v>2</v>
      </c>
      <c r="F134">
        <f>VLOOKUP(B134,home!$B$2:$E$405,3,FALSE)</f>
        <v>0.5</v>
      </c>
      <c r="G134">
        <f>VLOOKUP(C134,away!$B$2:$E$405,4,FALSE)</f>
        <v>0.5</v>
      </c>
      <c r="H134">
        <f>VLOOKUP(A134,away!$A$2:$E$405,3,FALSE)</f>
        <v>1.1666666666666701</v>
      </c>
      <c r="I134">
        <f>VLOOKUP(C134,away!$B$2:$E$405,3,FALSE)</f>
        <v>1</v>
      </c>
      <c r="J134">
        <f>VLOOKUP(B134,home!$B$2:$E$405,4,FALSE)</f>
        <v>1.71</v>
      </c>
      <c r="K134" s="3">
        <f t="shared" si="224"/>
        <v>0.5</v>
      </c>
      <c r="L134" s="3">
        <f t="shared" si="225"/>
        <v>1.9950000000000059</v>
      </c>
      <c r="M134" s="5">
        <f t="shared" si="226"/>
        <v>8.2496451391744496E-2</v>
      </c>
      <c r="N134" s="5">
        <f t="shared" si="227"/>
        <v>4.1248225695872248E-2</v>
      </c>
      <c r="O134" s="5">
        <f t="shared" si="228"/>
        <v>0.16458042052653077</v>
      </c>
      <c r="P134" s="5">
        <f t="shared" si="229"/>
        <v>8.2290210263265384E-2</v>
      </c>
      <c r="Q134" s="5">
        <f t="shared" si="230"/>
        <v>1.0312056423968062E-2</v>
      </c>
      <c r="R134" s="5">
        <f t="shared" si="231"/>
        <v>0.16416896947521498</v>
      </c>
      <c r="S134" s="5">
        <f t="shared" si="232"/>
        <v>2.0521121184401872E-2</v>
      </c>
      <c r="T134" s="5">
        <f t="shared" si="233"/>
        <v>2.0572552565816346E-2</v>
      </c>
      <c r="U134" s="5">
        <f t="shared" si="234"/>
        <v>8.2084484737607488E-2</v>
      </c>
      <c r="V134" s="5">
        <f t="shared" si="235"/>
        <v>2.2744242646045481E-3</v>
      </c>
      <c r="W134" s="5">
        <f t="shared" si="236"/>
        <v>1.7186760706613441E-3</v>
      </c>
      <c r="X134" s="5">
        <f t="shared" si="237"/>
        <v>3.4287587609693917E-3</v>
      </c>
      <c r="Y134" s="5">
        <f t="shared" si="238"/>
        <v>3.4201868640669794E-3</v>
      </c>
      <c r="Z134" s="5">
        <f t="shared" si="239"/>
        <v>0.10917236470101828</v>
      </c>
      <c r="AA134" s="5">
        <f t="shared" si="240"/>
        <v>5.458618235050914E-2</v>
      </c>
      <c r="AB134" s="5">
        <f t="shared" si="241"/>
        <v>1.3646545587627285E-2</v>
      </c>
      <c r="AC134" s="5">
        <f t="shared" si="242"/>
        <v>1.4179613774644014E-4</v>
      </c>
      <c r="AD134" s="5">
        <f t="shared" si="243"/>
        <v>2.1483450883266796E-4</v>
      </c>
      <c r="AE134" s="5">
        <f t="shared" si="244"/>
        <v>4.2859484512117386E-4</v>
      </c>
      <c r="AF134" s="5">
        <f t="shared" si="245"/>
        <v>4.2752335800837232E-4</v>
      </c>
      <c r="AG134" s="5">
        <f t="shared" si="246"/>
        <v>2.843030330755684E-4</v>
      </c>
      <c r="AH134" s="5">
        <f t="shared" si="247"/>
        <v>5.4449716894633023E-2</v>
      </c>
      <c r="AI134" s="5">
        <f t="shared" si="248"/>
        <v>2.7224858447316511E-2</v>
      </c>
      <c r="AJ134" s="5">
        <f t="shared" si="249"/>
        <v>6.8062146118291278E-3</v>
      </c>
      <c r="AK134" s="5">
        <f t="shared" si="250"/>
        <v>1.1343691019715214E-3</v>
      </c>
      <c r="AL134" s="5">
        <f t="shared" si="251"/>
        <v>5.6576658960829813E-6</v>
      </c>
      <c r="AM134" s="5">
        <f t="shared" si="252"/>
        <v>2.1483450883266803E-5</v>
      </c>
      <c r="AN134" s="5">
        <f t="shared" si="253"/>
        <v>4.2859484512117395E-5</v>
      </c>
      <c r="AO134" s="5">
        <f t="shared" si="254"/>
        <v>4.2752335800837244E-5</v>
      </c>
      <c r="AP134" s="5">
        <f t="shared" si="255"/>
        <v>2.8430303307556849E-5</v>
      </c>
      <c r="AQ134" s="5">
        <f t="shared" si="256"/>
        <v>1.4179613774644019E-5</v>
      </c>
      <c r="AR134" s="5">
        <f t="shared" si="257"/>
        <v>2.1725437040958643E-2</v>
      </c>
      <c r="AS134" s="5">
        <f t="shared" si="258"/>
        <v>1.0862718520479321E-2</v>
      </c>
      <c r="AT134" s="5">
        <f t="shared" si="259"/>
        <v>2.7156796301198304E-3</v>
      </c>
      <c r="AU134" s="5">
        <f t="shared" si="260"/>
        <v>4.526132716866385E-4</v>
      </c>
      <c r="AV134" s="5">
        <f t="shared" si="261"/>
        <v>5.6576658960829799E-5</v>
      </c>
      <c r="AW134" s="5">
        <f t="shared" si="262"/>
        <v>1.5676449253729986E-7</v>
      </c>
      <c r="AX134" s="5">
        <f t="shared" si="263"/>
        <v>1.7902875736055667E-6</v>
      </c>
      <c r="AY134" s="5">
        <f t="shared" si="264"/>
        <v>3.5716237093431159E-6</v>
      </c>
      <c r="AZ134" s="5">
        <f t="shared" si="265"/>
        <v>3.5626946500697702E-6</v>
      </c>
      <c r="BA134" s="5">
        <f t="shared" si="266"/>
        <v>2.3691919422964038E-6</v>
      </c>
      <c r="BB134" s="5">
        <f t="shared" si="267"/>
        <v>1.1816344812203347E-6</v>
      </c>
      <c r="BC134" s="5">
        <f t="shared" si="268"/>
        <v>4.7147215800691509E-7</v>
      </c>
      <c r="BD134" s="5">
        <f t="shared" si="269"/>
        <v>7.2237078161187769E-3</v>
      </c>
      <c r="BE134" s="5">
        <f t="shared" si="270"/>
        <v>3.6118539080593885E-3</v>
      </c>
      <c r="BF134" s="5">
        <f t="shared" si="271"/>
        <v>9.0296347701484712E-4</v>
      </c>
      <c r="BG134" s="5">
        <f t="shared" si="272"/>
        <v>1.5049391283580786E-4</v>
      </c>
      <c r="BH134" s="5">
        <f t="shared" si="273"/>
        <v>1.8811739104475979E-5</v>
      </c>
      <c r="BI134" s="5">
        <f t="shared" si="274"/>
        <v>1.8811739104475984E-6</v>
      </c>
      <c r="BJ134" s="8">
        <f t="shared" si="275"/>
        <v>8.2218364219185103E-2</v>
      </c>
      <c r="BK134" s="8">
        <f t="shared" si="276"/>
        <v>0.18773323253136817</v>
      </c>
      <c r="BL134" s="8">
        <f t="shared" si="277"/>
        <v>0.61640449888248905</v>
      </c>
      <c r="BM134" s="8">
        <f t="shared" si="278"/>
        <v>0.45042871169824772</v>
      </c>
      <c r="BN134" s="8">
        <f t="shared" si="279"/>
        <v>0.54509633377659594</v>
      </c>
    </row>
    <row r="135" spans="1:66" x14ac:dyDescent="0.25">
      <c r="A135" t="s">
        <v>32</v>
      </c>
      <c r="B135" t="s">
        <v>206</v>
      </c>
      <c r="C135" t="s">
        <v>208</v>
      </c>
      <c r="D135" s="11">
        <v>44385</v>
      </c>
      <c r="E135">
        <f>VLOOKUP(A135,home!$A$2:$E$405,3,FALSE)</f>
        <v>1.4285714285714299</v>
      </c>
      <c r="F135">
        <f>VLOOKUP(B135,home!$B$2:$E$405,3,FALSE)</f>
        <v>1.4</v>
      </c>
      <c r="G135">
        <f>VLOOKUP(C135,away!$B$2:$E$405,4,FALSE)</f>
        <v>1.4</v>
      </c>
      <c r="H135">
        <f>VLOOKUP(A135,away!$A$2:$E$405,3,FALSE)</f>
        <v>1.5714285714285701</v>
      </c>
      <c r="I135">
        <f>VLOOKUP(C135,away!$B$2:$E$405,3,FALSE)</f>
        <v>1.4</v>
      </c>
      <c r="J135">
        <f>VLOOKUP(B135,home!$B$2:$E$405,4,FALSE)</f>
        <v>1.27</v>
      </c>
      <c r="K135" s="3">
        <f t="shared" si="224"/>
        <v>2.8000000000000025</v>
      </c>
      <c r="L135" s="3">
        <f t="shared" si="225"/>
        <v>2.7939999999999974</v>
      </c>
      <c r="M135" s="5">
        <f t="shared" si="226"/>
        <v>3.7201175936517439E-3</v>
      </c>
      <c r="N135" s="5">
        <f t="shared" si="227"/>
        <v>1.0416329262224891E-2</v>
      </c>
      <c r="O135" s="5">
        <f t="shared" si="228"/>
        <v>1.0394008556662962E-2</v>
      </c>
      <c r="P135" s="5">
        <f t="shared" si="229"/>
        <v>2.9103223958656319E-2</v>
      </c>
      <c r="Q135" s="5">
        <f t="shared" si="230"/>
        <v>1.4582860967114863E-2</v>
      </c>
      <c r="R135" s="5">
        <f t="shared" si="231"/>
        <v>1.4520429953658147E-2</v>
      </c>
      <c r="S135" s="5">
        <f t="shared" si="232"/>
        <v>5.6920085418340045E-2</v>
      </c>
      <c r="T135" s="5">
        <f t="shared" si="233"/>
        <v>4.0744513542118888E-2</v>
      </c>
      <c r="U135" s="5">
        <f t="shared" si="234"/>
        <v>4.0657203870242846E-2</v>
      </c>
      <c r="V135" s="5">
        <f t="shared" si="235"/>
        <v>4.9477468027195319E-2</v>
      </c>
      <c r="W135" s="5">
        <f t="shared" si="236"/>
        <v>1.3610670235973885E-2</v>
      </c>
      <c r="X135" s="5">
        <f t="shared" si="237"/>
        <v>3.8028212639310999E-2</v>
      </c>
      <c r="Y135" s="5">
        <f t="shared" si="238"/>
        <v>5.3125413057117425E-2</v>
      </c>
      <c r="Z135" s="5">
        <f t="shared" si="239"/>
        <v>1.3523360430173608E-2</v>
      </c>
      <c r="AA135" s="5">
        <f t="shared" si="240"/>
        <v>3.7865409204486139E-2</v>
      </c>
      <c r="AB135" s="5">
        <f t="shared" si="241"/>
        <v>5.3011572886280646E-2</v>
      </c>
      <c r="AC135" s="5">
        <f t="shared" si="242"/>
        <v>2.4192007991897146E-2</v>
      </c>
      <c r="AD135" s="5">
        <f t="shared" si="243"/>
        <v>9.5274691651817262E-3</v>
      </c>
      <c r="AE135" s="5">
        <f t="shared" si="244"/>
        <v>2.6619748847517718E-2</v>
      </c>
      <c r="AF135" s="5">
        <f t="shared" si="245"/>
        <v>3.7187789139982219E-2</v>
      </c>
      <c r="AG135" s="5">
        <f t="shared" si="246"/>
        <v>3.4634227619036742E-2</v>
      </c>
      <c r="AH135" s="5">
        <f t="shared" si="247"/>
        <v>9.4460672604762576E-3</v>
      </c>
      <c r="AI135" s="5">
        <f t="shared" si="248"/>
        <v>2.6448988329333546E-2</v>
      </c>
      <c r="AJ135" s="5">
        <f t="shared" si="249"/>
        <v>3.7028583661067004E-2</v>
      </c>
      <c r="AK135" s="5">
        <f t="shared" si="250"/>
        <v>3.4560011416995898E-2</v>
      </c>
      <c r="AL135" s="5">
        <f t="shared" si="251"/>
        <v>7.5703566768883885E-3</v>
      </c>
      <c r="AM135" s="5">
        <f t="shared" si="252"/>
        <v>5.3353827325017733E-3</v>
      </c>
      <c r="AN135" s="5">
        <f t="shared" si="253"/>
        <v>1.4907059354609941E-2</v>
      </c>
      <c r="AO135" s="5">
        <f t="shared" si="254"/>
        <v>2.0825161918390071E-2</v>
      </c>
      <c r="AP135" s="5">
        <f t="shared" si="255"/>
        <v>1.9395167466660604E-2</v>
      </c>
      <c r="AQ135" s="5">
        <f t="shared" si="256"/>
        <v>1.3547524475462419E-2</v>
      </c>
      <c r="AR135" s="5">
        <f t="shared" si="257"/>
        <v>5.2784623851541241E-3</v>
      </c>
      <c r="AS135" s="5">
        <f t="shared" si="258"/>
        <v>1.4779694678431562E-2</v>
      </c>
      <c r="AT135" s="5">
        <f t="shared" si="259"/>
        <v>2.0691572549804207E-2</v>
      </c>
      <c r="AU135" s="5">
        <f t="shared" si="260"/>
        <v>1.931213437981728E-2</v>
      </c>
      <c r="AV135" s="5">
        <f t="shared" si="261"/>
        <v>1.3518494065872104E-2</v>
      </c>
      <c r="AW135" s="5">
        <f t="shared" si="262"/>
        <v>1.645122620962035E-3</v>
      </c>
      <c r="AX135" s="5">
        <f t="shared" si="263"/>
        <v>2.4898452751674961E-3</v>
      </c>
      <c r="AY135" s="5">
        <f t="shared" si="264"/>
        <v>6.9566276988179774E-3</v>
      </c>
      <c r="AZ135" s="5">
        <f t="shared" si="265"/>
        <v>9.7184088952487063E-3</v>
      </c>
      <c r="BA135" s="5">
        <f t="shared" si="266"/>
        <v>9.0510781511082862E-3</v>
      </c>
      <c r="BB135" s="5">
        <f t="shared" si="267"/>
        <v>6.3221780885491328E-3</v>
      </c>
      <c r="BC135" s="5">
        <f t="shared" si="268"/>
        <v>3.5328331158812503E-3</v>
      </c>
      <c r="BD135" s="5">
        <f t="shared" si="269"/>
        <v>2.4580039840201031E-3</v>
      </c>
      <c r="BE135" s="5">
        <f t="shared" si="270"/>
        <v>6.8824111552562954E-3</v>
      </c>
      <c r="BF135" s="5">
        <f t="shared" si="271"/>
        <v>9.6353756173588236E-3</v>
      </c>
      <c r="BG135" s="5">
        <f t="shared" si="272"/>
        <v>8.9930172428682436E-3</v>
      </c>
      <c r="BH135" s="5">
        <f t="shared" si="273"/>
        <v>6.2951120700077742E-3</v>
      </c>
      <c r="BI135" s="5">
        <f t="shared" si="274"/>
        <v>3.5252627592043582E-3</v>
      </c>
      <c r="BJ135" s="8">
        <f t="shared" si="275"/>
        <v>0.39055850164797701</v>
      </c>
      <c r="BK135" s="8">
        <f t="shared" si="276"/>
        <v>0.17793988736544691</v>
      </c>
      <c r="BL135" s="8">
        <f t="shared" si="277"/>
        <v>0.37530181602699819</v>
      </c>
      <c r="BM135" s="8">
        <f t="shared" si="278"/>
        <v>0.8692750901007712</v>
      </c>
      <c r="BN135" s="8">
        <f t="shared" si="279"/>
        <v>8.2736970291968942E-2</v>
      </c>
    </row>
    <row r="136" spans="1:66" x14ac:dyDescent="0.25">
      <c r="A136" t="s">
        <v>32</v>
      </c>
      <c r="B136" t="s">
        <v>34</v>
      </c>
      <c r="C136" t="s">
        <v>362</v>
      </c>
      <c r="D136" s="11">
        <v>44385</v>
      </c>
      <c r="E136">
        <f>VLOOKUP(A136,home!$A$2:$E$405,3,FALSE)</f>
        <v>1.4285714285714299</v>
      </c>
      <c r="F136">
        <f>VLOOKUP(B136,home!$B$2:$E$405,3,FALSE)</f>
        <v>0</v>
      </c>
      <c r="G136">
        <f>VLOOKUP(C136,away!$B$2:$E$405,4,FALSE)</f>
        <v>1.05</v>
      </c>
      <c r="H136">
        <f>VLOOKUP(A136,away!$A$2:$E$405,3,FALSE)</f>
        <v>1.5714285714285701</v>
      </c>
      <c r="I136">
        <f>VLOOKUP(C136,away!$B$2:$E$405,3,FALSE)</f>
        <v>1.4</v>
      </c>
      <c r="J136">
        <f>VLOOKUP(B136,home!$B$2:$E$405,4,FALSE)</f>
        <v>1.91</v>
      </c>
      <c r="K136" s="3">
        <f t="shared" si="224"/>
        <v>0</v>
      </c>
      <c r="L136" s="3">
        <f t="shared" si="225"/>
        <v>4.2019999999999955</v>
      </c>
      <c r="M136" s="5">
        <f t="shared" si="226"/>
        <v>1.4965615638006349E-2</v>
      </c>
      <c r="N136" s="5">
        <f t="shared" si="227"/>
        <v>0</v>
      </c>
      <c r="O136" s="5">
        <f t="shared" si="228"/>
        <v>6.2885516910902606E-2</v>
      </c>
      <c r="P136" s="5">
        <f t="shared" si="229"/>
        <v>0</v>
      </c>
      <c r="Q136" s="5">
        <f t="shared" si="230"/>
        <v>0</v>
      </c>
      <c r="R136" s="5">
        <f t="shared" si="231"/>
        <v>0.13212247102980626</v>
      </c>
      <c r="S136" s="5">
        <f t="shared" si="232"/>
        <v>0</v>
      </c>
      <c r="T136" s="5">
        <f t="shared" si="233"/>
        <v>0</v>
      </c>
      <c r="U136" s="5">
        <f t="shared" si="234"/>
        <v>0</v>
      </c>
      <c r="V136" s="5">
        <f t="shared" si="235"/>
        <v>0</v>
      </c>
      <c r="W136" s="5">
        <f t="shared" si="236"/>
        <v>0</v>
      </c>
      <c r="X136" s="5">
        <f t="shared" si="237"/>
        <v>0</v>
      </c>
      <c r="Y136" s="5">
        <f t="shared" si="238"/>
        <v>0</v>
      </c>
      <c r="Z136" s="5">
        <f t="shared" si="239"/>
        <v>0.18505954108908179</v>
      </c>
      <c r="AA136" s="5">
        <f t="shared" si="240"/>
        <v>0</v>
      </c>
      <c r="AB136" s="5">
        <f t="shared" si="241"/>
        <v>0</v>
      </c>
      <c r="AC136" s="5">
        <f t="shared" si="242"/>
        <v>0</v>
      </c>
      <c r="AD136" s="5">
        <f t="shared" si="243"/>
        <v>0</v>
      </c>
      <c r="AE136" s="5">
        <f t="shared" si="244"/>
        <v>0</v>
      </c>
      <c r="AF136" s="5">
        <f t="shared" si="245"/>
        <v>0</v>
      </c>
      <c r="AG136" s="5">
        <f t="shared" si="246"/>
        <v>0</v>
      </c>
      <c r="AH136" s="5">
        <f t="shared" si="247"/>
        <v>0.19440504791408023</v>
      </c>
      <c r="AI136" s="5">
        <f t="shared" si="248"/>
        <v>0</v>
      </c>
      <c r="AJ136" s="5">
        <f t="shared" si="249"/>
        <v>0</v>
      </c>
      <c r="AK136" s="5">
        <f t="shared" si="250"/>
        <v>0</v>
      </c>
      <c r="AL136" s="5">
        <f t="shared" si="251"/>
        <v>0</v>
      </c>
      <c r="AM136" s="5">
        <f t="shared" si="252"/>
        <v>0</v>
      </c>
      <c r="AN136" s="5">
        <f t="shared" si="253"/>
        <v>0</v>
      </c>
      <c r="AO136" s="5">
        <f t="shared" si="254"/>
        <v>0</v>
      </c>
      <c r="AP136" s="5">
        <f t="shared" si="255"/>
        <v>0</v>
      </c>
      <c r="AQ136" s="5">
        <f t="shared" si="256"/>
        <v>0</v>
      </c>
      <c r="AR136" s="5">
        <f t="shared" si="257"/>
        <v>0.16337800226699281</v>
      </c>
      <c r="AS136" s="5">
        <f t="shared" si="258"/>
        <v>0</v>
      </c>
      <c r="AT136" s="5">
        <f t="shared" si="259"/>
        <v>0</v>
      </c>
      <c r="AU136" s="5">
        <f t="shared" si="260"/>
        <v>0</v>
      </c>
      <c r="AV136" s="5">
        <f t="shared" si="261"/>
        <v>0</v>
      </c>
      <c r="AW136" s="5">
        <f t="shared" si="262"/>
        <v>0</v>
      </c>
      <c r="AX136" s="5">
        <f t="shared" si="263"/>
        <v>0</v>
      </c>
      <c r="AY136" s="5">
        <f t="shared" si="264"/>
        <v>0</v>
      </c>
      <c r="AZ136" s="5">
        <f t="shared" si="265"/>
        <v>0</v>
      </c>
      <c r="BA136" s="5">
        <f t="shared" si="266"/>
        <v>0</v>
      </c>
      <c r="BB136" s="5">
        <f t="shared" si="267"/>
        <v>0</v>
      </c>
      <c r="BC136" s="5">
        <f t="shared" si="268"/>
        <v>0</v>
      </c>
      <c r="BD136" s="5">
        <f t="shared" si="269"/>
        <v>0.11441906092098386</v>
      </c>
      <c r="BE136" s="5">
        <f t="shared" si="270"/>
        <v>0</v>
      </c>
      <c r="BF136" s="5">
        <f t="shared" si="271"/>
        <v>0</v>
      </c>
      <c r="BG136" s="5">
        <f t="shared" si="272"/>
        <v>0</v>
      </c>
      <c r="BH136" s="5">
        <f t="shared" si="273"/>
        <v>0</v>
      </c>
      <c r="BI136" s="5">
        <f t="shared" si="274"/>
        <v>0</v>
      </c>
      <c r="BJ136" s="8">
        <f t="shared" si="275"/>
        <v>0</v>
      </c>
      <c r="BK136" s="8">
        <f t="shared" si="276"/>
        <v>1.4965615638006349E-2</v>
      </c>
      <c r="BL136" s="8">
        <f t="shared" si="277"/>
        <v>0.66721009904276574</v>
      </c>
      <c r="BM136" s="8">
        <f t="shared" si="278"/>
        <v>0.65726165219113875</v>
      </c>
      <c r="BN136" s="8">
        <f t="shared" si="279"/>
        <v>0.2099736035787152</v>
      </c>
    </row>
    <row r="137" spans="1:66" x14ac:dyDescent="0.25">
      <c r="A137" t="s">
        <v>32</v>
      </c>
      <c r="B137" t="s">
        <v>195</v>
      </c>
      <c r="C137" t="s">
        <v>33</v>
      </c>
      <c r="D137" s="11">
        <v>44385</v>
      </c>
      <c r="E137">
        <f>VLOOKUP(A137,home!$A$2:$E$405,3,FALSE)</f>
        <v>1.4285714285714299</v>
      </c>
      <c r="F137">
        <f>VLOOKUP(B137,home!$B$2:$E$405,3,FALSE)</f>
        <v>0</v>
      </c>
      <c r="G137">
        <f>VLOOKUP(C137,away!$B$2:$E$405,4,FALSE)</f>
        <v>0</v>
      </c>
      <c r="H137">
        <f>VLOOKUP(A137,away!$A$2:$E$405,3,FALSE)</f>
        <v>1.5714285714285701</v>
      </c>
      <c r="I137">
        <f>VLOOKUP(C137,away!$B$2:$E$405,3,FALSE)</f>
        <v>0.7</v>
      </c>
      <c r="J137">
        <f>VLOOKUP(B137,home!$B$2:$E$405,4,FALSE)</f>
        <v>0.95</v>
      </c>
      <c r="K137" s="3">
        <f t="shared" si="224"/>
        <v>0</v>
      </c>
      <c r="L137" s="3">
        <f t="shared" si="225"/>
        <v>1.044999999999999</v>
      </c>
      <c r="M137" s="5">
        <f t="shared" si="226"/>
        <v>0.35169181937806721</v>
      </c>
      <c r="N137" s="5">
        <f t="shared" si="227"/>
        <v>0</v>
      </c>
      <c r="O137" s="5">
        <f t="shared" si="228"/>
        <v>0.36751795125007991</v>
      </c>
      <c r="P137" s="5">
        <f t="shared" si="229"/>
        <v>0</v>
      </c>
      <c r="Q137" s="5">
        <f t="shared" si="230"/>
        <v>0</v>
      </c>
      <c r="R137" s="5">
        <f t="shared" si="231"/>
        <v>0.19202812952816656</v>
      </c>
      <c r="S137" s="5">
        <f t="shared" si="232"/>
        <v>0</v>
      </c>
      <c r="T137" s="5">
        <f t="shared" si="233"/>
        <v>0</v>
      </c>
      <c r="U137" s="5">
        <f t="shared" si="234"/>
        <v>0</v>
      </c>
      <c r="V137" s="5">
        <f t="shared" si="235"/>
        <v>0</v>
      </c>
      <c r="W137" s="5">
        <f t="shared" si="236"/>
        <v>0</v>
      </c>
      <c r="X137" s="5">
        <f t="shared" si="237"/>
        <v>0</v>
      </c>
      <c r="Y137" s="5">
        <f t="shared" si="238"/>
        <v>0</v>
      </c>
      <c r="Z137" s="5">
        <f t="shared" si="239"/>
        <v>6.6889798452311286E-2</v>
      </c>
      <c r="AA137" s="5">
        <f t="shared" si="240"/>
        <v>0</v>
      </c>
      <c r="AB137" s="5">
        <f t="shared" si="241"/>
        <v>0</v>
      </c>
      <c r="AC137" s="5">
        <f t="shared" si="242"/>
        <v>0</v>
      </c>
      <c r="AD137" s="5">
        <f t="shared" si="243"/>
        <v>0</v>
      </c>
      <c r="AE137" s="5">
        <f t="shared" si="244"/>
        <v>0</v>
      </c>
      <c r="AF137" s="5">
        <f t="shared" si="245"/>
        <v>0</v>
      </c>
      <c r="AG137" s="5">
        <f t="shared" si="246"/>
        <v>0</v>
      </c>
      <c r="AH137" s="5">
        <f t="shared" si="247"/>
        <v>1.7474959845666306E-2</v>
      </c>
      <c r="AI137" s="5">
        <f t="shared" si="248"/>
        <v>0</v>
      </c>
      <c r="AJ137" s="5">
        <f t="shared" si="249"/>
        <v>0</v>
      </c>
      <c r="AK137" s="5">
        <f t="shared" si="250"/>
        <v>0</v>
      </c>
      <c r="AL137" s="5">
        <f t="shared" si="251"/>
        <v>0</v>
      </c>
      <c r="AM137" s="5">
        <f t="shared" si="252"/>
        <v>0</v>
      </c>
      <c r="AN137" s="5">
        <f t="shared" si="253"/>
        <v>0</v>
      </c>
      <c r="AO137" s="5">
        <f t="shared" si="254"/>
        <v>0</v>
      </c>
      <c r="AP137" s="5">
        <f t="shared" si="255"/>
        <v>0</v>
      </c>
      <c r="AQ137" s="5">
        <f t="shared" si="256"/>
        <v>0</v>
      </c>
      <c r="AR137" s="5">
        <f t="shared" si="257"/>
        <v>3.6522666077442555E-3</v>
      </c>
      <c r="AS137" s="5">
        <f t="shared" si="258"/>
        <v>0</v>
      </c>
      <c r="AT137" s="5">
        <f t="shared" si="259"/>
        <v>0</v>
      </c>
      <c r="AU137" s="5">
        <f t="shared" si="260"/>
        <v>0</v>
      </c>
      <c r="AV137" s="5">
        <f t="shared" si="261"/>
        <v>0</v>
      </c>
      <c r="AW137" s="5">
        <f t="shared" si="262"/>
        <v>0</v>
      </c>
      <c r="AX137" s="5">
        <f t="shared" si="263"/>
        <v>0</v>
      </c>
      <c r="AY137" s="5">
        <f t="shared" si="264"/>
        <v>0</v>
      </c>
      <c r="AZ137" s="5">
        <f t="shared" si="265"/>
        <v>0</v>
      </c>
      <c r="BA137" s="5">
        <f t="shared" si="266"/>
        <v>0</v>
      </c>
      <c r="BB137" s="5">
        <f t="shared" si="267"/>
        <v>0</v>
      </c>
      <c r="BC137" s="5">
        <f t="shared" si="268"/>
        <v>0</v>
      </c>
      <c r="BD137" s="5">
        <f t="shared" si="269"/>
        <v>6.3610310084879042E-4</v>
      </c>
      <c r="BE137" s="5">
        <f t="shared" si="270"/>
        <v>0</v>
      </c>
      <c r="BF137" s="5">
        <f t="shared" si="271"/>
        <v>0</v>
      </c>
      <c r="BG137" s="5">
        <f t="shared" si="272"/>
        <v>0</v>
      </c>
      <c r="BH137" s="5">
        <f t="shared" si="273"/>
        <v>0</v>
      </c>
      <c r="BI137" s="5">
        <f t="shared" si="274"/>
        <v>0</v>
      </c>
      <c r="BJ137" s="8">
        <f t="shared" si="275"/>
        <v>0</v>
      </c>
      <c r="BK137" s="8">
        <f t="shared" si="276"/>
        <v>0.35169181937806721</v>
      </c>
      <c r="BL137" s="8">
        <f t="shared" si="277"/>
        <v>0.58130941033250572</v>
      </c>
      <c r="BM137" s="8">
        <f t="shared" si="278"/>
        <v>8.8653128006570645E-2</v>
      </c>
      <c r="BN137" s="8">
        <f t="shared" si="279"/>
        <v>0.91123790015631356</v>
      </c>
    </row>
    <row r="138" spans="1:66" x14ac:dyDescent="0.25">
      <c r="A138" t="s">
        <v>32</v>
      </c>
      <c r="B138" t="s">
        <v>210</v>
      </c>
      <c r="C138" t="s">
        <v>209</v>
      </c>
      <c r="D138" s="11">
        <v>44385</v>
      </c>
      <c r="E138">
        <f>VLOOKUP(A138,home!$A$2:$E$405,3,FALSE)</f>
        <v>1.4285714285714299</v>
      </c>
      <c r="F138">
        <f>VLOOKUP(B138,home!$B$2:$E$405,3,FALSE)</f>
        <v>0.7</v>
      </c>
      <c r="G138">
        <f>VLOOKUP(C138,away!$B$2:$E$405,4,FALSE)</f>
        <v>0.7</v>
      </c>
      <c r="H138">
        <f>VLOOKUP(A138,away!$A$2:$E$405,3,FALSE)</f>
        <v>1.5714285714285701</v>
      </c>
      <c r="I138">
        <f>VLOOKUP(C138,away!$B$2:$E$405,3,FALSE)</f>
        <v>0</v>
      </c>
      <c r="J138">
        <f>VLOOKUP(B138,home!$B$2:$E$405,4,FALSE)</f>
        <v>0</v>
      </c>
      <c r="K138" s="3">
        <f t="shared" si="224"/>
        <v>0.70000000000000062</v>
      </c>
      <c r="L138" s="3">
        <f t="shared" si="225"/>
        <v>0</v>
      </c>
      <c r="M138" s="5">
        <f t="shared" si="226"/>
        <v>0.49658530379140919</v>
      </c>
      <c r="N138" s="5">
        <f t="shared" si="227"/>
        <v>0.34760971265398671</v>
      </c>
      <c r="O138" s="5">
        <f t="shared" si="228"/>
        <v>0</v>
      </c>
      <c r="P138" s="5">
        <f t="shared" si="229"/>
        <v>0</v>
      </c>
      <c r="Q138" s="5">
        <f t="shared" si="230"/>
        <v>0.12166339942889544</v>
      </c>
      <c r="R138" s="5">
        <f t="shared" si="231"/>
        <v>0</v>
      </c>
      <c r="S138" s="5">
        <f t="shared" si="232"/>
        <v>0</v>
      </c>
      <c r="T138" s="5">
        <f t="shared" si="233"/>
        <v>0</v>
      </c>
      <c r="U138" s="5">
        <f t="shared" si="234"/>
        <v>0</v>
      </c>
      <c r="V138" s="5">
        <f t="shared" si="235"/>
        <v>0</v>
      </c>
      <c r="W138" s="5">
        <f t="shared" si="236"/>
        <v>2.8388126533408969E-2</v>
      </c>
      <c r="X138" s="5">
        <f t="shared" si="237"/>
        <v>0</v>
      </c>
      <c r="Y138" s="5">
        <f t="shared" si="238"/>
        <v>0</v>
      </c>
      <c r="Z138" s="5">
        <f t="shared" si="239"/>
        <v>0</v>
      </c>
      <c r="AA138" s="5">
        <f t="shared" si="240"/>
        <v>0</v>
      </c>
      <c r="AB138" s="5">
        <f t="shared" si="241"/>
        <v>0</v>
      </c>
      <c r="AC138" s="5">
        <f t="shared" si="242"/>
        <v>0</v>
      </c>
      <c r="AD138" s="5">
        <f t="shared" si="243"/>
        <v>4.9679221433465738E-3</v>
      </c>
      <c r="AE138" s="5">
        <f t="shared" si="244"/>
        <v>0</v>
      </c>
      <c r="AF138" s="5">
        <f t="shared" si="245"/>
        <v>0</v>
      </c>
      <c r="AG138" s="5">
        <f t="shared" si="246"/>
        <v>0</v>
      </c>
      <c r="AH138" s="5">
        <f t="shared" si="247"/>
        <v>0</v>
      </c>
      <c r="AI138" s="5">
        <f t="shared" si="248"/>
        <v>0</v>
      </c>
      <c r="AJ138" s="5">
        <f t="shared" si="249"/>
        <v>0</v>
      </c>
      <c r="AK138" s="5">
        <f t="shared" si="250"/>
        <v>0</v>
      </c>
      <c r="AL138" s="5">
        <f t="shared" si="251"/>
        <v>0</v>
      </c>
      <c r="AM138" s="5">
        <f t="shared" si="252"/>
        <v>6.9550910006852104E-4</v>
      </c>
      <c r="AN138" s="5">
        <f t="shared" si="253"/>
        <v>0</v>
      </c>
      <c r="AO138" s="5">
        <f t="shared" si="254"/>
        <v>0</v>
      </c>
      <c r="AP138" s="5">
        <f t="shared" si="255"/>
        <v>0</v>
      </c>
      <c r="AQ138" s="5">
        <f t="shared" si="256"/>
        <v>0</v>
      </c>
      <c r="AR138" s="5">
        <f t="shared" si="257"/>
        <v>0</v>
      </c>
      <c r="AS138" s="5">
        <f t="shared" si="258"/>
        <v>0</v>
      </c>
      <c r="AT138" s="5">
        <f t="shared" si="259"/>
        <v>0</v>
      </c>
      <c r="AU138" s="5">
        <f t="shared" si="260"/>
        <v>0</v>
      </c>
      <c r="AV138" s="5">
        <f t="shared" si="261"/>
        <v>0</v>
      </c>
      <c r="AW138" s="5">
        <f t="shared" si="262"/>
        <v>0</v>
      </c>
      <c r="AX138" s="5">
        <f t="shared" si="263"/>
        <v>8.1142728341327493E-5</v>
      </c>
      <c r="AY138" s="5">
        <f t="shared" si="264"/>
        <v>0</v>
      </c>
      <c r="AZ138" s="5">
        <f t="shared" si="265"/>
        <v>0</v>
      </c>
      <c r="BA138" s="5">
        <f t="shared" si="266"/>
        <v>0</v>
      </c>
      <c r="BB138" s="5">
        <f t="shared" si="267"/>
        <v>0</v>
      </c>
      <c r="BC138" s="5">
        <f t="shared" si="268"/>
        <v>0</v>
      </c>
      <c r="BD138" s="5">
        <f t="shared" si="269"/>
        <v>0</v>
      </c>
      <c r="BE138" s="5">
        <f t="shared" si="270"/>
        <v>0</v>
      </c>
      <c r="BF138" s="5">
        <f t="shared" si="271"/>
        <v>0</v>
      </c>
      <c r="BG138" s="5">
        <f t="shared" si="272"/>
        <v>0</v>
      </c>
      <c r="BH138" s="5">
        <f t="shared" si="273"/>
        <v>0</v>
      </c>
      <c r="BI138" s="5">
        <f t="shared" si="274"/>
        <v>0</v>
      </c>
      <c r="BJ138" s="8">
        <f t="shared" si="275"/>
        <v>0.50340581258804762</v>
      </c>
      <c r="BK138" s="8">
        <f t="shared" si="276"/>
        <v>0.49658530379140919</v>
      </c>
      <c r="BL138" s="8">
        <f t="shared" si="277"/>
        <v>0</v>
      </c>
      <c r="BM138" s="8">
        <f t="shared" si="278"/>
        <v>3.4132700505165384E-2</v>
      </c>
      <c r="BN138" s="8">
        <f t="shared" si="279"/>
        <v>0.96585841587429144</v>
      </c>
    </row>
    <row r="139" spans="1:66" x14ac:dyDescent="0.25">
      <c r="A139" t="s">
        <v>32</v>
      </c>
      <c r="B139" t="s">
        <v>207</v>
      </c>
      <c r="C139" t="s">
        <v>198</v>
      </c>
      <c r="D139" s="11">
        <v>44385</v>
      </c>
      <c r="E139">
        <f>VLOOKUP(A139,home!$A$2:$E$405,3,FALSE)</f>
        <v>1.4285714285714299</v>
      </c>
      <c r="F139">
        <f>VLOOKUP(B139,home!$B$2:$E$405,3,FALSE)</f>
        <v>0</v>
      </c>
      <c r="G139">
        <f>VLOOKUP(C139,away!$B$2:$E$405,4,FALSE)</f>
        <v>0</v>
      </c>
      <c r="H139">
        <f>VLOOKUP(A139,away!$A$2:$E$405,3,FALSE)</f>
        <v>1.5714285714285701</v>
      </c>
      <c r="I139">
        <f>VLOOKUP(C139,away!$B$2:$E$405,3,FALSE)</f>
        <v>1.05</v>
      </c>
      <c r="J139">
        <f>VLOOKUP(B139,home!$B$2:$E$405,4,FALSE)</f>
        <v>0.64</v>
      </c>
      <c r="K139" s="3">
        <f t="shared" si="224"/>
        <v>0</v>
      </c>
      <c r="L139" s="3">
        <f t="shared" si="225"/>
        <v>1.0559999999999992</v>
      </c>
      <c r="M139" s="5">
        <f t="shared" si="226"/>
        <v>0.34784440891708773</v>
      </c>
      <c r="N139" s="5">
        <f t="shared" si="227"/>
        <v>0</v>
      </c>
      <c r="O139" s="5">
        <f t="shared" si="228"/>
        <v>0.36732369581644431</v>
      </c>
      <c r="P139" s="5">
        <f t="shared" si="229"/>
        <v>0</v>
      </c>
      <c r="Q139" s="5">
        <f t="shared" si="230"/>
        <v>0</v>
      </c>
      <c r="R139" s="5">
        <f t="shared" si="231"/>
        <v>0.19394691139108244</v>
      </c>
      <c r="S139" s="5">
        <f t="shared" si="232"/>
        <v>0</v>
      </c>
      <c r="T139" s="5">
        <f t="shared" si="233"/>
        <v>0</v>
      </c>
      <c r="U139" s="5">
        <f t="shared" si="234"/>
        <v>0</v>
      </c>
      <c r="V139" s="5">
        <f t="shared" si="235"/>
        <v>0</v>
      </c>
      <c r="W139" s="5">
        <f t="shared" si="236"/>
        <v>0</v>
      </c>
      <c r="X139" s="5">
        <f t="shared" si="237"/>
        <v>0</v>
      </c>
      <c r="Y139" s="5">
        <f t="shared" si="238"/>
        <v>0</v>
      </c>
      <c r="Z139" s="5">
        <f t="shared" si="239"/>
        <v>6.8269312809660976E-2</v>
      </c>
      <c r="AA139" s="5">
        <f t="shared" si="240"/>
        <v>0</v>
      </c>
      <c r="AB139" s="5">
        <f t="shared" si="241"/>
        <v>0</v>
      </c>
      <c r="AC139" s="5">
        <f t="shared" si="242"/>
        <v>0</v>
      </c>
      <c r="AD139" s="5">
        <f t="shared" si="243"/>
        <v>0</v>
      </c>
      <c r="AE139" s="5">
        <f t="shared" si="244"/>
        <v>0</v>
      </c>
      <c r="AF139" s="5">
        <f t="shared" si="245"/>
        <v>0</v>
      </c>
      <c r="AG139" s="5">
        <f t="shared" si="246"/>
        <v>0</v>
      </c>
      <c r="AH139" s="5">
        <f t="shared" si="247"/>
        <v>1.8023098581750479E-2</v>
      </c>
      <c r="AI139" s="5">
        <f t="shared" si="248"/>
        <v>0</v>
      </c>
      <c r="AJ139" s="5">
        <f t="shared" si="249"/>
        <v>0</v>
      </c>
      <c r="AK139" s="5">
        <f t="shared" si="250"/>
        <v>0</v>
      </c>
      <c r="AL139" s="5">
        <f t="shared" si="251"/>
        <v>0</v>
      </c>
      <c r="AM139" s="5">
        <f t="shared" si="252"/>
        <v>0</v>
      </c>
      <c r="AN139" s="5">
        <f t="shared" si="253"/>
        <v>0</v>
      </c>
      <c r="AO139" s="5">
        <f t="shared" si="254"/>
        <v>0</v>
      </c>
      <c r="AP139" s="5">
        <f t="shared" si="255"/>
        <v>0</v>
      </c>
      <c r="AQ139" s="5">
        <f t="shared" si="256"/>
        <v>0</v>
      </c>
      <c r="AR139" s="5">
        <f t="shared" si="257"/>
        <v>3.8064784204656994E-3</v>
      </c>
      <c r="AS139" s="5">
        <f t="shared" si="258"/>
        <v>0</v>
      </c>
      <c r="AT139" s="5">
        <f t="shared" si="259"/>
        <v>0</v>
      </c>
      <c r="AU139" s="5">
        <f t="shared" si="260"/>
        <v>0</v>
      </c>
      <c r="AV139" s="5">
        <f t="shared" si="261"/>
        <v>0</v>
      </c>
      <c r="AW139" s="5">
        <f t="shared" si="262"/>
        <v>0</v>
      </c>
      <c r="AX139" s="5">
        <f t="shared" si="263"/>
        <v>0</v>
      </c>
      <c r="AY139" s="5">
        <f t="shared" si="264"/>
        <v>0</v>
      </c>
      <c r="AZ139" s="5">
        <f t="shared" si="265"/>
        <v>0</v>
      </c>
      <c r="BA139" s="5">
        <f t="shared" si="266"/>
        <v>0</v>
      </c>
      <c r="BB139" s="5">
        <f t="shared" si="267"/>
        <v>0</v>
      </c>
      <c r="BC139" s="5">
        <f t="shared" si="268"/>
        <v>0</v>
      </c>
      <c r="BD139" s="5">
        <f t="shared" si="269"/>
        <v>6.699402020019623E-4</v>
      </c>
      <c r="BE139" s="5">
        <f t="shared" si="270"/>
        <v>0</v>
      </c>
      <c r="BF139" s="5">
        <f t="shared" si="271"/>
        <v>0</v>
      </c>
      <c r="BG139" s="5">
        <f t="shared" si="272"/>
        <v>0</v>
      </c>
      <c r="BH139" s="5">
        <f t="shared" si="273"/>
        <v>0</v>
      </c>
      <c r="BI139" s="5">
        <f t="shared" si="274"/>
        <v>0</v>
      </c>
      <c r="BJ139" s="8">
        <f t="shared" si="275"/>
        <v>0</v>
      </c>
      <c r="BK139" s="8">
        <f t="shared" si="276"/>
        <v>0.34784440891708773</v>
      </c>
      <c r="BL139" s="8">
        <f t="shared" si="277"/>
        <v>0.58377012441174481</v>
      </c>
      <c r="BM139" s="8">
        <f t="shared" si="278"/>
        <v>9.0768830013879129E-2</v>
      </c>
      <c r="BN139" s="8">
        <f t="shared" si="279"/>
        <v>0.90911501612461454</v>
      </c>
    </row>
    <row r="140" spans="1:66" x14ac:dyDescent="0.25">
      <c r="A140" t="s">
        <v>298</v>
      </c>
      <c r="B140" t="s">
        <v>203</v>
      </c>
      <c r="C140" t="s">
        <v>331</v>
      </c>
      <c r="D140" s="11">
        <v>44385</v>
      </c>
      <c r="E140">
        <f>VLOOKUP(A140,home!$A$2:$E$405,3,FALSE)</f>
        <v>1.7</v>
      </c>
      <c r="F140">
        <f>VLOOKUP(B140,home!$B$2:$E$405,3,FALSE)</f>
        <v>1.18</v>
      </c>
      <c r="G140">
        <f>VLOOKUP(C140,away!$B$2:$E$405,4,FALSE)</f>
        <v>2.35</v>
      </c>
      <c r="H140">
        <f>VLOOKUP(A140,away!$A$2:$E$405,3,FALSE)</f>
        <v>1.4</v>
      </c>
      <c r="I140">
        <f>VLOOKUP(C140,away!$B$2:$E$405,3,FALSE)</f>
        <v>0.88</v>
      </c>
      <c r="J140">
        <f>VLOOKUP(B140,home!$B$2:$E$405,4,FALSE)</f>
        <v>0.71</v>
      </c>
      <c r="K140" s="3">
        <f t="shared" si="224"/>
        <v>4.7140999999999993</v>
      </c>
      <c r="L140" s="3">
        <f t="shared" si="225"/>
        <v>0.87471999999999994</v>
      </c>
      <c r="M140" s="5">
        <f t="shared" si="226"/>
        <v>3.739437798917898E-3</v>
      </c>
      <c r="N140" s="5">
        <f t="shared" si="227"/>
        <v>1.7628083727878857E-2</v>
      </c>
      <c r="O140" s="5">
        <f t="shared" si="228"/>
        <v>3.2709610314694635E-3</v>
      </c>
      <c r="P140" s="5">
        <f t="shared" si="229"/>
        <v>1.5419637398450193E-2</v>
      </c>
      <c r="Q140" s="5">
        <f t="shared" si="230"/>
        <v>4.1550274750796874E-2</v>
      </c>
      <c r="R140" s="5">
        <f t="shared" si="231"/>
        <v>1.4305875167234844E-3</v>
      </c>
      <c r="S140" s="5">
        <f t="shared" si="232"/>
        <v>1.5895786364496251E-2</v>
      </c>
      <c r="T140" s="5">
        <f t="shared" si="233"/>
        <v>3.6344856330017036E-2</v>
      </c>
      <c r="U140" s="5">
        <f t="shared" si="234"/>
        <v>6.7439326125861756E-3</v>
      </c>
      <c r="V140" s="5">
        <f t="shared" si="235"/>
        <v>7.2829504529825055E-3</v>
      </c>
      <c r="W140" s="5">
        <f t="shared" si="236"/>
        <v>6.5290716734243831E-2</v>
      </c>
      <c r="X140" s="5">
        <f t="shared" si="237"/>
        <v>5.7111095741777751E-2</v>
      </c>
      <c r="Y140" s="5">
        <f t="shared" si="238"/>
        <v>2.4978108833623915E-2</v>
      </c>
      <c r="Z140" s="5">
        <f t="shared" si="239"/>
        <v>4.1712117087612218E-4</v>
      </c>
      <c r="AA140" s="5">
        <f t="shared" si="240"/>
        <v>1.966350911627127E-3</v>
      </c>
      <c r="AB140" s="5">
        <f t="shared" si="241"/>
        <v>4.634787416250721E-3</v>
      </c>
      <c r="AC140" s="5">
        <f t="shared" si="242"/>
        <v>1.876960876451231E-3</v>
      </c>
      <c r="AD140" s="5">
        <f t="shared" si="243"/>
        <v>7.6946741939224711E-2</v>
      </c>
      <c r="AE140" s="5">
        <f t="shared" si="244"/>
        <v>6.730685410907862E-2</v>
      </c>
      <c r="AF140" s="5">
        <f t="shared" si="245"/>
        <v>2.9437325713146625E-2</v>
      </c>
      <c r="AG140" s="5">
        <f t="shared" si="246"/>
        <v>8.5831391826012068E-3</v>
      </c>
      <c r="AH140" s="5">
        <f t="shared" si="247"/>
        <v>9.1216057647190355E-5</v>
      </c>
      <c r="AI140" s="5">
        <f t="shared" si="248"/>
        <v>4.3000161735461985E-4</v>
      </c>
      <c r="AJ140" s="5">
        <f t="shared" si="249"/>
        <v>1.0135353121857071E-3</v>
      </c>
      <c r="AK140" s="5">
        <f t="shared" si="250"/>
        <v>1.5926356050582134E-3</v>
      </c>
      <c r="AL140" s="5">
        <f t="shared" si="251"/>
        <v>3.095872447385582E-4</v>
      </c>
      <c r="AM140" s="5">
        <f t="shared" si="252"/>
        <v>7.2546927235139808E-2</v>
      </c>
      <c r="AN140" s="5">
        <f t="shared" si="253"/>
        <v>6.3458248191121489E-2</v>
      </c>
      <c r="AO140" s="5">
        <f t="shared" si="254"/>
        <v>2.7754099428868889E-2</v>
      </c>
      <c r="AP140" s="5">
        <f t="shared" si="255"/>
        <v>8.0923552841400664E-3</v>
      </c>
      <c r="AQ140" s="5">
        <f t="shared" si="256"/>
        <v>1.7696362535357488E-3</v>
      </c>
      <c r="AR140" s="5">
        <f t="shared" si="257"/>
        <v>1.5957701989030076E-5</v>
      </c>
      <c r="AS140" s="5">
        <f t="shared" si="258"/>
        <v>7.5226202946486657E-5</v>
      </c>
      <c r="AT140" s="5">
        <f t="shared" si="259"/>
        <v>1.7731192165501642E-4</v>
      </c>
      <c r="AU140" s="5">
        <f t="shared" si="260"/>
        <v>2.7862204329130421E-4</v>
      </c>
      <c r="AV140" s="5">
        <f t="shared" si="261"/>
        <v>3.2836304356988427E-4</v>
      </c>
      <c r="AW140" s="5">
        <f t="shared" si="262"/>
        <v>3.5460789932076764E-5</v>
      </c>
      <c r="AX140" s="5">
        <f t="shared" si="263"/>
        <v>5.6998911613195417E-2</v>
      </c>
      <c r="AY140" s="5">
        <f t="shared" si="264"/>
        <v>4.985808796629429E-2</v>
      </c>
      <c r="AZ140" s="5">
        <f t="shared" si="265"/>
        <v>2.180593335293847E-2</v>
      </c>
      <c r="BA140" s="5">
        <f t="shared" si="266"/>
        <v>6.358028674160781E-3</v>
      </c>
      <c r="BB140" s="5">
        <f t="shared" si="267"/>
        <v>1.3903737104654789E-3</v>
      </c>
      <c r="BC140" s="5">
        <f t="shared" si="268"/>
        <v>2.4323753840367282E-4</v>
      </c>
      <c r="BD140" s="5">
        <f t="shared" si="269"/>
        <v>2.3264201806407298E-6</v>
      </c>
      <c r="BE140" s="5">
        <f t="shared" si="270"/>
        <v>1.0966977373558461E-5</v>
      </c>
      <c r="BF140" s="5">
        <f t="shared" si="271"/>
        <v>2.5849714018345981E-5</v>
      </c>
      <c r="BG140" s="5">
        <f t="shared" si="272"/>
        <v>4.0619378951294916E-5</v>
      </c>
      <c r="BH140" s="5">
        <f t="shared" si="273"/>
        <v>4.7870953578574841E-5</v>
      </c>
      <c r="BI140" s="5">
        <f t="shared" si="274"/>
        <v>4.5133692452951915E-5</v>
      </c>
      <c r="BJ140" s="8">
        <f t="shared" si="275"/>
        <v>0.73545303631065351</v>
      </c>
      <c r="BK140" s="8">
        <f t="shared" si="276"/>
        <v>9.4382448102330929E-2</v>
      </c>
      <c r="BL140" s="8">
        <f t="shared" si="277"/>
        <v>2.2222256130909789E-2</v>
      </c>
      <c r="BM140" s="8">
        <f t="shared" si="278"/>
        <v>0.7196132523141715</v>
      </c>
      <c r="BN140" s="8">
        <f t="shared" si="279"/>
        <v>8.3038982224236779E-2</v>
      </c>
    </row>
    <row r="141" spans="1:66" x14ac:dyDescent="0.25">
      <c r="A141" t="s">
        <v>298</v>
      </c>
      <c r="B141" t="s">
        <v>330</v>
      </c>
      <c r="C141" t="s">
        <v>299</v>
      </c>
      <c r="D141" s="11">
        <v>44385</v>
      </c>
      <c r="E141">
        <f>VLOOKUP(A141,home!$A$2:$E$405,3,FALSE)</f>
        <v>1.7</v>
      </c>
      <c r="F141">
        <f>VLOOKUP(B141,home!$B$2:$E$405,3,FALSE)</f>
        <v>0.88</v>
      </c>
      <c r="G141">
        <f>VLOOKUP(C141,away!$B$2:$E$405,4,FALSE)</f>
        <v>1.18</v>
      </c>
      <c r="H141">
        <f>VLOOKUP(A141,away!$A$2:$E$405,3,FALSE)</f>
        <v>1.4</v>
      </c>
      <c r="I141">
        <f>VLOOKUP(C141,away!$B$2:$E$405,3,FALSE)</f>
        <v>1.47</v>
      </c>
      <c r="J141">
        <f>VLOOKUP(B141,home!$B$2:$E$405,4,FALSE)</f>
        <v>1.79</v>
      </c>
      <c r="K141" s="3">
        <f t="shared" si="224"/>
        <v>1.76528</v>
      </c>
      <c r="L141" s="3">
        <f t="shared" si="225"/>
        <v>3.6838199999999999</v>
      </c>
      <c r="M141" s="5">
        <f t="shared" si="226"/>
        <v>4.3001731054995362E-3</v>
      </c>
      <c r="N141" s="5">
        <f t="shared" si="227"/>
        <v>7.5910095796762212E-3</v>
      </c>
      <c r="O141" s="5">
        <f t="shared" si="228"/>
        <v>1.5841063689501299E-2</v>
      </c>
      <c r="P141" s="5">
        <f t="shared" si="229"/>
        <v>2.7963912909802852E-2</v>
      </c>
      <c r="Q141" s="5">
        <f t="shared" si="230"/>
        <v>6.7001286954054204E-3</v>
      </c>
      <c r="R141" s="5">
        <f t="shared" si="231"/>
        <v>2.9177813620329354E-2</v>
      </c>
      <c r="S141" s="5">
        <f t="shared" si="232"/>
        <v>4.5462148036956716E-2</v>
      </c>
      <c r="T141" s="5">
        <f t="shared" si="233"/>
        <v>2.4682068090708394E-2</v>
      </c>
      <c r="U141" s="5">
        <f t="shared" si="234"/>
        <v>5.1507010827694995E-2</v>
      </c>
      <c r="V141" s="5">
        <f t="shared" si="235"/>
        <v>3.2848795132666843E-2</v>
      </c>
      <c r="W141" s="5">
        <f t="shared" si="236"/>
        <v>3.9425343944750942E-3</v>
      </c>
      <c r="X141" s="5">
        <f t="shared" si="237"/>
        <v>1.4523587053055238E-2</v>
      </c>
      <c r="Y141" s="5">
        <f t="shared" si="238"/>
        <v>2.6751140228892988E-2</v>
      </c>
      <c r="Z141" s="5">
        <f t="shared" si="239"/>
        <v>3.5828604456947216E-2</v>
      </c>
      <c r="AA141" s="5">
        <f t="shared" si="240"/>
        <v>6.3247518875759773E-2</v>
      </c>
      <c r="AB141" s="5">
        <f t="shared" si="241"/>
        <v>5.5824790060500618E-2</v>
      </c>
      <c r="AC141" s="5">
        <f t="shared" si="242"/>
        <v>1.3350928319418545E-2</v>
      </c>
      <c r="AD141" s="5">
        <f t="shared" si="243"/>
        <v>1.7399192789697491E-3</v>
      </c>
      <c r="AE141" s="5">
        <f t="shared" si="244"/>
        <v>6.4095494382543404E-3</v>
      </c>
      <c r="AF141" s="5">
        <f t="shared" si="245"/>
        <v>1.1805813205815058E-2</v>
      </c>
      <c r="AG141" s="5">
        <f t="shared" si="246"/>
        <v>1.4496830267948537E-2</v>
      </c>
      <c r="AH141" s="5">
        <f t="shared" si="247"/>
        <v>3.2996532417647828E-2</v>
      </c>
      <c r="AI141" s="5">
        <f t="shared" si="248"/>
        <v>5.8248118746225347E-2</v>
      </c>
      <c r="AJ141" s="5">
        <f t="shared" si="249"/>
        <v>5.1412119530168346E-2</v>
      </c>
      <c r="AK141" s="5">
        <f t="shared" si="250"/>
        <v>3.0252262121405197E-2</v>
      </c>
      <c r="AL141" s="5">
        <f t="shared" si="251"/>
        <v>3.4728294664395426E-3</v>
      </c>
      <c r="AM141" s="5">
        <f t="shared" si="252"/>
        <v>6.1428894095594342E-4</v>
      </c>
      <c r="AN141" s="5">
        <f t="shared" si="253"/>
        <v>2.2629298864723234E-3</v>
      </c>
      <c r="AO141" s="5">
        <f t="shared" si="254"/>
        <v>4.1681131871922393E-3</v>
      </c>
      <c r="AP141" s="5">
        <f t="shared" si="255"/>
        <v>5.1181929070808364E-3</v>
      </c>
      <c r="AQ141" s="5">
        <f t="shared" si="256"/>
        <v>4.7136253487406318E-3</v>
      </c>
      <c r="AR141" s="5">
        <f t="shared" si="257"/>
        <v>2.4310657210155878E-2</v>
      </c>
      <c r="AS141" s="5">
        <f t="shared" si="258"/>
        <v>4.2915116959943961E-2</v>
      </c>
      <c r="AT141" s="5">
        <f t="shared" si="259"/>
        <v>3.787859883352495E-2</v>
      </c>
      <c r="AU141" s="5">
        <f t="shared" si="260"/>
        <v>2.2288777649614976E-2</v>
      </c>
      <c r="AV141" s="5">
        <f t="shared" si="261"/>
        <v>9.8364833523280834E-3</v>
      </c>
      <c r="AW141" s="5">
        <f t="shared" si="262"/>
        <v>6.2732552573750808E-4</v>
      </c>
      <c r="AX141" s="5">
        <f t="shared" si="263"/>
        <v>1.8073199694845128E-4</v>
      </c>
      <c r="AY141" s="5">
        <f t="shared" si="264"/>
        <v>6.6578414499864373E-4</v>
      </c>
      <c r="AZ141" s="5">
        <f t="shared" si="265"/>
        <v>1.2263144745144525E-3</v>
      </c>
      <c r="BA141" s="5">
        <f t="shared" si="266"/>
        <v>1.5058405958352761E-3</v>
      </c>
      <c r="BB141" s="5">
        <f t="shared" si="267"/>
        <v>1.3868114259374769E-3</v>
      </c>
      <c r="BC141" s="5">
        <f t="shared" si="268"/>
        <v>1.0217527334193991E-3</v>
      </c>
      <c r="BD141" s="5">
        <f t="shared" si="269"/>
        <v>1.4926014207319397E-2</v>
      </c>
      <c r="BE141" s="5">
        <f t="shared" si="270"/>
        <v>2.6348594359896782E-2</v>
      </c>
      <c r="BF141" s="5">
        <f t="shared" si="271"/>
        <v>2.3256323325819298E-2</v>
      </c>
      <c r="BG141" s="5">
        <f t="shared" si="272"/>
        <v>1.3684640813534099E-2</v>
      </c>
      <c r="BH141" s="5">
        <f t="shared" si="273"/>
        <v>6.0393056838288703E-3</v>
      </c>
      <c r="BI141" s="5">
        <f t="shared" si="274"/>
        <v>2.1322131075098847E-3</v>
      </c>
      <c r="BJ141" s="8">
        <f t="shared" si="275"/>
        <v>0.14150696587529674</v>
      </c>
      <c r="BK141" s="8">
        <f t="shared" si="276"/>
        <v>0.1280645711157827</v>
      </c>
      <c r="BL141" s="8">
        <f t="shared" si="277"/>
        <v>0.61212395539270892</v>
      </c>
      <c r="BM141" s="8">
        <f t="shared" si="278"/>
        <v>0.82591153662125993</v>
      </c>
      <c r="BN141" s="8">
        <f t="shared" si="279"/>
        <v>9.1574101600214675E-2</v>
      </c>
    </row>
    <row r="142" spans="1:66" x14ac:dyDescent="0.25">
      <c r="A142" t="s">
        <v>298</v>
      </c>
      <c r="B142" t="s">
        <v>338</v>
      </c>
      <c r="C142" t="s">
        <v>363</v>
      </c>
      <c r="D142" s="11">
        <v>44385</v>
      </c>
      <c r="E142">
        <f>VLOOKUP(A142,home!$A$2:$E$405,3,FALSE)</f>
        <v>1.7</v>
      </c>
      <c r="F142">
        <f>VLOOKUP(B142,home!$B$2:$E$405,3,FALSE)</f>
        <v>1.47</v>
      </c>
      <c r="G142">
        <f>VLOOKUP(C142,away!$B$2:$E$405,4,FALSE)</f>
        <v>0.88</v>
      </c>
      <c r="H142">
        <f>VLOOKUP(A142,away!$A$2:$E$405,3,FALSE)</f>
        <v>1.4</v>
      </c>
      <c r="I142">
        <f>VLOOKUP(C142,away!$B$2:$E$405,3,FALSE)</f>
        <v>0.28999999999999998</v>
      </c>
      <c r="J142">
        <f>VLOOKUP(B142,home!$B$2:$E$405,4,FALSE)</f>
        <v>0.36</v>
      </c>
      <c r="K142" s="3">
        <f t="shared" ref="K142:K171" si="280">E142*F142*G142</f>
        <v>2.1991200000000002</v>
      </c>
      <c r="L142" s="3">
        <f t="shared" ref="L142:L171" si="281">H142*I142*J142</f>
        <v>0.14615999999999998</v>
      </c>
      <c r="M142" s="5">
        <f t="shared" ref="M142:M171" si="282">_xlfn.POISSON.DIST(0,K142,FALSE) * _xlfn.POISSON.DIST(0,L142,FALSE)</f>
        <v>9.5820368670761782E-2</v>
      </c>
      <c r="N142" s="5">
        <f t="shared" ref="N142:N171" si="283">_xlfn.POISSON.DIST(1,K142,FALSE) * _xlfn.POISSON.DIST(0,L142,FALSE)</f>
        <v>0.21072048915124567</v>
      </c>
      <c r="O142" s="5">
        <f t="shared" ref="O142:O171" si="284">_xlfn.POISSON.DIST(0,K142,FALSE) * _xlfn.POISSON.DIST(1,L142,FALSE)</f>
        <v>1.4005105084918538E-2</v>
      </c>
      <c r="P142" s="5">
        <f t="shared" ref="P142:P171" si="285">_xlfn.POISSON.DIST(1,K142,FALSE) * _xlfn.POISSON.DIST(1,L142,FALSE)</f>
        <v>3.0798906694346054E-2</v>
      </c>
      <c r="Q142" s="5">
        <f t="shared" ref="Q142:Q171" si="286">_xlfn.POISSON.DIST(2,K142,FALSE) * _xlfn.POISSON.DIST(0,L142,FALSE)</f>
        <v>0.23169982105114376</v>
      </c>
      <c r="R142" s="5">
        <f t="shared" ref="R142:R171" si="287">_xlfn.POISSON.DIST(0,K142,FALSE) * _xlfn.POISSON.DIST(2,L142,FALSE)</f>
        <v>1.0234930796058465E-3</v>
      </c>
      <c r="S142" s="5">
        <f t="shared" ref="S142:S171" si="288">_xlfn.POISSON.DIST(2,K142,FALSE) * _xlfn.POISSON.DIST(2,L142,FALSE)</f>
        <v>2.4748721663405528E-3</v>
      </c>
      <c r="T142" s="5">
        <f t="shared" ref="T142:T171" si="289">_xlfn.POISSON.DIST(2,K142,FALSE) * _xlfn.POISSON.DIST(1,L142,FALSE)</f>
        <v>3.3865245844835162E-2</v>
      </c>
      <c r="U142" s="5">
        <f t="shared" ref="U142:U171" si="290">_xlfn.POISSON.DIST(1,K142,FALSE) * _xlfn.POISSON.DIST(2,L142,FALSE)</f>
        <v>2.2507841012228092E-3</v>
      </c>
      <c r="V142" s="5">
        <f t="shared" ref="V142:V171" si="291">_xlfn.POISSON.DIST(3,K142,FALSE) * _xlfn.POISSON.DIST(3,L142,FALSE)</f>
        <v>8.8386863865911697E-5</v>
      </c>
      <c r="W142" s="5">
        <f t="shared" ref="W142:W171" si="292">_xlfn.POISSON.DIST(3,K142,FALSE) * _xlfn.POISSON.DIST(0,L142,FALSE)</f>
        <v>0.16984523682333041</v>
      </c>
      <c r="X142" s="5">
        <f t="shared" ref="X142:X171" si="293">_xlfn.POISSON.DIST(3,K142,FALSE) * _xlfn.POISSON.DIST(1,L142,FALSE)</f>
        <v>2.4824579814097966E-2</v>
      </c>
      <c r="Y142" s="5">
        <f t="shared" ref="Y142:Y171" si="294">_xlfn.POISSON.DIST(3,K142,FALSE) * _xlfn.POISSON.DIST(2,L142,FALSE)</f>
        <v>1.8141802928142788E-3</v>
      </c>
      <c r="Z142" s="5">
        <f t="shared" ref="Z142:Z171" si="295">_xlfn.POISSON.DIST(0,K142,FALSE) * _xlfn.POISSON.DIST(3,L142,FALSE)</f>
        <v>4.9864582838396858E-5</v>
      </c>
      <c r="AA142" s="5">
        <f t="shared" ref="AA142:AA171" si="296">_xlfn.POISSON.DIST(1,K142,FALSE) * _xlfn.POISSON.DIST(3,L142,FALSE)</f>
        <v>1.096582014115753E-4</v>
      </c>
      <c r="AB142" s="5">
        <f t="shared" ref="AB142:AB171" si="297">_xlfn.POISSON.DIST(2,K142,FALSE) * _xlfn.POISSON.DIST(3,L142,FALSE)</f>
        <v>1.2057577194411179E-4</v>
      </c>
      <c r="AC142" s="5">
        <f t="shared" ref="AC142:AC171" si="298">_xlfn.POISSON.DIST(4,K142,FALSE) * _xlfn.POISSON.DIST(4,L142,FALSE)</f>
        <v>1.7756002787919813E-6</v>
      </c>
      <c r="AD142" s="5">
        <f t="shared" ref="AD142:AD171" si="299">_xlfn.POISSON.DIST(4,K142,FALSE) * _xlfn.POISSON.DIST(0,L142,FALSE)</f>
        <v>9.3377514300730616E-2</v>
      </c>
      <c r="AE142" s="5">
        <f t="shared" ref="AE142:AE171" si="300">_xlfn.POISSON.DIST(4,K142,FALSE) * _xlfn.POISSON.DIST(1,L142,FALSE)</f>
        <v>1.3648057490194782E-2</v>
      </c>
      <c r="AF142" s="5">
        <f t="shared" ref="AF142:AF171" si="301">_xlfn.POISSON.DIST(4,K142,FALSE) * _xlfn.POISSON.DIST(2,L142,FALSE)</f>
        <v>9.9740004138343429E-4</v>
      </c>
      <c r="AG142" s="5">
        <f t="shared" ref="AG142:AG171" si="302">_xlfn.POISSON.DIST(4,K142,FALSE) * _xlfn.POISSON.DIST(3,L142,FALSE)</f>
        <v>4.8593330016200938E-5</v>
      </c>
      <c r="AH142" s="5">
        <f t="shared" ref="AH142:AH171" si="303">_xlfn.POISSON.DIST(0,K142,FALSE) * _xlfn.POISSON.DIST(4,L142,FALSE)</f>
        <v>1.82205185691502E-6</v>
      </c>
      <c r="AI142" s="5">
        <f t="shared" ref="AI142:AI171" si="304">_xlfn.POISSON.DIST(1,K142,FALSE) * _xlfn.POISSON.DIST(4,L142,FALSE)</f>
        <v>4.0069106795789589E-6</v>
      </c>
      <c r="AJ142" s="5">
        <f t="shared" ref="AJ142:AJ171" si="305">_xlfn.POISSON.DIST(2,K142,FALSE) * _xlfn.POISSON.DIST(4,L142,FALSE)</f>
        <v>4.4058387068378416E-6</v>
      </c>
      <c r="AK142" s="5">
        <f t="shared" ref="AK142:AK171" si="306">_xlfn.POISSON.DIST(3,K142,FALSE) * _xlfn.POISSON.DIST(4,L142,FALSE)</f>
        <v>3.2296560056604114E-6</v>
      </c>
      <c r="AL142" s="5">
        <f t="shared" ref="AL142:AL171" si="307">_xlfn.POISSON.DIST(5,K142,FALSE) * _xlfn.POISSON.DIST(5,L142,FALSE)</f>
        <v>2.2828777668711264E-8</v>
      </c>
      <c r="AM142" s="5">
        <f t="shared" ref="AM142:AM171" si="308">_xlfn.POISSON.DIST(5,K142,FALSE) * _xlfn.POISSON.DIST(0,L142,FALSE)</f>
        <v>4.1069671849804569E-2</v>
      </c>
      <c r="AN142" s="5">
        <f t="shared" ref="AN142:AN171" si="309">_xlfn.POISSON.DIST(5,K142,FALSE) * _xlfn.POISSON.DIST(1,L142,FALSE)</f>
        <v>6.0027432375674341E-3</v>
      </c>
      <c r="AO142" s="5">
        <f t="shared" ref="AO142:AO171" si="310">_xlfn.POISSON.DIST(5,K142,FALSE) * _xlfn.POISSON.DIST(2,L142,FALSE)</f>
        <v>4.3868047580142793E-4</v>
      </c>
      <c r="AP142" s="5">
        <f t="shared" ref="AP142:AP171" si="311">_xlfn.POISSON.DIST(5,K142,FALSE) * _xlfn.POISSON.DIST(3,L142,FALSE)</f>
        <v>2.1372512781045579E-5</v>
      </c>
      <c r="AQ142" s="5">
        <f t="shared" ref="AQ142:AQ171" si="312">_xlfn.POISSON.DIST(5,K142,FALSE) * _xlfn.POISSON.DIST(4,L142,FALSE)</f>
        <v>7.8095161701940495E-7</v>
      </c>
      <c r="AR142" s="5">
        <f t="shared" ref="AR142:AR171" si="313">_xlfn.POISSON.DIST(0,K142,FALSE) * _xlfn.POISSON.DIST(5,L142,FALSE)</f>
        <v>5.326221988133991E-8</v>
      </c>
      <c r="AS142" s="5">
        <f t="shared" ref="AS142:AS171" si="314">_xlfn.POISSON.DIST(1,K142,FALSE) * _xlfn.POISSON.DIST(5,L142,FALSE)</f>
        <v>1.1713001298545222E-7</v>
      </c>
      <c r="AT142" s="5">
        <f t="shared" ref="AT142:AT171" si="315">_xlfn.POISSON.DIST(2,K142,FALSE) * _xlfn.POISSON.DIST(5,L142,FALSE)</f>
        <v>1.2879147707828388E-7</v>
      </c>
      <c r="AU142" s="5">
        <f t="shared" ref="AU142:AU171" si="316">_xlfn.POISSON.DIST(3,K142,FALSE) * _xlfn.POISSON.DIST(5,L142,FALSE)</f>
        <v>9.4409304357465228E-8</v>
      </c>
      <c r="AV142" s="5">
        <f t="shared" ref="AV142:AV171" si="317">_xlfn.POISSON.DIST(4,K142,FALSE) * _xlfn.POISSON.DIST(5,L142,FALSE)</f>
        <v>5.1904347349647241E-8</v>
      </c>
      <c r="AW142" s="5">
        <f t="shared" ref="AW142:AW171" si="318">_xlfn.POISSON.DIST(6,K142,FALSE) * _xlfn.POISSON.DIST(6,L142,FALSE)</f>
        <v>2.0382507948007385E-10</v>
      </c>
      <c r="AX142" s="5">
        <f t="shared" ref="AX142:AX171" si="319">_xlfn.POISSON.DIST(6,K142,FALSE) * _xlfn.POISSON.DIST(0,L142,FALSE)</f>
        <v>1.5052856126390358E-2</v>
      </c>
      <c r="AY142" s="5">
        <f t="shared" ref="AY142:AY171" si="320">_xlfn.POISSON.DIST(6,K142,FALSE) * _xlfn.POISSON.DIST(1,L142,FALSE)</f>
        <v>2.200125451433214E-3</v>
      </c>
      <c r="AZ142" s="5">
        <f t="shared" ref="AZ142:AZ171" si="321">_xlfn.POISSON.DIST(6,K142,FALSE) * _xlfn.POISSON.DIST(2,L142,FALSE)</f>
        <v>1.6078516799073923E-4</v>
      </c>
      <c r="BA142" s="5">
        <f t="shared" ref="BA142:BA171" si="322">_xlfn.POISSON.DIST(6,K142,FALSE) * _xlfn.POISSON.DIST(3,L142,FALSE)</f>
        <v>7.8334533845088177E-6</v>
      </c>
      <c r="BB142" s="5">
        <f t="shared" ref="BB142:BB171" si="323">_xlfn.POISSON.DIST(6,K142,FALSE) * _xlfn.POISSON.DIST(4,L142,FALSE)</f>
        <v>2.8623438666995205E-7</v>
      </c>
      <c r="BC142" s="5">
        <f t="shared" ref="BC142:BC171" si="324">_xlfn.POISSON.DIST(6,K142,FALSE) * _xlfn.POISSON.DIST(5,L142,FALSE)</f>
        <v>8.3672035911360452E-9</v>
      </c>
      <c r="BD142" s="5">
        <f t="shared" ref="BD142:BD171" si="325">_xlfn.POISSON.DIST(0,K142,FALSE) * _xlfn.POISSON.DIST(6,L142,FALSE)</f>
        <v>1.2974676763094391E-9</v>
      </c>
      <c r="BE142" s="5">
        <f t="shared" ref="BE142:BE171" si="326">_xlfn.POISSON.DIST(1,K142,FALSE) * _xlfn.POISSON.DIST(6,L142,FALSE)</f>
        <v>2.8532871163256134E-9</v>
      </c>
      <c r="BF142" s="5">
        <f t="shared" ref="BF142:BF171" si="327">_xlfn.POISSON.DIST(2,K142,FALSE) * _xlfn.POISSON.DIST(6,L142,FALSE)</f>
        <v>3.1373603816269928E-9</v>
      </c>
      <c r="BG142" s="5">
        <f t="shared" ref="BG142:BG171" si="328">_xlfn.POISSON.DIST(3,K142,FALSE) * _xlfn.POISSON.DIST(6,L142,FALSE)</f>
        <v>2.2998106541478508E-9</v>
      </c>
      <c r="BH142" s="5">
        <f t="shared" ref="BH142:BH171" si="329">_xlfn.POISSON.DIST(4,K142,FALSE) * _xlfn.POISSON.DIST(6,L142,FALSE)</f>
        <v>1.2643899014374056E-9</v>
      </c>
      <c r="BI142" s="5">
        <f t="shared" ref="BI142:BI171" si="330">_xlfn.POISSON.DIST(5,K142,FALSE) * _xlfn.POISSON.DIST(6,L142,FALSE)</f>
        <v>5.5610902400980593E-10</v>
      </c>
      <c r="BJ142" s="8">
        <f t="shared" ref="BJ142:BJ171" si="331">SUM(N142,Q142,T142,W142,X142,Y142,AD142,AE142,AF142,AG142,AM142,AN142,AO142,AP142,AQ142,AX142,AY142,AZ142,BA142,BB142,BC142)</f>
        <v>0.84579626196815294</v>
      </c>
      <c r="BK142" s="8">
        <f t="shared" ref="BK142:BK171" si="332">SUM(M142,P142,S142,V142,AC142,AL142,AY142)</f>
        <v>0.13138445827580397</v>
      </c>
      <c r="BL142" s="8">
        <f t="shared" ref="BL142:BL171" si="333">SUM(O142,R142,U142,AA142,AB142,AH142,AI142,AJ142,AK142,AR142,AS142,AT142,AU142,AV142,BD142,BE142,BF142,BG142,BH142,BI142)</f>
        <v>1.7523537602138275E-2</v>
      </c>
      <c r="BM142" s="8">
        <f t="shared" ref="BM142:BM171" si="334">SUM(S142:BI142)</f>
        <v>0.40848581344930379</v>
      </c>
      <c r="BN142" s="8">
        <f t="shared" ref="BN142:BN171" si="335">SUM(M142:R142)</f>
        <v>0.58406818373202163</v>
      </c>
    </row>
    <row r="143" spans="1:66" x14ac:dyDescent="0.25">
      <c r="A143" t="s">
        <v>298</v>
      </c>
      <c r="B143" t="s">
        <v>358</v>
      </c>
      <c r="C143" t="s">
        <v>324</v>
      </c>
      <c r="D143" s="11">
        <v>44385</v>
      </c>
      <c r="E143">
        <f>VLOOKUP(A143,home!$A$2:$E$405,3,FALSE)</f>
        <v>1.7</v>
      </c>
      <c r="F143">
        <f>VLOOKUP(B143,home!$B$2:$E$405,3,FALSE)</f>
        <v>0.88</v>
      </c>
      <c r="G143">
        <f>VLOOKUP(C143,away!$B$2:$E$405,4,FALSE)</f>
        <v>1.47</v>
      </c>
      <c r="H143">
        <f>VLOOKUP(A143,away!$A$2:$E$405,3,FALSE)</f>
        <v>1.4</v>
      </c>
      <c r="I143">
        <f>VLOOKUP(C143,away!$B$2:$E$405,3,FALSE)</f>
        <v>0.59</v>
      </c>
      <c r="J143">
        <f>VLOOKUP(B143,home!$B$2:$E$405,4,FALSE)</f>
        <v>0.71</v>
      </c>
      <c r="K143" s="3">
        <f t="shared" si="280"/>
        <v>2.1991199999999997</v>
      </c>
      <c r="L143" s="3">
        <f t="shared" si="281"/>
        <v>0.58645999999999998</v>
      </c>
      <c r="M143" s="5">
        <f t="shared" si="282"/>
        <v>6.1693296540146589E-2</v>
      </c>
      <c r="N143" s="5">
        <f t="shared" si="283"/>
        <v>0.13567096228736714</v>
      </c>
      <c r="O143" s="5">
        <f t="shared" si="284"/>
        <v>3.6180650688934363E-2</v>
      </c>
      <c r="P143" s="5">
        <f t="shared" si="285"/>
        <v>7.9565592543049332E-2</v>
      </c>
      <c r="Q143" s="5">
        <f t="shared" si="286"/>
        <v>0.1491783632926974</v>
      </c>
      <c r="R143" s="5">
        <f t="shared" si="287"/>
        <v>1.0609252201516223E-2</v>
      </c>
      <c r="S143" s="5">
        <f t="shared" si="288"/>
        <v>2.5653854923309575E-2</v>
      </c>
      <c r="T143" s="5">
        <f t="shared" si="289"/>
        <v>8.7487142936635315E-2</v>
      </c>
      <c r="U143" s="5">
        <f t="shared" si="290"/>
        <v>2.3331018701398355E-2</v>
      </c>
      <c r="V143" s="5">
        <f t="shared" si="291"/>
        <v>3.6761857670806414E-3</v>
      </c>
      <c r="W143" s="5">
        <f t="shared" si="292"/>
        <v>0.1093537074280789</v>
      </c>
      <c r="X143" s="5">
        <f t="shared" si="293"/>
        <v>6.4131575258271151E-2</v>
      </c>
      <c r="Y143" s="5">
        <f t="shared" si="294"/>
        <v>1.8805301812982848E-2</v>
      </c>
      <c r="Z143" s="5">
        <f t="shared" si="295"/>
        <v>2.0739673487004022E-3</v>
      </c>
      <c r="AA143" s="5">
        <f t="shared" si="296"/>
        <v>4.5609030758740274E-3</v>
      </c>
      <c r="AB143" s="5">
        <f t="shared" si="297"/>
        <v>5.0149865861080457E-3</v>
      </c>
      <c r="AC143" s="5">
        <f t="shared" si="298"/>
        <v>2.9632261045751745E-4</v>
      </c>
      <c r="AD143" s="5">
        <f t="shared" si="299"/>
        <v>6.0120481269809206E-2</v>
      </c>
      <c r="AE143" s="5">
        <f t="shared" si="300"/>
        <v>3.5258257445492304E-2</v>
      </c>
      <c r="AF143" s="5">
        <f t="shared" si="301"/>
        <v>1.0338778830741708E-2</v>
      </c>
      <c r="AG143" s="5">
        <f t="shared" si="302"/>
        <v>2.0210934110255949E-3</v>
      </c>
      <c r="AH143" s="5">
        <f t="shared" si="303"/>
        <v>3.0407472282970933E-4</v>
      </c>
      <c r="AI143" s="5">
        <f t="shared" si="304"/>
        <v>6.6869680446927026E-4</v>
      </c>
      <c r="AJ143" s="5">
        <f t="shared" si="305"/>
        <v>7.3527225832223082E-4</v>
      </c>
      <c r="AK143" s="5">
        <f t="shared" si="306"/>
        <v>5.3898397624052802E-4</v>
      </c>
      <c r="AL143" s="5">
        <f t="shared" si="307"/>
        <v>1.5286642411538461E-5</v>
      </c>
      <c r="AM143" s="5">
        <f t="shared" si="308"/>
        <v>2.6442430554012589E-2</v>
      </c>
      <c r="AN143" s="5">
        <f t="shared" si="309"/>
        <v>1.5507427822706222E-2</v>
      </c>
      <c r="AO143" s="5">
        <f t="shared" si="310"/>
        <v>4.5472430604521453E-3</v>
      </c>
      <c r="AP143" s="5">
        <f t="shared" si="311"/>
        <v>8.8892538841092196E-4</v>
      </c>
      <c r="AQ143" s="5">
        <f t="shared" si="312"/>
        <v>1.3032979582186727E-4</v>
      </c>
      <c r="AR143" s="5">
        <f t="shared" si="313"/>
        <v>3.5665532390142278E-5</v>
      </c>
      <c r="AS143" s="5">
        <f t="shared" si="314"/>
        <v>7.8432785589809673E-5</v>
      </c>
      <c r="AT143" s="5">
        <f t="shared" si="315"/>
        <v>8.6241553723131125E-5</v>
      </c>
      <c r="AU143" s="5">
        <f t="shared" si="316"/>
        <v>6.3218508541204024E-5</v>
      </c>
      <c r="AV143" s="5">
        <f t="shared" si="317"/>
        <v>3.4756271625783149E-5</v>
      </c>
      <c r="AW143" s="5">
        <f t="shared" si="318"/>
        <v>5.4764222986900576E-7</v>
      </c>
      <c r="AX143" s="5">
        <f t="shared" si="319"/>
        <v>9.691679646656683E-3</v>
      </c>
      <c r="AY143" s="5">
        <f t="shared" si="320"/>
        <v>5.6837824455782783E-3</v>
      </c>
      <c r="AZ143" s="5">
        <f t="shared" si="321"/>
        <v>1.6666555265169186E-3</v>
      </c>
      <c r="BA143" s="5">
        <f t="shared" si="322"/>
        <v>3.2580893336037078E-4</v>
      </c>
      <c r="BB143" s="5">
        <f t="shared" si="323"/>
        <v>4.7768476764630739E-5</v>
      </c>
      <c r="BC143" s="5">
        <f t="shared" si="324"/>
        <v>5.6028601766770704E-6</v>
      </c>
      <c r="BD143" s="5">
        <f t="shared" si="325"/>
        <v>3.4860680209204732E-6</v>
      </c>
      <c r="BE143" s="5">
        <f t="shared" si="326"/>
        <v>7.6662819061666292E-6</v>
      </c>
      <c r="BF143" s="5">
        <f t="shared" si="327"/>
        <v>8.4295369327445785E-6</v>
      </c>
      <c r="BG143" s="5">
        <f t="shared" si="328"/>
        <v>6.1791877531790856E-6</v>
      </c>
      <c r="BH143" s="5">
        <f t="shared" si="329"/>
        <v>3.3971938429427974E-6</v>
      </c>
      <c r="BI143" s="5">
        <f t="shared" si="330"/>
        <v>1.4941673847784742E-6</v>
      </c>
      <c r="BJ143" s="8">
        <f t="shared" si="331"/>
        <v>0.73730331848355901</v>
      </c>
      <c r="BK143" s="8">
        <f t="shared" si="332"/>
        <v>0.17658432147203346</v>
      </c>
      <c r="BL143" s="8">
        <f t="shared" si="333"/>
        <v>8.2272806103403553E-2</v>
      </c>
      <c r="BM143" s="8">
        <f t="shared" si="334"/>
        <v>0.51965306105063669</v>
      </c>
      <c r="BN143" s="8">
        <f t="shared" si="335"/>
        <v>0.47289811755371103</v>
      </c>
    </row>
    <row r="144" spans="1:66" x14ac:dyDescent="0.25">
      <c r="A144" t="s">
        <v>298</v>
      </c>
      <c r="B144" t="s">
        <v>366</v>
      </c>
      <c r="C144" t="s">
        <v>325</v>
      </c>
      <c r="D144" s="11">
        <v>44385</v>
      </c>
      <c r="E144">
        <f>VLOOKUP(A144,home!$A$2:$E$405,3,FALSE)</f>
        <v>1.7</v>
      </c>
      <c r="F144">
        <f>VLOOKUP(B144,home!$B$2:$E$405,3,FALSE)</f>
        <v>1.47</v>
      </c>
      <c r="G144">
        <f>VLOOKUP(C144,away!$B$2:$E$405,4,FALSE)</f>
        <v>0.88</v>
      </c>
      <c r="H144">
        <f>VLOOKUP(A144,away!$A$2:$E$405,3,FALSE)</f>
        <v>1.4</v>
      </c>
      <c r="I144">
        <f>VLOOKUP(C144,away!$B$2:$E$405,3,FALSE)</f>
        <v>0.88</v>
      </c>
      <c r="J144">
        <f>VLOOKUP(B144,home!$B$2:$E$405,4,FALSE)</f>
        <v>0</v>
      </c>
      <c r="K144" s="3">
        <f t="shared" si="280"/>
        <v>2.1991200000000002</v>
      </c>
      <c r="L144" s="3">
        <f t="shared" si="281"/>
        <v>0</v>
      </c>
      <c r="M144" s="5">
        <f t="shared" si="282"/>
        <v>0.11090070805726328</v>
      </c>
      <c r="N144" s="5">
        <f t="shared" si="283"/>
        <v>0.24388396510288882</v>
      </c>
      <c r="O144" s="5">
        <f t="shared" si="284"/>
        <v>0</v>
      </c>
      <c r="P144" s="5">
        <f t="shared" si="285"/>
        <v>0</v>
      </c>
      <c r="Q144" s="5">
        <f t="shared" si="286"/>
        <v>0.26816505266853252</v>
      </c>
      <c r="R144" s="5">
        <f t="shared" si="287"/>
        <v>0</v>
      </c>
      <c r="S144" s="5">
        <f t="shared" si="288"/>
        <v>0</v>
      </c>
      <c r="T144" s="5">
        <f t="shared" si="289"/>
        <v>0</v>
      </c>
      <c r="U144" s="5">
        <f t="shared" si="290"/>
        <v>0</v>
      </c>
      <c r="V144" s="5">
        <f t="shared" si="291"/>
        <v>0</v>
      </c>
      <c r="W144" s="5">
        <f t="shared" si="292"/>
        <v>0.19657571020814107</v>
      </c>
      <c r="X144" s="5">
        <f t="shared" si="293"/>
        <v>0</v>
      </c>
      <c r="Y144" s="5">
        <f t="shared" si="294"/>
        <v>0</v>
      </c>
      <c r="Z144" s="5">
        <f t="shared" si="295"/>
        <v>0</v>
      </c>
      <c r="AA144" s="5">
        <f t="shared" si="296"/>
        <v>0</v>
      </c>
      <c r="AB144" s="5">
        <f t="shared" si="297"/>
        <v>0</v>
      </c>
      <c r="AC144" s="5">
        <f t="shared" si="298"/>
        <v>0</v>
      </c>
      <c r="AD144" s="5">
        <f t="shared" si="299"/>
        <v>0.10807339395823182</v>
      </c>
      <c r="AE144" s="5">
        <f t="shared" si="300"/>
        <v>0</v>
      </c>
      <c r="AF144" s="5">
        <f t="shared" si="301"/>
        <v>0</v>
      </c>
      <c r="AG144" s="5">
        <f t="shared" si="302"/>
        <v>0</v>
      </c>
      <c r="AH144" s="5">
        <f t="shared" si="303"/>
        <v>0</v>
      </c>
      <c r="AI144" s="5">
        <f t="shared" si="304"/>
        <v>0</v>
      </c>
      <c r="AJ144" s="5">
        <f t="shared" si="305"/>
        <v>0</v>
      </c>
      <c r="AK144" s="5">
        <f t="shared" si="306"/>
        <v>0</v>
      </c>
      <c r="AL144" s="5">
        <f t="shared" si="307"/>
        <v>0</v>
      </c>
      <c r="AM144" s="5">
        <f t="shared" si="308"/>
        <v>4.7533272424285386E-2</v>
      </c>
      <c r="AN144" s="5">
        <f t="shared" si="309"/>
        <v>0</v>
      </c>
      <c r="AO144" s="5">
        <f t="shared" si="310"/>
        <v>0</v>
      </c>
      <c r="AP144" s="5">
        <f t="shared" si="311"/>
        <v>0</v>
      </c>
      <c r="AQ144" s="5">
        <f t="shared" si="312"/>
        <v>0</v>
      </c>
      <c r="AR144" s="5">
        <f t="shared" si="313"/>
        <v>0</v>
      </c>
      <c r="AS144" s="5">
        <f t="shared" si="314"/>
        <v>0</v>
      </c>
      <c r="AT144" s="5">
        <f t="shared" si="315"/>
        <v>0</v>
      </c>
      <c r="AU144" s="5">
        <f t="shared" si="316"/>
        <v>0</v>
      </c>
      <c r="AV144" s="5">
        <f t="shared" si="317"/>
        <v>0</v>
      </c>
      <c r="AW144" s="5">
        <f t="shared" si="318"/>
        <v>0</v>
      </c>
      <c r="AX144" s="5">
        <f t="shared" si="319"/>
        <v>1.7421895008949063E-2</v>
      </c>
      <c r="AY144" s="5">
        <f t="shared" si="320"/>
        <v>0</v>
      </c>
      <c r="AZ144" s="5">
        <f t="shared" si="321"/>
        <v>0</v>
      </c>
      <c r="BA144" s="5">
        <f t="shared" si="322"/>
        <v>0</v>
      </c>
      <c r="BB144" s="5">
        <f t="shared" si="323"/>
        <v>0</v>
      </c>
      <c r="BC144" s="5">
        <f t="shared" si="324"/>
        <v>0</v>
      </c>
      <c r="BD144" s="5">
        <f t="shared" si="325"/>
        <v>0</v>
      </c>
      <c r="BE144" s="5">
        <f t="shared" si="326"/>
        <v>0</v>
      </c>
      <c r="BF144" s="5">
        <f t="shared" si="327"/>
        <v>0</v>
      </c>
      <c r="BG144" s="5">
        <f t="shared" si="328"/>
        <v>0</v>
      </c>
      <c r="BH144" s="5">
        <f t="shared" si="329"/>
        <v>0</v>
      </c>
      <c r="BI144" s="5">
        <f t="shared" si="330"/>
        <v>0</v>
      </c>
      <c r="BJ144" s="8">
        <f t="shared" si="331"/>
        <v>0.8816532893710286</v>
      </c>
      <c r="BK144" s="8">
        <f t="shared" si="332"/>
        <v>0.11090070805726328</v>
      </c>
      <c r="BL144" s="8">
        <f t="shared" si="333"/>
        <v>0</v>
      </c>
      <c r="BM144" s="8">
        <f t="shared" si="334"/>
        <v>0.3696042715996074</v>
      </c>
      <c r="BN144" s="8">
        <f t="shared" si="335"/>
        <v>0.62294972582868469</v>
      </c>
    </row>
    <row r="145" spans="1:66" x14ac:dyDescent="0.25">
      <c r="A145" t="s">
        <v>304</v>
      </c>
      <c r="B145" t="s">
        <v>305</v>
      </c>
      <c r="C145" t="s">
        <v>375</v>
      </c>
      <c r="D145" s="11">
        <v>44385</v>
      </c>
      <c r="E145">
        <f>VLOOKUP(A145,home!$A$2:$E$405,3,FALSE)</f>
        <v>1.31578947368421</v>
      </c>
      <c r="F145">
        <f>VLOOKUP(B145,home!$B$2:$E$405,3,FALSE)</f>
        <v>1.01</v>
      </c>
      <c r="G145">
        <f>VLOOKUP(C145,away!$B$2:$E$405,4,FALSE)</f>
        <v>1.1399999999999999</v>
      </c>
      <c r="H145">
        <f>VLOOKUP(A145,away!$A$2:$E$405,3,FALSE)</f>
        <v>1.15789473684211</v>
      </c>
      <c r="I145">
        <f>VLOOKUP(C145,away!$B$2:$E$405,3,FALSE)</f>
        <v>0.76</v>
      </c>
      <c r="J145">
        <f>VLOOKUP(B145,home!$B$2:$E$405,4,FALSE)</f>
        <v>0.86</v>
      </c>
      <c r="K145" s="3">
        <f t="shared" si="280"/>
        <v>1.5149999999999992</v>
      </c>
      <c r="L145" s="3">
        <f t="shared" si="281"/>
        <v>0.75680000000000303</v>
      </c>
      <c r="M145" s="5">
        <f t="shared" si="282"/>
        <v>0.10312638542430785</v>
      </c>
      <c r="N145" s="5">
        <f t="shared" si="283"/>
        <v>0.15623647391782633</v>
      </c>
      <c r="O145" s="5">
        <f t="shared" si="284"/>
        <v>7.8046048489116504E-2</v>
      </c>
      <c r="P145" s="5">
        <f t="shared" si="285"/>
        <v>0.11823976346101145</v>
      </c>
      <c r="Q145" s="5">
        <f t="shared" si="286"/>
        <v>0.11834912899275338</v>
      </c>
      <c r="R145" s="5">
        <f t="shared" si="287"/>
        <v>2.9532624748281801E-2</v>
      </c>
      <c r="S145" s="5">
        <f t="shared" si="288"/>
        <v>3.3892009318937516E-2</v>
      </c>
      <c r="T145" s="5">
        <f t="shared" si="289"/>
        <v>8.9566620821716125E-2</v>
      </c>
      <c r="U145" s="5">
        <f t="shared" si="290"/>
        <v>4.4741926493646909E-2</v>
      </c>
      <c r="V145" s="5">
        <f t="shared" si="291"/>
        <v>4.3176612298496207E-3</v>
      </c>
      <c r="W145" s="5">
        <f t="shared" si="292"/>
        <v>5.9766310141340422E-2</v>
      </c>
      <c r="X145" s="5">
        <f t="shared" si="293"/>
        <v>4.5231143514966612E-2</v>
      </c>
      <c r="Y145" s="5">
        <f t="shared" si="294"/>
        <v>1.7115464706063434E-2</v>
      </c>
      <c r="Z145" s="5">
        <f t="shared" si="295"/>
        <v>7.4500968031665869E-3</v>
      </c>
      <c r="AA145" s="5">
        <f t="shared" si="296"/>
        <v>1.1286896656797373E-2</v>
      </c>
      <c r="AB145" s="5">
        <f t="shared" si="297"/>
        <v>8.549824217524005E-3</v>
      </c>
      <c r="AC145" s="5">
        <f t="shared" si="298"/>
        <v>3.0940144490040997E-4</v>
      </c>
      <c r="AD145" s="5">
        <f t="shared" si="299"/>
        <v>2.2636489966032684E-2</v>
      </c>
      <c r="AE145" s="5">
        <f t="shared" si="300"/>
        <v>1.7131295606293603E-2</v>
      </c>
      <c r="AF145" s="5">
        <f t="shared" si="301"/>
        <v>6.4824822574215245E-3</v>
      </c>
      <c r="AG145" s="5">
        <f t="shared" si="302"/>
        <v>1.6353141908055434E-3</v>
      </c>
      <c r="AH145" s="5">
        <f t="shared" si="303"/>
        <v>1.4095583151591234E-3</v>
      </c>
      <c r="AI145" s="5">
        <f t="shared" si="304"/>
        <v>2.1354808474660712E-3</v>
      </c>
      <c r="AJ145" s="5">
        <f t="shared" si="305"/>
        <v>1.6176267419555478E-3</v>
      </c>
      <c r="AK145" s="5">
        <f t="shared" si="306"/>
        <v>8.1690150468755128E-4</v>
      </c>
      <c r="AL145" s="5">
        <f t="shared" si="307"/>
        <v>1.4189793818138234E-5</v>
      </c>
      <c r="AM145" s="5">
        <f t="shared" si="308"/>
        <v>6.8588564597078924E-3</v>
      </c>
      <c r="AN145" s="5">
        <f t="shared" si="309"/>
        <v>5.1907825687069536E-3</v>
      </c>
      <c r="AO145" s="5">
        <f t="shared" si="310"/>
        <v>1.9641921239987189E-3</v>
      </c>
      <c r="AP145" s="5">
        <f t="shared" si="311"/>
        <v>4.9550019981407887E-4</v>
      </c>
      <c r="AQ145" s="5">
        <f t="shared" si="312"/>
        <v>9.3748637804824076E-5</v>
      </c>
      <c r="AR145" s="5">
        <f t="shared" si="313"/>
        <v>2.1335074658248584E-4</v>
      </c>
      <c r="AS145" s="5">
        <f t="shared" si="314"/>
        <v>3.2322638107246593E-4</v>
      </c>
      <c r="AT145" s="5">
        <f t="shared" si="315"/>
        <v>2.4484398366239276E-4</v>
      </c>
      <c r="AU145" s="5">
        <f t="shared" si="316"/>
        <v>1.236462117495083E-4</v>
      </c>
      <c r="AV145" s="5">
        <f t="shared" si="317"/>
        <v>4.6831002700126255E-5</v>
      </c>
      <c r="AW145" s="5">
        <f t="shared" si="318"/>
        <v>4.519260133826134E-7</v>
      </c>
      <c r="AX145" s="5">
        <f t="shared" si="319"/>
        <v>1.7318612560762424E-3</v>
      </c>
      <c r="AY145" s="5">
        <f t="shared" si="320"/>
        <v>1.3106725985985055E-3</v>
      </c>
      <c r="AZ145" s="5">
        <f t="shared" si="321"/>
        <v>4.9595851130967647E-4</v>
      </c>
      <c r="BA145" s="5">
        <f t="shared" si="322"/>
        <v>1.2511380045305488E-4</v>
      </c>
      <c r="BB145" s="5">
        <f t="shared" si="323"/>
        <v>2.3671531045718075E-5</v>
      </c>
      <c r="BC145" s="5">
        <f t="shared" si="324"/>
        <v>3.5829229390799031E-6</v>
      </c>
      <c r="BD145" s="5">
        <f t="shared" si="325"/>
        <v>2.691064083560431E-5</v>
      </c>
      <c r="BE145" s="5">
        <f t="shared" si="326"/>
        <v>4.076962086594051E-5</v>
      </c>
      <c r="BF145" s="5">
        <f t="shared" si="327"/>
        <v>3.0882987805949918E-5</v>
      </c>
      <c r="BG145" s="5">
        <f t="shared" si="328"/>
        <v>1.5595908842004702E-5</v>
      </c>
      <c r="BH145" s="5">
        <f t="shared" si="329"/>
        <v>5.9069504739092803E-6</v>
      </c>
      <c r="BI145" s="5">
        <f t="shared" si="330"/>
        <v>1.789805993594509E-6</v>
      </c>
      <c r="BJ145" s="8">
        <f t="shared" si="331"/>
        <v>0.55244466472567455</v>
      </c>
      <c r="BK145" s="8">
        <f t="shared" si="332"/>
        <v>0.26121008327142348</v>
      </c>
      <c r="BL145" s="8">
        <f t="shared" si="333"/>
        <v>0.1792106422552189</v>
      </c>
      <c r="BM145" s="8">
        <f t="shared" si="334"/>
        <v>0.39547484134960087</v>
      </c>
      <c r="BN145" s="8">
        <f t="shared" si="335"/>
        <v>0.60353042503329735</v>
      </c>
    </row>
    <row r="146" spans="1:66" x14ac:dyDescent="0.25">
      <c r="A146" t="s">
        <v>304</v>
      </c>
      <c r="B146" t="s">
        <v>327</v>
      </c>
      <c r="C146" t="s">
        <v>335</v>
      </c>
      <c r="D146" s="11">
        <v>44385</v>
      </c>
      <c r="E146">
        <f>VLOOKUP(A146,home!$A$2:$E$405,3,FALSE)</f>
        <v>1.31578947368421</v>
      </c>
      <c r="F146">
        <f>VLOOKUP(B146,home!$B$2:$E$405,3,FALSE)</f>
        <v>2.2799999999999998</v>
      </c>
      <c r="G146">
        <f>VLOOKUP(C146,away!$B$2:$E$405,4,FALSE)</f>
        <v>2.2799999999999998</v>
      </c>
      <c r="H146">
        <f>VLOOKUP(A146,away!$A$2:$E$405,3,FALSE)</f>
        <v>1.15789473684211</v>
      </c>
      <c r="I146">
        <f>VLOOKUP(C146,away!$B$2:$E$405,3,FALSE)</f>
        <v>0.76</v>
      </c>
      <c r="J146">
        <f>VLOOKUP(B146,home!$B$2:$E$405,4,FALSE)</f>
        <v>0.86</v>
      </c>
      <c r="K146" s="3">
        <f t="shared" si="280"/>
        <v>6.8399999999999954</v>
      </c>
      <c r="L146" s="3">
        <f t="shared" si="281"/>
        <v>0.75680000000000303</v>
      </c>
      <c r="M146" s="5">
        <f t="shared" si="282"/>
        <v>5.0205544307428066E-4</v>
      </c>
      <c r="N146" s="5">
        <f t="shared" si="283"/>
        <v>3.4340592306280771E-3</v>
      </c>
      <c r="O146" s="5">
        <f t="shared" si="284"/>
        <v>3.7995555931861715E-4</v>
      </c>
      <c r="P146" s="5">
        <f t="shared" si="285"/>
        <v>2.5988960257393393E-3</v>
      </c>
      <c r="Q146" s="5">
        <f t="shared" si="286"/>
        <v>1.1744482568748014E-2</v>
      </c>
      <c r="R146" s="5">
        <f t="shared" si="287"/>
        <v>1.4377518364616529E-4</v>
      </c>
      <c r="S146" s="5">
        <f t="shared" si="288"/>
        <v>3.3633041159980104E-3</v>
      </c>
      <c r="T146" s="5">
        <f t="shared" si="289"/>
        <v>8.888224408028533E-3</v>
      </c>
      <c r="U146" s="5">
        <f t="shared" si="290"/>
        <v>9.8342225613976984E-4</v>
      </c>
      <c r="V146" s="5">
        <f t="shared" si="291"/>
        <v>1.9344649017903504E-3</v>
      </c>
      <c r="W146" s="5">
        <f t="shared" si="292"/>
        <v>2.6777420256745458E-2</v>
      </c>
      <c r="X146" s="5">
        <f t="shared" si="293"/>
        <v>2.0265151650305045E-2</v>
      </c>
      <c r="Y146" s="5">
        <f t="shared" si="294"/>
        <v>7.6683333844754587E-3</v>
      </c>
      <c r="Z146" s="5">
        <f t="shared" si="295"/>
        <v>3.6269686327806112E-5</v>
      </c>
      <c r="AA146" s="5">
        <f t="shared" si="296"/>
        <v>2.4808465448219362E-4</v>
      </c>
      <c r="AB146" s="5">
        <f t="shared" si="297"/>
        <v>8.4844951832910157E-4</v>
      </c>
      <c r="AC146" s="5">
        <f t="shared" si="298"/>
        <v>6.2586129860603781E-4</v>
      </c>
      <c r="AD146" s="5">
        <f t="shared" si="299"/>
        <v>4.5789388639034714E-2</v>
      </c>
      <c r="AE146" s="5">
        <f t="shared" si="300"/>
        <v>3.4653409322021614E-2</v>
      </c>
      <c r="AF146" s="5">
        <f t="shared" si="301"/>
        <v>1.311285008745303E-2</v>
      </c>
      <c r="AG146" s="5">
        <f t="shared" si="302"/>
        <v>3.3079349820614979E-3</v>
      </c>
      <c r="AH146" s="5">
        <f t="shared" si="303"/>
        <v>6.8622246532209431E-6</v>
      </c>
      <c r="AI146" s="5">
        <f t="shared" si="304"/>
        <v>4.693761662803121E-5</v>
      </c>
      <c r="AJ146" s="5">
        <f t="shared" si="305"/>
        <v>1.6052664886786661E-4</v>
      </c>
      <c r="AK146" s="5">
        <f t="shared" si="306"/>
        <v>3.6600075941873569E-4</v>
      </c>
      <c r="AL146" s="5">
        <f t="shared" si="307"/>
        <v>1.2959114090278998E-4</v>
      </c>
      <c r="AM146" s="5">
        <f t="shared" si="308"/>
        <v>6.2639883658199447E-2</v>
      </c>
      <c r="AN146" s="5">
        <f t="shared" si="309"/>
        <v>4.740586395252553E-2</v>
      </c>
      <c r="AO146" s="5">
        <f t="shared" si="310"/>
        <v>1.793837891963573E-2</v>
      </c>
      <c r="AP146" s="5">
        <f t="shared" si="311"/>
        <v>4.5252550554601258E-3</v>
      </c>
      <c r="AQ146" s="5">
        <f t="shared" si="312"/>
        <v>8.5617825649305908E-4</v>
      </c>
      <c r="AR146" s="5">
        <f t="shared" si="313"/>
        <v>1.0386663235115264E-6</v>
      </c>
      <c r="AS146" s="5">
        <f t="shared" si="314"/>
        <v>7.1044776528188345E-6</v>
      </c>
      <c r="AT146" s="5">
        <f t="shared" si="315"/>
        <v>2.4297313572640396E-5</v>
      </c>
      <c r="AU146" s="5">
        <f t="shared" si="316"/>
        <v>5.539787494562007E-5</v>
      </c>
      <c r="AV146" s="5">
        <f t="shared" si="317"/>
        <v>9.4730366157010293E-5</v>
      </c>
      <c r="AW146" s="5">
        <f t="shared" si="318"/>
        <v>1.863416933269403E-5</v>
      </c>
      <c r="AX146" s="5">
        <f t="shared" si="319"/>
        <v>7.1409467370347313E-2</v>
      </c>
      <c r="AY146" s="5">
        <f t="shared" si="320"/>
        <v>5.4042684905879067E-2</v>
      </c>
      <c r="AZ146" s="5">
        <f t="shared" si="321"/>
        <v>2.0449751968384722E-2</v>
      </c>
      <c r="BA146" s="5">
        <f t="shared" si="322"/>
        <v>5.1587907632245399E-3</v>
      </c>
      <c r="BB146" s="5">
        <f t="shared" si="323"/>
        <v>9.760432124020867E-4</v>
      </c>
      <c r="BC146" s="5">
        <f t="shared" si="324"/>
        <v>1.4773390062918046E-4</v>
      </c>
      <c r="BD146" s="5">
        <f t="shared" si="325"/>
        <v>1.3101044560558767E-7</v>
      </c>
      <c r="BE146" s="5">
        <f t="shared" si="326"/>
        <v>8.9611144794221891E-7</v>
      </c>
      <c r="BF146" s="5">
        <f t="shared" si="327"/>
        <v>3.0647011519623862E-6</v>
      </c>
      <c r="BG146" s="5">
        <f t="shared" si="328"/>
        <v>6.9875186264742368E-6</v>
      </c>
      <c r="BH146" s="5">
        <f t="shared" si="329"/>
        <v>1.194865685127094E-5</v>
      </c>
      <c r="BI146" s="5">
        <f t="shared" si="330"/>
        <v>1.6345762572538634E-5</v>
      </c>
      <c r="BJ146" s="8">
        <f t="shared" si="331"/>
        <v>0.46119128649268221</v>
      </c>
      <c r="BK146" s="8">
        <f t="shared" si="332"/>
        <v>6.3196857831989875E-2</v>
      </c>
      <c r="BL146" s="8">
        <f t="shared" si="333"/>
        <v>3.4059568812310971E-3</v>
      </c>
      <c r="BM146" s="8">
        <f t="shared" si="334"/>
        <v>0.45500309614453016</v>
      </c>
      <c r="BN146" s="8">
        <f t="shared" si="335"/>
        <v>1.8803224011154494E-2</v>
      </c>
    </row>
    <row r="147" spans="1:66" x14ac:dyDescent="0.25">
      <c r="A147" t="s">
        <v>304</v>
      </c>
      <c r="B147" t="s">
        <v>339</v>
      </c>
      <c r="C147" t="s">
        <v>332</v>
      </c>
      <c r="D147" s="11">
        <v>44385</v>
      </c>
      <c r="E147">
        <f>VLOOKUP(A147,home!$A$2:$E$405,3,FALSE)</f>
        <v>1.31578947368421</v>
      </c>
      <c r="F147">
        <f>VLOOKUP(B147,home!$B$2:$E$405,3,FALSE)</f>
        <v>1.52</v>
      </c>
      <c r="G147">
        <f>VLOOKUP(C147,away!$B$2:$E$405,4,FALSE)</f>
        <v>1.27</v>
      </c>
      <c r="H147">
        <f>VLOOKUP(A147,away!$A$2:$E$405,3,FALSE)</f>
        <v>1.15789473684211</v>
      </c>
      <c r="I147">
        <f>VLOOKUP(C147,away!$B$2:$E$405,3,FALSE)</f>
        <v>0</v>
      </c>
      <c r="J147">
        <f>VLOOKUP(B147,home!$B$2:$E$405,4,FALSE)</f>
        <v>0.86</v>
      </c>
      <c r="K147" s="3">
        <f t="shared" si="280"/>
        <v>2.5399999999999987</v>
      </c>
      <c r="L147" s="3">
        <f t="shared" si="281"/>
        <v>0</v>
      </c>
      <c r="M147" s="5">
        <f t="shared" si="282"/>
        <v>7.8866399790675043E-2</v>
      </c>
      <c r="N147" s="5">
        <f t="shared" si="283"/>
        <v>0.20032065546831451</v>
      </c>
      <c r="O147" s="5">
        <f t="shared" si="284"/>
        <v>0</v>
      </c>
      <c r="P147" s="5">
        <f t="shared" si="285"/>
        <v>0</v>
      </c>
      <c r="Q147" s="5">
        <f t="shared" si="286"/>
        <v>0.25440723244475938</v>
      </c>
      <c r="R147" s="5">
        <f t="shared" si="287"/>
        <v>0</v>
      </c>
      <c r="S147" s="5">
        <f t="shared" si="288"/>
        <v>0</v>
      </c>
      <c r="T147" s="5">
        <f t="shared" si="289"/>
        <v>0</v>
      </c>
      <c r="U147" s="5">
        <f t="shared" si="290"/>
        <v>0</v>
      </c>
      <c r="V147" s="5">
        <f t="shared" si="291"/>
        <v>0</v>
      </c>
      <c r="W147" s="5">
        <f t="shared" si="292"/>
        <v>0.21539812346989612</v>
      </c>
      <c r="X147" s="5">
        <f t="shared" si="293"/>
        <v>0</v>
      </c>
      <c r="Y147" s="5">
        <f t="shared" si="294"/>
        <v>0</v>
      </c>
      <c r="Z147" s="5">
        <f t="shared" si="295"/>
        <v>0</v>
      </c>
      <c r="AA147" s="5">
        <f t="shared" si="296"/>
        <v>0</v>
      </c>
      <c r="AB147" s="5">
        <f t="shared" si="297"/>
        <v>0</v>
      </c>
      <c r="AC147" s="5">
        <f t="shared" si="298"/>
        <v>0</v>
      </c>
      <c r="AD147" s="5">
        <f t="shared" si="299"/>
        <v>0.13677780840338399</v>
      </c>
      <c r="AE147" s="5">
        <f t="shared" si="300"/>
        <v>0</v>
      </c>
      <c r="AF147" s="5">
        <f t="shared" si="301"/>
        <v>0</v>
      </c>
      <c r="AG147" s="5">
        <f t="shared" si="302"/>
        <v>0</v>
      </c>
      <c r="AH147" s="5">
        <f t="shared" si="303"/>
        <v>0</v>
      </c>
      <c r="AI147" s="5">
        <f t="shared" si="304"/>
        <v>0</v>
      </c>
      <c r="AJ147" s="5">
        <f t="shared" si="305"/>
        <v>0</v>
      </c>
      <c r="AK147" s="5">
        <f t="shared" si="306"/>
        <v>0</v>
      </c>
      <c r="AL147" s="5">
        <f t="shared" si="307"/>
        <v>0</v>
      </c>
      <c r="AM147" s="5">
        <f t="shared" si="308"/>
        <v>6.9483126668919024E-2</v>
      </c>
      <c r="AN147" s="5">
        <f t="shared" si="309"/>
        <v>0</v>
      </c>
      <c r="AO147" s="5">
        <f t="shared" si="310"/>
        <v>0</v>
      </c>
      <c r="AP147" s="5">
        <f t="shared" si="311"/>
        <v>0</v>
      </c>
      <c r="AQ147" s="5">
        <f t="shared" si="312"/>
        <v>0</v>
      </c>
      <c r="AR147" s="5">
        <f t="shared" si="313"/>
        <v>0</v>
      </c>
      <c r="AS147" s="5">
        <f t="shared" si="314"/>
        <v>0</v>
      </c>
      <c r="AT147" s="5">
        <f t="shared" si="315"/>
        <v>0</v>
      </c>
      <c r="AU147" s="5">
        <f t="shared" si="316"/>
        <v>0</v>
      </c>
      <c r="AV147" s="5">
        <f t="shared" si="317"/>
        <v>0</v>
      </c>
      <c r="AW147" s="5">
        <f t="shared" si="318"/>
        <v>0</v>
      </c>
      <c r="AX147" s="5">
        <f t="shared" si="319"/>
        <v>2.94145236231757E-2</v>
      </c>
      <c r="AY147" s="5">
        <f t="shared" si="320"/>
        <v>0</v>
      </c>
      <c r="AZ147" s="5">
        <f t="shared" si="321"/>
        <v>0</v>
      </c>
      <c r="BA147" s="5">
        <f t="shared" si="322"/>
        <v>0</v>
      </c>
      <c r="BB147" s="5">
        <f t="shared" si="323"/>
        <v>0</v>
      </c>
      <c r="BC147" s="5">
        <f t="shared" si="324"/>
        <v>0</v>
      </c>
      <c r="BD147" s="5">
        <f t="shared" si="325"/>
        <v>0</v>
      </c>
      <c r="BE147" s="5">
        <f t="shared" si="326"/>
        <v>0</v>
      </c>
      <c r="BF147" s="5">
        <f t="shared" si="327"/>
        <v>0</v>
      </c>
      <c r="BG147" s="5">
        <f t="shared" si="328"/>
        <v>0</v>
      </c>
      <c r="BH147" s="5">
        <f t="shared" si="329"/>
        <v>0</v>
      </c>
      <c r="BI147" s="5">
        <f t="shared" si="330"/>
        <v>0</v>
      </c>
      <c r="BJ147" s="8">
        <f t="shared" si="331"/>
        <v>0.90580147007844869</v>
      </c>
      <c r="BK147" s="8">
        <f t="shared" si="332"/>
        <v>7.8866399790675043E-2</v>
      </c>
      <c r="BL147" s="8">
        <f t="shared" si="333"/>
        <v>0</v>
      </c>
      <c r="BM147" s="8">
        <f t="shared" si="334"/>
        <v>0.45107358216537485</v>
      </c>
      <c r="BN147" s="8">
        <f t="shared" si="335"/>
        <v>0.53359428770374895</v>
      </c>
    </row>
    <row r="148" spans="1:66" x14ac:dyDescent="0.25">
      <c r="A148" t="s">
        <v>304</v>
      </c>
      <c r="B148" t="s">
        <v>376</v>
      </c>
      <c r="C148" t="s">
        <v>459</v>
      </c>
      <c r="D148" s="11">
        <v>44385</v>
      </c>
      <c r="E148">
        <f>VLOOKUP(A148,home!$A$2:$E$405,3,FALSE)</f>
        <v>1.31578947368421</v>
      </c>
      <c r="F148">
        <f>VLOOKUP(B148,home!$B$2:$E$405,3,FALSE)</f>
        <v>0.76</v>
      </c>
      <c r="G148">
        <f>VLOOKUP(C148,away!$B$2:$E$405,4,FALSE)</f>
        <v>1.1399999999999999</v>
      </c>
      <c r="H148">
        <f>VLOOKUP(A148,away!$A$2:$E$405,3,FALSE)</f>
        <v>1.15789473684211</v>
      </c>
      <c r="I148">
        <f>VLOOKUP(C148,away!$B$2:$E$405,3,FALSE)</f>
        <v>1.9</v>
      </c>
      <c r="J148">
        <f>VLOOKUP(B148,home!$B$2:$E$405,4,FALSE)</f>
        <v>2.59</v>
      </c>
      <c r="K148" s="3">
        <f t="shared" si="280"/>
        <v>1.1399999999999995</v>
      </c>
      <c r="L148" s="3">
        <f t="shared" si="281"/>
        <v>5.6980000000000235</v>
      </c>
      <c r="M148" s="5">
        <f t="shared" si="282"/>
        <v>1.0722457480731762E-3</v>
      </c>
      <c r="N148" s="5">
        <f t="shared" si="283"/>
        <v>1.2223601528034203E-3</v>
      </c>
      <c r="O148" s="5">
        <f t="shared" si="284"/>
        <v>6.1096562725209838E-3</v>
      </c>
      <c r="P148" s="5">
        <f t="shared" si="285"/>
        <v>6.9650081506739186E-3</v>
      </c>
      <c r="Q148" s="5">
        <f t="shared" si="286"/>
        <v>6.967452870979495E-4</v>
      </c>
      <c r="R148" s="5">
        <f t="shared" si="287"/>
        <v>1.7406410720412359E-2</v>
      </c>
      <c r="S148" s="5">
        <f t="shared" si="288"/>
        <v>1.1310685686123945E-2</v>
      </c>
      <c r="T148" s="5">
        <f t="shared" si="289"/>
        <v>3.9700546458841324E-3</v>
      </c>
      <c r="U148" s="5">
        <f t="shared" si="290"/>
        <v>1.9843308221270083E-2</v>
      </c>
      <c r="V148" s="5">
        <f t="shared" si="291"/>
        <v>8.1634496916743633E-3</v>
      </c>
      <c r="W148" s="5">
        <f t="shared" si="292"/>
        <v>2.6476320909722066E-4</v>
      </c>
      <c r="X148" s="5">
        <f t="shared" si="293"/>
        <v>1.5086207654359696E-3</v>
      </c>
      <c r="Y148" s="5">
        <f t="shared" si="294"/>
        <v>4.2980605607270969E-3</v>
      </c>
      <c r="Z148" s="5">
        <f t="shared" si="295"/>
        <v>3.3060576094969998E-2</v>
      </c>
      <c r="AA148" s="5">
        <f t="shared" si="296"/>
        <v>3.7689056748265781E-2</v>
      </c>
      <c r="AB148" s="5">
        <f t="shared" si="297"/>
        <v>2.1482762346511492E-2</v>
      </c>
      <c r="AC148" s="5">
        <f t="shared" si="298"/>
        <v>3.3142177144501995E-3</v>
      </c>
      <c r="AD148" s="5">
        <f t="shared" si="299"/>
        <v>7.5457514592707861E-5</v>
      </c>
      <c r="AE148" s="5">
        <f t="shared" si="300"/>
        <v>4.2995691814925118E-4</v>
      </c>
      <c r="AF148" s="5">
        <f t="shared" si="301"/>
        <v>1.2249472598072221E-3</v>
      </c>
      <c r="AG148" s="5">
        <f t="shared" si="302"/>
        <v>2.3265831621271924E-3</v>
      </c>
      <c r="AH148" s="5">
        <f t="shared" si="303"/>
        <v>4.7094790647284959E-2</v>
      </c>
      <c r="AI148" s="5">
        <f t="shared" si="304"/>
        <v>5.3688061337904831E-2</v>
      </c>
      <c r="AJ148" s="5">
        <f t="shared" si="305"/>
        <v>3.0602194962605748E-2</v>
      </c>
      <c r="AK148" s="5">
        <f t="shared" si="306"/>
        <v>1.1628834085790178E-2</v>
      </c>
      <c r="AL148" s="5">
        <f t="shared" si="307"/>
        <v>8.6112921168434028E-4</v>
      </c>
      <c r="AM148" s="5">
        <f t="shared" si="308"/>
        <v>1.7204313327137368E-5</v>
      </c>
      <c r="AN148" s="5">
        <f t="shared" si="309"/>
        <v>9.803017733802913E-5</v>
      </c>
      <c r="AO148" s="5">
        <f t="shared" si="310"/>
        <v>2.7928797523604624E-4</v>
      </c>
      <c r="AP148" s="5">
        <f t="shared" si="311"/>
        <v>5.3046096096499916E-4</v>
      </c>
      <c r="AQ148" s="5">
        <f t="shared" si="312"/>
        <v>7.5564163889464437E-4</v>
      </c>
      <c r="AR148" s="5">
        <f t="shared" si="313"/>
        <v>5.3669223421646158E-2</v>
      </c>
      <c r="AS148" s="5">
        <f t="shared" si="314"/>
        <v>6.1182914700676591E-2</v>
      </c>
      <c r="AT148" s="5">
        <f t="shared" si="315"/>
        <v>3.4874261379385652E-2</v>
      </c>
      <c r="AU148" s="5">
        <f t="shared" si="316"/>
        <v>1.3252219324166542E-2</v>
      </c>
      <c r="AV148" s="5">
        <f t="shared" si="317"/>
        <v>3.7768825073874628E-3</v>
      </c>
      <c r="AW148" s="5">
        <f t="shared" si="318"/>
        <v>1.5537928452561748E-4</v>
      </c>
      <c r="AX148" s="5">
        <f t="shared" si="319"/>
        <v>3.2688195321561015E-6</v>
      </c>
      <c r="AY148" s="5">
        <f t="shared" si="320"/>
        <v>1.8625733694225544E-5</v>
      </c>
      <c r="AZ148" s="5">
        <f t="shared" si="321"/>
        <v>5.3064715294848809E-5</v>
      </c>
      <c r="BA148" s="5">
        <f t="shared" si="322"/>
        <v>1.0078758258334987E-4</v>
      </c>
      <c r="BB148" s="5">
        <f t="shared" si="323"/>
        <v>1.435719113899825E-4</v>
      </c>
      <c r="BC148" s="5">
        <f t="shared" si="324"/>
        <v>1.6361455022002473E-4</v>
      </c>
      <c r="BD148" s="5">
        <f t="shared" si="325"/>
        <v>5.0967872509423522E-2</v>
      </c>
      <c r="BE148" s="5">
        <f t="shared" si="326"/>
        <v>5.8103374660742786E-2</v>
      </c>
      <c r="BF148" s="5">
        <f t="shared" si="327"/>
        <v>3.3118923556623381E-2</v>
      </c>
      <c r="BG148" s="5">
        <f t="shared" si="328"/>
        <v>1.2585190951516879E-2</v>
      </c>
      <c r="BH148" s="5">
        <f t="shared" si="329"/>
        <v>3.5867794211823091E-3</v>
      </c>
      <c r="BI148" s="5">
        <f t="shared" si="330"/>
        <v>8.1778570802956533E-4</v>
      </c>
      <c r="BJ148" s="8">
        <f t="shared" si="331"/>
        <v>1.8181107854197607E-2</v>
      </c>
      <c r="BK148" s="8">
        <f t="shared" si="332"/>
        <v>3.1705361936374167E-2</v>
      </c>
      <c r="BL148" s="8">
        <f t="shared" si="333"/>
        <v>0.57148050348334734</v>
      </c>
      <c r="BM148" s="8">
        <f t="shared" si="334"/>
        <v>0.62109187658813869</v>
      </c>
      <c r="BN148" s="8">
        <f t="shared" si="335"/>
        <v>3.3472426331581803E-2</v>
      </c>
    </row>
    <row r="149" spans="1:66" x14ac:dyDescent="0.25">
      <c r="A149" t="s">
        <v>304</v>
      </c>
      <c r="B149" t="s">
        <v>378</v>
      </c>
      <c r="C149" t="s">
        <v>310</v>
      </c>
      <c r="D149" s="11">
        <v>44385</v>
      </c>
      <c r="E149">
        <f>VLOOKUP(A149,home!$A$2:$E$405,3,FALSE)</f>
        <v>1.31578947368421</v>
      </c>
      <c r="F149">
        <f>VLOOKUP(B149,home!$B$2:$E$405,3,FALSE)</f>
        <v>0</v>
      </c>
      <c r="G149">
        <f>VLOOKUP(C149,away!$B$2:$E$405,4,FALSE)</f>
        <v>0</v>
      </c>
      <c r="H149">
        <f>VLOOKUP(A149,away!$A$2:$E$405,3,FALSE)</f>
        <v>1.15789473684211</v>
      </c>
      <c r="I149">
        <f>VLOOKUP(C149,away!$B$2:$E$405,3,FALSE)</f>
        <v>1.52</v>
      </c>
      <c r="J149">
        <f>VLOOKUP(B149,home!$B$2:$E$405,4,FALSE)</f>
        <v>2.59</v>
      </c>
      <c r="K149" s="3">
        <f t="shared" si="280"/>
        <v>0</v>
      </c>
      <c r="L149" s="3">
        <f t="shared" si="281"/>
        <v>4.5584000000000184</v>
      </c>
      <c r="M149" s="5">
        <f t="shared" si="282"/>
        <v>1.0478811636316494E-2</v>
      </c>
      <c r="N149" s="5">
        <f t="shared" si="283"/>
        <v>0</v>
      </c>
      <c r="O149" s="5">
        <f t="shared" si="284"/>
        <v>4.7766614962985302E-2</v>
      </c>
      <c r="P149" s="5">
        <f t="shared" si="285"/>
        <v>0</v>
      </c>
      <c r="Q149" s="5">
        <f t="shared" si="286"/>
        <v>0</v>
      </c>
      <c r="R149" s="5">
        <f t="shared" si="287"/>
        <v>0.10886966882363656</v>
      </c>
      <c r="S149" s="5">
        <f t="shared" si="288"/>
        <v>0</v>
      </c>
      <c r="T149" s="5">
        <f t="shared" si="289"/>
        <v>0</v>
      </c>
      <c r="U149" s="5">
        <f t="shared" si="290"/>
        <v>0</v>
      </c>
      <c r="V149" s="5">
        <f t="shared" si="291"/>
        <v>0</v>
      </c>
      <c r="W149" s="5">
        <f t="shared" si="292"/>
        <v>0</v>
      </c>
      <c r="X149" s="5">
        <f t="shared" si="293"/>
        <v>0</v>
      </c>
      <c r="Y149" s="5">
        <f t="shared" si="294"/>
        <v>0</v>
      </c>
      <c r="Z149" s="5">
        <f t="shared" si="295"/>
        <v>0.1654238327885556</v>
      </c>
      <c r="AA149" s="5">
        <f t="shared" si="296"/>
        <v>0</v>
      </c>
      <c r="AB149" s="5">
        <f t="shared" si="297"/>
        <v>0</v>
      </c>
      <c r="AC149" s="5">
        <f t="shared" si="298"/>
        <v>0</v>
      </c>
      <c r="AD149" s="5">
        <f t="shared" si="299"/>
        <v>0</v>
      </c>
      <c r="AE149" s="5">
        <f t="shared" si="300"/>
        <v>0</v>
      </c>
      <c r="AF149" s="5">
        <f t="shared" si="301"/>
        <v>0</v>
      </c>
      <c r="AG149" s="5">
        <f t="shared" si="302"/>
        <v>0</v>
      </c>
      <c r="AH149" s="5">
        <f t="shared" si="303"/>
        <v>0.18851699984583875</v>
      </c>
      <c r="AI149" s="5">
        <f t="shared" si="304"/>
        <v>0</v>
      </c>
      <c r="AJ149" s="5">
        <f t="shared" si="305"/>
        <v>0</v>
      </c>
      <c r="AK149" s="5">
        <f t="shared" si="306"/>
        <v>0</v>
      </c>
      <c r="AL149" s="5">
        <f t="shared" si="307"/>
        <v>0</v>
      </c>
      <c r="AM149" s="5">
        <f t="shared" si="308"/>
        <v>0</v>
      </c>
      <c r="AN149" s="5">
        <f t="shared" si="309"/>
        <v>0</v>
      </c>
      <c r="AO149" s="5">
        <f t="shared" si="310"/>
        <v>0</v>
      </c>
      <c r="AP149" s="5">
        <f t="shared" si="311"/>
        <v>0</v>
      </c>
      <c r="AQ149" s="5">
        <f t="shared" si="312"/>
        <v>0</v>
      </c>
      <c r="AR149" s="5">
        <f t="shared" si="313"/>
        <v>0.17186717841945495</v>
      </c>
      <c r="AS149" s="5">
        <f t="shared" si="314"/>
        <v>0</v>
      </c>
      <c r="AT149" s="5">
        <f t="shared" si="315"/>
        <v>0</v>
      </c>
      <c r="AU149" s="5">
        <f t="shared" si="316"/>
        <v>0</v>
      </c>
      <c r="AV149" s="5">
        <f t="shared" si="317"/>
        <v>0</v>
      </c>
      <c r="AW149" s="5">
        <f t="shared" si="318"/>
        <v>0</v>
      </c>
      <c r="AX149" s="5">
        <f t="shared" si="319"/>
        <v>0</v>
      </c>
      <c r="AY149" s="5">
        <f t="shared" si="320"/>
        <v>0</v>
      </c>
      <c r="AZ149" s="5">
        <f t="shared" si="321"/>
        <v>0</v>
      </c>
      <c r="BA149" s="5">
        <f t="shared" si="322"/>
        <v>0</v>
      </c>
      <c r="BB149" s="5">
        <f t="shared" si="323"/>
        <v>0</v>
      </c>
      <c r="BC149" s="5">
        <f t="shared" si="324"/>
        <v>0</v>
      </c>
      <c r="BD149" s="5">
        <f t="shared" si="325"/>
        <v>0.13057322435120777</v>
      </c>
      <c r="BE149" s="5">
        <f t="shared" si="326"/>
        <v>0</v>
      </c>
      <c r="BF149" s="5">
        <f t="shared" si="327"/>
        <v>0</v>
      </c>
      <c r="BG149" s="5">
        <f t="shared" si="328"/>
        <v>0</v>
      </c>
      <c r="BH149" s="5">
        <f t="shared" si="329"/>
        <v>0</v>
      </c>
      <c r="BI149" s="5">
        <f t="shared" si="330"/>
        <v>0</v>
      </c>
      <c r="BJ149" s="8">
        <f t="shared" si="331"/>
        <v>0</v>
      </c>
      <c r="BK149" s="8">
        <f t="shared" si="332"/>
        <v>1.0478811636316494E-2</v>
      </c>
      <c r="BL149" s="8">
        <f t="shared" si="333"/>
        <v>0.64759368640312331</v>
      </c>
      <c r="BM149" s="8">
        <f t="shared" si="334"/>
        <v>0.65638123540505711</v>
      </c>
      <c r="BN149" s="8">
        <f t="shared" si="335"/>
        <v>0.16711509542293834</v>
      </c>
    </row>
    <row r="150" spans="1:66" x14ac:dyDescent="0.25">
      <c r="A150" t="s">
        <v>10</v>
      </c>
      <c r="B150" t="s">
        <v>222</v>
      </c>
      <c r="C150" t="s">
        <v>220</v>
      </c>
      <c r="D150" s="11">
        <v>44416</v>
      </c>
      <c r="E150">
        <f>VLOOKUP(A150,home!$A$2:$E$405,3,FALSE)</f>
        <v>1.34883720930233</v>
      </c>
      <c r="F150">
        <f>VLOOKUP(B150,home!$B$2:$E$405,3,FALSE)</f>
        <v>0.99</v>
      </c>
      <c r="G150">
        <f>VLOOKUP(C150,away!$B$2:$E$405,4,FALSE)</f>
        <v>1.48</v>
      </c>
      <c r="H150">
        <f>VLOOKUP(A150,away!$A$2:$E$405,3,FALSE)</f>
        <v>1.5813953488372099</v>
      </c>
      <c r="I150">
        <f>VLOOKUP(C150,away!$B$2:$E$405,3,FALSE)</f>
        <v>1.98</v>
      </c>
      <c r="J150">
        <f>VLOOKUP(B150,home!$B$2:$E$405,4,FALSE)</f>
        <v>1.26</v>
      </c>
      <c r="K150" s="3">
        <f t="shared" si="280"/>
        <v>1.9763162790697739</v>
      </c>
      <c r="L150" s="3">
        <f t="shared" si="281"/>
        <v>3.9452651162790713</v>
      </c>
      <c r="M150" s="5">
        <f t="shared" si="282"/>
        <v>2.680957169703479E-3</v>
      </c>
      <c r="N150" s="5">
        <f t="shared" si="283"/>
        <v>5.2984192979738127E-3</v>
      </c>
      <c r="O150" s="5">
        <f t="shared" si="284"/>
        <v>1.0577086799869408E-2</v>
      </c>
      <c r="P150" s="5">
        <f t="shared" si="285"/>
        <v>2.0903668827715931E-2</v>
      </c>
      <c r="Q150" s="5">
        <f t="shared" si="286"/>
        <v>5.2356761559615456E-3</v>
      </c>
      <c r="R150" s="5">
        <f t="shared" si="287"/>
        <v>2.0864705791690308E-2</v>
      </c>
      <c r="S150" s="5">
        <f t="shared" si="288"/>
        <v>4.0746955546025393E-2</v>
      </c>
      <c r="T150" s="5">
        <f t="shared" si="289"/>
        <v>2.065613049824919E-2</v>
      </c>
      <c r="U150" s="5">
        <f t="shared" si="290"/>
        <v>4.1235257714118956E-2</v>
      </c>
      <c r="V150" s="5">
        <f t="shared" si="291"/>
        <v>3.5300860872345498E-2</v>
      </c>
      <c r="W150" s="5">
        <f t="shared" si="292"/>
        <v>3.449117339654752E-3</v>
      </c>
      <c r="X150" s="5">
        <f t="shared" si="293"/>
        <v>1.3607682322093169E-2</v>
      </c>
      <c r="Y150" s="5">
        <f t="shared" si="294"/>
        <v>2.6842957189380789E-2</v>
      </c>
      <c r="Z150" s="5">
        <f t="shared" si="295"/>
        <v>2.7438931973793882E-2</v>
      </c>
      <c r="AA150" s="5">
        <f t="shared" si="296"/>
        <v>5.4228007940096981E-2</v>
      </c>
      <c r="AB150" s="5">
        <f t="shared" si="297"/>
        <v>5.3585847436769321E-2</v>
      </c>
      <c r="AC150" s="5">
        <f t="shared" si="298"/>
        <v>1.7202753025759854E-2</v>
      </c>
      <c r="AD150" s="5">
        <f t="shared" si="299"/>
        <v>1.7041366866953791E-3</v>
      </c>
      <c r="AE150" s="5">
        <f t="shared" si="300"/>
        <v>6.7232710233906768E-3</v>
      </c>
      <c r="AF150" s="5">
        <f t="shared" si="301"/>
        <v>1.3262543317936568E-2</v>
      </c>
      <c r="AG150" s="5">
        <f t="shared" si="302"/>
        <v>1.7441416501798406E-2</v>
      </c>
      <c r="AH150" s="5">
        <f t="shared" si="303"/>
        <v>2.706346528604087E-2</v>
      </c>
      <c r="AI150" s="5">
        <f t="shared" si="304"/>
        <v>5.3485967012842292E-2</v>
      </c>
      <c r="AJ150" s="5">
        <f t="shared" si="305"/>
        <v>5.2852593654634586E-2</v>
      </c>
      <c r="AK150" s="5">
        <f t="shared" si="306"/>
        <v>3.4817813743571381E-2</v>
      </c>
      <c r="AL150" s="5">
        <f t="shared" si="307"/>
        <v>5.3652576958586025E-3</v>
      </c>
      <c r="AM150" s="5">
        <f t="shared" si="308"/>
        <v>6.7358261513522123E-4</v>
      </c>
      <c r="AN150" s="5">
        <f t="shared" si="309"/>
        <v>2.65746199442502E-3</v>
      </c>
      <c r="AO150" s="5">
        <f t="shared" si="310"/>
        <v>5.2421960522212206E-3</v>
      </c>
      <c r="AP150" s="5">
        <f t="shared" si="311"/>
        <v>6.8939510725080783E-3</v>
      </c>
      <c r="AQ150" s="5">
        <f t="shared" si="312"/>
        <v>6.7996161699252046E-3</v>
      </c>
      <c r="AR150" s="5">
        <f t="shared" si="313"/>
        <v>2.1354509103729324E-2</v>
      </c>
      <c r="AS150" s="5">
        <f t="shared" si="314"/>
        <v>4.2203263973243955E-2</v>
      </c>
      <c r="AT150" s="5">
        <f t="shared" si="315"/>
        <v>4.1703498810100478E-2</v>
      </c>
      <c r="AU150" s="5">
        <f t="shared" si="316"/>
        <v>2.7473101197522835E-2</v>
      </c>
      <c r="AV150" s="5">
        <f t="shared" si="317"/>
        <v>1.3573884283298917E-2</v>
      </c>
      <c r="AW150" s="5">
        <f t="shared" si="318"/>
        <v>1.1620390586718325E-3</v>
      </c>
      <c r="AX150" s="5">
        <f t="shared" si="319"/>
        <v>2.2186871459835449E-4</v>
      </c>
      <c r="AY150" s="5">
        <f t="shared" si="320"/>
        <v>8.7533090009856514E-4</v>
      </c>
      <c r="AZ150" s="5">
        <f t="shared" si="321"/>
        <v>1.7267062326800152E-3</v>
      </c>
      <c r="BA150" s="5">
        <f t="shared" si="322"/>
        <v>2.2707712886180383E-3</v>
      </c>
      <c r="BB150" s="5">
        <f t="shared" si="323"/>
        <v>2.239698688008206E-3</v>
      </c>
      <c r="BC150" s="5">
        <f t="shared" si="324"/>
        <v>1.7672410209549553E-3</v>
      </c>
      <c r="BD150" s="5">
        <f t="shared" si="325"/>
        <v>1.4041533307034523E-2</v>
      </c>
      <c r="BE150" s="5">
        <f t="shared" si="326"/>
        <v>2.775051085779277E-2</v>
      </c>
      <c r="BF150" s="5">
        <f t="shared" si="327"/>
        <v>2.742189318037919E-2</v>
      </c>
      <c r="BG150" s="5">
        <f t="shared" si="328"/>
        <v>1.8064777965098599E-2</v>
      </c>
      <c r="BH150" s="5">
        <f t="shared" si="329"/>
        <v>8.9254286925513245E-3</v>
      </c>
      <c r="BI150" s="5">
        <f t="shared" si="330"/>
        <v>3.527894004553128E-3</v>
      </c>
      <c r="BJ150" s="8">
        <f t="shared" si="331"/>
        <v>0.14558977508230717</v>
      </c>
      <c r="BK150" s="8">
        <f t="shared" si="332"/>
        <v>0.12307578403750732</v>
      </c>
      <c r="BL150" s="8">
        <f t="shared" si="333"/>
        <v>0.59475104075493923</v>
      </c>
      <c r="BM150" s="8">
        <f t="shared" si="334"/>
        <v>0.82558172596420643</v>
      </c>
      <c r="BN150" s="8">
        <f t="shared" si="335"/>
        <v>6.5560514042914492E-2</v>
      </c>
    </row>
    <row r="151" spans="1:66" x14ac:dyDescent="0.25">
      <c r="A151" t="s">
        <v>10</v>
      </c>
      <c r="B151" t="s">
        <v>226</v>
      </c>
      <c r="C151" t="s">
        <v>41</v>
      </c>
      <c r="D151" s="11">
        <v>44416</v>
      </c>
      <c r="E151">
        <f>VLOOKUP(A151,home!$A$2:$E$405,3,FALSE)</f>
        <v>1.34883720930233</v>
      </c>
      <c r="F151">
        <f>VLOOKUP(B151,home!$B$2:$E$405,3,FALSE)</f>
        <v>0.74</v>
      </c>
      <c r="G151">
        <f>VLOOKUP(C151,away!$B$2:$E$405,4,FALSE)</f>
        <v>0.74</v>
      </c>
      <c r="H151">
        <f>VLOOKUP(A151,away!$A$2:$E$405,3,FALSE)</f>
        <v>1.5813953488372099</v>
      </c>
      <c r="I151">
        <f>VLOOKUP(C151,away!$B$2:$E$405,3,FALSE)</f>
        <v>1.48</v>
      </c>
      <c r="J151">
        <f>VLOOKUP(B151,home!$B$2:$E$405,4,FALSE)</f>
        <v>1.26</v>
      </c>
      <c r="K151" s="3">
        <f t="shared" si="280"/>
        <v>0.73862325581395594</v>
      </c>
      <c r="L151" s="3">
        <f t="shared" si="281"/>
        <v>2.9489860465116289</v>
      </c>
      <c r="M151" s="5">
        <f t="shared" si="282"/>
        <v>2.5031773969319059E-2</v>
      </c>
      <c r="N151" s="5">
        <f t="shared" si="283"/>
        <v>1.8489050388017472E-2</v>
      </c>
      <c r="O151" s="5">
        <f t="shared" si="284"/>
        <v>7.3818352154954914E-2</v>
      </c>
      <c r="P151" s="5">
        <f t="shared" si="285"/>
        <v>5.452395160751395E-2</v>
      </c>
      <c r="Q151" s="5">
        <f t="shared" si="286"/>
        <v>6.8282212972528749E-3</v>
      </c>
      <c r="R151" s="5">
        <f t="shared" si="287"/>
        <v>0.10884464524072185</v>
      </c>
      <c r="S151" s="5">
        <f t="shared" si="288"/>
        <v>2.969087710825348E-2</v>
      </c>
      <c r="T151" s="5">
        <f t="shared" si="289"/>
        <v>2.013632932809226E-2</v>
      </c>
      <c r="U151" s="5">
        <f t="shared" si="290"/>
        <v>8.0395186245616965E-2</v>
      </c>
      <c r="V151" s="5">
        <f t="shared" si="291"/>
        <v>7.1858179955127163E-3</v>
      </c>
      <c r="W151" s="5">
        <f t="shared" si="292"/>
        <v>1.6811610153317042E-3</v>
      </c>
      <c r="X151" s="5">
        <f t="shared" si="293"/>
        <v>4.9577203761525185E-3</v>
      </c>
      <c r="Y151" s="5">
        <f t="shared" si="294"/>
        <v>7.31012410589008E-3</v>
      </c>
      <c r="Z151" s="5">
        <f t="shared" si="295"/>
        <v>0.10699378001746572</v>
      </c>
      <c r="AA151" s="5">
        <f t="shared" si="296"/>
        <v>7.9028094148342706E-2</v>
      </c>
      <c r="AB151" s="5">
        <f t="shared" si="297"/>
        <v>2.9185994100310357E-2</v>
      </c>
      <c r="AC151" s="5">
        <f t="shared" si="298"/>
        <v>9.7825466027687095E-4</v>
      </c>
      <c r="AD151" s="5">
        <f t="shared" si="299"/>
        <v>3.1043615567294972E-4</v>
      </c>
      <c r="AE151" s="5">
        <f t="shared" si="300"/>
        <v>9.1547189141224052E-4</v>
      </c>
      <c r="AF151" s="5">
        <f t="shared" si="301"/>
        <v>1.3498569168741534E-3</v>
      </c>
      <c r="AG151" s="5">
        <f t="shared" si="302"/>
        <v>1.3269030708830288E-3</v>
      </c>
      <c r="AH151" s="5">
        <f t="shared" si="303"/>
        <v>7.8880791083760296E-2</v>
      </c>
      <c r="AI151" s="5">
        <f t="shared" si="304"/>
        <v>5.8263186731467492E-2</v>
      </c>
      <c r="AJ151" s="5">
        <f t="shared" si="305"/>
        <v>2.1517272338846493E-2</v>
      </c>
      <c r="AK151" s="5">
        <f t="shared" si="306"/>
        <v>5.2977192503847912E-3</v>
      </c>
      <c r="AL151" s="5">
        <f t="shared" si="307"/>
        <v>8.5232968022381153E-5</v>
      </c>
      <c r="AM151" s="5">
        <f t="shared" si="308"/>
        <v>4.5859072805104457E-5</v>
      </c>
      <c r="AN151" s="5">
        <f t="shared" si="309"/>
        <v>1.3523776580821395E-4</v>
      </c>
      <c r="AO151" s="5">
        <f t="shared" si="310"/>
        <v>1.994071421649152E-4</v>
      </c>
      <c r="AP151" s="5">
        <f t="shared" si="311"/>
        <v>1.9601629327303192E-4</v>
      </c>
      <c r="AQ151" s="5">
        <f t="shared" si="312"/>
        <v>1.4451232843777561E-4</v>
      </c>
      <c r="AR151" s="5">
        <f t="shared" si="313"/>
        <v>4.6523670448761587E-2</v>
      </c>
      <c r="AS151" s="5">
        <f t="shared" si="314"/>
        <v>3.436346493927981E-2</v>
      </c>
      <c r="AT151" s="5">
        <f t="shared" si="315"/>
        <v>1.2690827177249784E-2</v>
      </c>
      <c r="AU151" s="5">
        <f t="shared" si="316"/>
        <v>3.1245800295441576E-3</v>
      </c>
      <c r="AV151" s="5">
        <f t="shared" si="317"/>
        <v>5.7697186861829298E-4</v>
      </c>
      <c r="AW151" s="5">
        <f t="shared" si="318"/>
        <v>5.157043636611968E-6</v>
      </c>
      <c r="AX151" s="5">
        <f t="shared" si="319"/>
        <v>5.6454296106525811E-6</v>
      </c>
      <c r="AY151" s="5">
        <f t="shared" si="320"/>
        <v>1.664829314837804E-5</v>
      </c>
      <c r="AZ151" s="5">
        <f t="shared" si="321"/>
        <v>2.4547792096400996E-5</v>
      </c>
      <c r="BA151" s="5">
        <f t="shared" si="322"/>
        <v>2.4130365454984997E-5</v>
      </c>
      <c r="BB151" s="5">
        <f t="shared" si="323"/>
        <v>1.7790027755994251E-5</v>
      </c>
      <c r="BC151" s="5">
        <f t="shared" si="324"/>
        <v>1.0492508723896322E-5</v>
      </c>
      <c r="BD151" s="5">
        <f t="shared" si="325"/>
        <v>2.2866275830983902E-2</v>
      </c>
      <c r="BE151" s="5">
        <f t="shared" si="326"/>
        <v>1.68895631026213E-2</v>
      </c>
      <c r="BF151" s="5">
        <f t="shared" si="327"/>
        <v>6.2375120440666997E-3</v>
      </c>
      <c r="BG151" s="5">
        <f t="shared" si="328"/>
        <v>1.5357238180557699E-3</v>
      </c>
      <c r="BH151" s="5">
        <f t="shared" si="329"/>
        <v>2.8358033163084796E-4</v>
      </c>
      <c r="BI151" s="5">
        <f t="shared" si="330"/>
        <v>4.1891805566795672E-5</v>
      </c>
      <c r="BJ151" s="8">
        <f t="shared" si="331"/>
        <v>6.4125561564858644E-2</v>
      </c>
      <c r="BK151" s="8">
        <f t="shared" si="332"/>
        <v>0.11751255660204682</v>
      </c>
      <c r="BL151" s="8">
        <f t="shared" si="333"/>
        <v>0.68036530269078499</v>
      </c>
      <c r="BM151" s="8">
        <f t="shared" si="334"/>
        <v>0.68144971496786433</v>
      </c>
      <c r="BN151" s="8">
        <f t="shared" si="335"/>
        <v>0.28753599465778013</v>
      </c>
    </row>
    <row r="152" spans="1:66" x14ac:dyDescent="0.25">
      <c r="A152" t="s">
        <v>10</v>
      </c>
      <c r="B152" t="s">
        <v>12</v>
      </c>
      <c r="C152" t="s">
        <v>447</v>
      </c>
      <c r="D152" s="11">
        <v>44416</v>
      </c>
      <c r="E152">
        <f>VLOOKUP(A152,home!$A$2:$E$405,3,FALSE)</f>
        <v>1.34883720930233</v>
      </c>
      <c r="F152">
        <f>VLOOKUP(B152,home!$B$2:$E$405,3,FALSE)</f>
        <v>1.48</v>
      </c>
      <c r="G152">
        <f>VLOOKUP(C152,away!$B$2:$E$405,4,FALSE)</f>
        <v>1.85</v>
      </c>
      <c r="H152">
        <f>VLOOKUP(A152,away!$A$2:$E$405,3,FALSE)</f>
        <v>1.5813953488372099</v>
      </c>
      <c r="I152">
        <f>VLOOKUP(C152,away!$B$2:$E$405,3,FALSE)</f>
        <v>0</v>
      </c>
      <c r="J152">
        <f>VLOOKUP(B152,home!$B$2:$E$405,4,FALSE)</f>
        <v>0.95</v>
      </c>
      <c r="K152" s="3">
        <f t="shared" si="280"/>
        <v>3.6931162790697796</v>
      </c>
      <c r="L152" s="3">
        <f t="shared" si="281"/>
        <v>0</v>
      </c>
      <c r="M152" s="5">
        <f t="shared" si="282"/>
        <v>2.4894303443119312E-2</v>
      </c>
      <c r="N152" s="5">
        <f t="shared" si="283"/>
        <v>9.1937557301886796E-2</v>
      </c>
      <c r="O152" s="5">
        <f t="shared" si="284"/>
        <v>0</v>
      </c>
      <c r="P152" s="5">
        <f t="shared" si="285"/>
        <v>0</v>
      </c>
      <c r="Q152" s="5">
        <f t="shared" si="286"/>
        <v>0.16976804476475449</v>
      </c>
      <c r="R152" s="5">
        <f t="shared" si="287"/>
        <v>0</v>
      </c>
      <c r="S152" s="5">
        <f t="shared" si="288"/>
        <v>0</v>
      </c>
      <c r="T152" s="5">
        <f t="shared" si="289"/>
        <v>0</v>
      </c>
      <c r="U152" s="5">
        <f t="shared" si="290"/>
        <v>0</v>
      </c>
      <c r="V152" s="5">
        <f t="shared" si="291"/>
        <v>0</v>
      </c>
      <c r="W152" s="5">
        <f t="shared" si="292"/>
        <v>0.20899104326218723</v>
      </c>
      <c r="X152" s="5">
        <f t="shared" si="293"/>
        <v>0</v>
      </c>
      <c r="Y152" s="5">
        <f t="shared" si="294"/>
        <v>0</v>
      </c>
      <c r="Z152" s="5">
        <f t="shared" si="295"/>
        <v>0</v>
      </c>
      <c r="AA152" s="5">
        <f t="shared" si="296"/>
        <v>0</v>
      </c>
      <c r="AB152" s="5">
        <f t="shared" si="297"/>
        <v>0</v>
      </c>
      <c r="AC152" s="5">
        <f t="shared" si="298"/>
        <v>0</v>
      </c>
      <c r="AD152" s="5">
        <f t="shared" si="299"/>
        <v>0.19295705601284005</v>
      </c>
      <c r="AE152" s="5">
        <f t="shared" si="300"/>
        <v>0</v>
      </c>
      <c r="AF152" s="5">
        <f t="shared" si="301"/>
        <v>0</v>
      </c>
      <c r="AG152" s="5">
        <f t="shared" si="302"/>
        <v>0</v>
      </c>
      <c r="AH152" s="5">
        <f t="shared" si="303"/>
        <v>0</v>
      </c>
      <c r="AI152" s="5">
        <f t="shared" si="304"/>
        <v>0</v>
      </c>
      <c r="AJ152" s="5">
        <f t="shared" si="305"/>
        <v>0</v>
      </c>
      <c r="AK152" s="5">
        <f t="shared" si="306"/>
        <v>0</v>
      </c>
      <c r="AL152" s="5">
        <f t="shared" si="307"/>
        <v>0</v>
      </c>
      <c r="AM152" s="5">
        <f t="shared" si="308"/>
        <v>0.14252256894447979</v>
      </c>
      <c r="AN152" s="5">
        <f t="shared" si="309"/>
        <v>0</v>
      </c>
      <c r="AO152" s="5">
        <f t="shared" si="310"/>
        <v>0</v>
      </c>
      <c r="AP152" s="5">
        <f t="shared" si="311"/>
        <v>0</v>
      </c>
      <c r="AQ152" s="5">
        <f t="shared" si="312"/>
        <v>0</v>
      </c>
      <c r="AR152" s="5">
        <f t="shared" si="313"/>
        <v>0</v>
      </c>
      <c r="AS152" s="5">
        <f t="shared" si="314"/>
        <v>0</v>
      </c>
      <c r="AT152" s="5">
        <f t="shared" si="315"/>
        <v>0</v>
      </c>
      <c r="AU152" s="5">
        <f t="shared" si="316"/>
        <v>0</v>
      </c>
      <c r="AV152" s="5">
        <f t="shared" si="317"/>
        <v>0</v>
      </c>
      <c r="AW152" s="5">
        <f t="shared" si="318"/>
        <v>0</v>
      </c>
      <c r="AX152" s="5">
        <f t="shared" si="319"/>
        <v>8.7725403250617173E-2</v>
      </c>
      <c r="AY152" s="5">
        <f t="shared" si="320"/>
        <v>0</v>
      </c>
      <c r="AZ152" s="5">
        <f t="shared" si="321"/>
        <v>0</v>
      </c>
      <c r="BA152" s="5">
        <f t="shared" si="322"/>
        <v>0</v>
      </c>
      <c r="BB152" s="5">
        <f t="shared" si="323"/>
        <v>0</v>
      </c>
      <c r="BC152" s="5">
        <f t="shared" si="324"/>
        <v>0</v>
      </c>
      <c r="BD152" s="5">
        <f t="shared" si="325"/>
        <v>0</v>
      </c>
      <c r="BE152" s="5">
        <f t="shared" si="326"/>
        <v>0</v>
      </c>
      <c r="BF152" s="5">
        <f t="shared" si="327"/>
        <v>0</v>
      </c>
      <c r="BG152" s="5">
        <f t="shared" si="328"/>
        <v>0</v>
      </c>
      <c r="BH152" s="5">
        <f t="shared" si="329"/>
        <v>0</v>
      </c>
      <c r="BI152" s="5">
        <f t="shared" si="330"/>
        <v>0</v>
      </c>
      <c r="BJ152" s="8">
        <f t="shared" si="331"/>
        <v>0.89390167353676553</v>
      </c>
      <c r="BK152" s="8">
        <f t="shared" si="332"/>
        <v>2.4894303443119312E-2</v>
      </c>
      <c r="BL152" s="8">
        <f t="shared" si="333"/>
        <v>0</v>
      </c>
      <c r="BM152" s="8">
        <f t="shared" si="334"/>
        <v>0.63219607147012424</v>
      </c>
      <c r="BN152" s="8">
        <f t="shared" si="335"/>
        <v>0.28659990550976061</v>
      </c>
    </row>
    <row r="153" spans="1:66" x14ac:dyDescent="0.25">
      <c r="A153" t="s">
        <v>10</v>
      </c>
      <c r="B153" t="s">
        <v>37</v>
      </c>
      <c r="C153" t="s">
        <v>219</v>
      </c>
      <c r="D153" s="11">
        <v>44416</v>
      </c>
      <c r="E153">
        <f>VLOOKUP(A153,home!$A$2:$E$405,3,FALSE)</f>
        <v>1.34883720930233</v>
      </c>
      <c r="F153">
        <f>VLOOKUP(B153,home!$B$2:$E$405,3,FALSE)</f>
        <v>0.37</v>
      </c>
      <c r="G153">
        <f>VLOOKUP(C153,away!$B$2:$E$405,4,FALSE)</f>
        <v>1.1100000000000001</v>
      </c>
      <c r="H153">
        <f>VLOOKUP(A153,away!$A$2:$E$405,3,FALSE)</f>
        <v>1.5813953488372099</v>
      </c>
      <c r="I153">
        <f>VLOOKUP(C153,away!$B$2:$E$405,3,FALSE)</f>
        <v>0.37</v>
      </c>
      <c r="J153">
        <f>VLOOKUP(B153,home!$B$2:$E$405,4,FALSE)</f>
        <v>0.95</v>
      </c>
      <c r="K153" s="3">
        <f t="shared" si="280"/>
        <v>0.55396744186046698</v>
      </c>
      <c r="L153" s="3">
        <f t="shared" si="281"/>
        <v>0.55586046511627918</v>
      </c>
      <c r="M153" s="5">
        <f t="shared" si="282"/>
        <v>0.32961568075353131</v>
      </c>
      <c r="N153" s="5">
        <f t="shared" si="283"/>
        <v>0.18259635546413011</v>
      </c>
      <c r="O153" s="5">
        <f t="shared" si="284"/>
        <v>0.18322032561327689</v>
      </c>
      <c r="P153" s="5">
        <f t="shared" si="285"/>
        <v>0.1014980950768288</v>
      </c>
      <c r="Q153" s="5">
        <f t="shared" si="286"/>
        <v>5.0576217964754332E-2</v>
      </c>
      <c r="R153" s="5">
        <f t="shared" si="287"/>
        <v>5.0922467707076105E-2</v>
      </c>
      <c r="S153" s="5">
        <f t="shared" si="288"/>
        <v>7.8135415771740466E-3</v>
      </c>
      <c r="T153" s="5">
        <f t="shared" si="289"/>
        <v>2.8113320041710653E-2</v>
      </c>
      <c r="U153" s="5">
        <f t="shared" si="290"/>
        <v>2.8209389168911189E-2</v>
      </c>
      <c r="V153" s="5">
        <f t="shared" si="291"/>
        <v>2.6733476867287127E-4</v>
      </c>
      <c r="W153" s="5">
        <f t="shared" si="292"/>
        <v>9.3391926949707837E-3</v>
      </c>
      <c r="X153" s="5">
        <f t="shared" si="293"/>
        <v>5.1912879952370162E-3</v>
      </c>
      <c r="Y153" s="5">
        <f t="shared" si="294"/>
        <v>1.4428158797925019E-3</v>
      </c>
      <c r="Z153" s="5">
        <f t="shared" si="295"/>
        <v>9.4352621948413443E-3</v>
      </c>
      <c r="AA153" s="5">
        <f t="shared" si="296"/>
        <v>5.2268280613590344E-3</v>
      </c>
      <c r="AB153" s="5">
        <f t="shared" si="297"/>
        <v>1.4477462850977841E-3</v>
      </c>
      <c r="AC153" s="5">
        <f t="shared" si="298"/>
        <v>5.1450013137402931E-6</v>
      </c>
      <c r="AD153" s="5">
        <f t="shared" si="299"/>
        <v>1.2934021715687314E-3</v>
      </c>
      <c r="AE153" s="5">
        <f t="shared" si="300"/>
        <v>7.1895113267060043E-4</v>
      </c>
      <c r="AF153" s="5">
        <f t="shared" si="301"/>
        <v>1.9981825550107783E-4</v>
      </c>
      <c r="AG153" s="5">
        <f t="shared" si="302"/>
        <v>3.7023689480517548E-5</v>
      </c>
      <c r="AH153" s="5">
        <f t="shared" si="303"/>
        <v>1.3111723080296385E-3</v>
      </c>
      <c r="AI153" s="5">
        <f t="shared" si="304"/>
        <v>7.2634676931746303E-4</v>
      </c>
      <c r="AJ153" s="5">
        <f t="shared" si="305"/>
        <v>2.0118623085120486E-4</v>
      </c>
      <c r="AK153" s="5">
        <f t="shared" si="306"/>
        <v>3.7150207214063774E-5</v>
      </c>
      <c r="AL153" s="5">
        <f t="shared" si="307"/>
        <v>6.3371722039267948E-8</v>
      </c>
      <c r="AM153" s="5">
        <f t="shared" si="308"/>
        <v>1.4330053845614064E-4</v>
      </c>
      <c r="AN153" s="5">
        <f t="shared" si="309"/>
        <v>7.9655103957643569E-5</v>
      </c>
      <c r="AO153" s="5">
        <f t="shared" si="310"/>
        <v>2.2138561567390663E-5</v>
      </c>
      <c r="AP153" s="5">
        <f t="shared" si="311"/>
        <v>4.1019837099517194E-6</v>
      </c>
      <c r="AQ153" s="5">
        <f t="shared" si="312"/>
        <v>5.7003264322829061E-7</v>
      </c>
      <c r="AR153" s="5">
        <f t="shared" si="313"/>
        <v>1.4576576979778805E-4</v>
      </c>
      <c r="AS153" s="5">
        <f t="shared" si="314"/>
        <v>8.0749490605702367E-5</v>
      </c>
      <c r="AT153" s="5">
        <f t="shared" si="315"/>
        <v>2.2366294371188374E-5</v>
      </c>
      <c r="AU153" s="5">
        <f t="shared" si="316"/>
        <v>4.1300662922351293E-6</v>
      </c>
      <c r="AV153" s="5">
        <f t="shared" si="317"/>
        <v>5.7198056465590949E-7</v>
      </c>
      <c r="AW153" s="5">
        <f t="shared" si="318"/>
        <v>5.4205460111906321E-10</v>
      </c>
      <c r="AX153" s="5">
        <f t="shared" si="319"/>
        <v>1.3230638784295942E-5</v>
      </c>
      <c r="AY153" s="5">
        <f t="shared" si="320"/>
        <v>7.3543890284242236E-6</v>
      </c>
      <c r="AZ153" s="5">
        <f t="shared" si="321"/>
        <v>2.0440070529929746E-6</v>
      </c>
      <c r="BA153" s="5">
        <f t="shared" si="322"/>
        <v>3.7872757039254337E-7</v>
      </c>
      <c r="BB153" s="5">
        <f t="shared" si="323"/>
        <v>5.2629920857689366E-8</v>
      </c>
      <c r="BC153" s="5">
        <f t="shared" si="324"/>
        <v>5.8509784573976362E-9</v>
      </c>
      <c r="BD153" s="5">
        <f t="shared" si="325"/>
        <v>1.3504238099638487E-5</v>
      </c>
      <c r="BE153" s="5">
        <f t="shared" si="326"/>
        <v>7.4809082343313871E-6</v>
      </c>
      <c r="BF153" s="5">
        <f t="shared" si="327"/>
        <v>2.0720897986827307E-6</v>
      </c>
      <c r="BG153" s="5">
        <f t="shared" si="328"/>
        <v>3.8262342836048083E-7</v>
      </c>
      <c r="BH153" s="5">
        <f t="shared" si="329"/>
        <v>5.2990230451184296E-8</v>
      </c>
      <c r="BI153" s="5">
        <f t="shared" si="330"/>
        <v>5.870972481327839E-9</v>
      </c>
      <c r="BJ153" s="8">
        <f t="shared" si="331"/>
        <v>0.27978121775348619</v>
      </c>
      <c r="BK153" s="8">
        <f t="shared" si="332"/>
        <v>0.43920721493827131</v>
      </c>
      <c r="BL153" s="8">
        <f t="shared" si="333"/>
        <v>0.27157969467352894</v>
      </c>
      <c r="BM153" s="8">
        <f t="shared" si="334"/>
        <v>0.10156689313355617</v>
      </c>
      <c r="BN153" s="8">
        <f t="shared" si="335"/>
        <v>0.89842914257959761</v>
      </c>
    </row>
    <row r="154" spans="1:66" x14ac:dyDescent="0.25">
      <c r="A154" t="s">
        <v>72</v>
      </c>
      <c r="B154" t="s">
        <v>68</v>
      </c>
      <c r="C154" t="s">
        <v>73</v>
      </c>
      <c r="D154" s="11">
        <v>44416</v>
      </c>
      <c r="E154">
        <f>VLOOKUP(A154,home!$A$2:$E$405,3,FALSE)</f>
        <v>1.25</v>
      </c>
      <c r="F154">
        <f>VLOOKUP(B154,home!$B$2:$E$405,3,FALSE)</f>
        <v>1.2</v>
      </c>
      <c r="G154">
        <f>VLOOKUP(C154,away!$B$2:$E$405,4,FALSE)</f>
        <v>0.4</v>
      </c>
      <c r="H154">
        <f>VLOOKUP(A154,away!$A$2:$E$405,3,FALSE)</f>
        <v>1.4583333333333299</v>
      </c>
      <c r="I154">
        <f>VLOOKUP(C154,away!$B$2:$E$405,3,FALSE)</f>
        <v>0.4</v>
      </c>
      <c r="J154">
        <f>VLOOKUP(B154,home!$B$2:$E$405,4,FALSE)</f>
        <v>0.34</v>
      </c>
      <c r="K154" s="3">
        <f t="shared" si="280"/>
        <v>0.60000000000000009</v>
      </c>
      <c r="L154" s="3">
        <f t="shared" si="281"/>
        <v>0.19833333333333292</v>
      </c>
      <c r="M154" s="5">
        <f t="shared" si="282"/>
        <v>0.45007847013893842</v>
      </c>
      <c r="N154" s="5">
        <f t="shared" si="283"/>
        <v>0.27004708208336309</v>
      </c>
      <c r="O154" s="5">
        <f t="shared" si="284"/>
        <v>8.9265563244222579E-2</v>
      </c>
      <c r="P154" s="5">
        <f t="shared" si="285"/>
        <v>5.3559337946533565E-2</v>
      </c>
      <c r="Q154" s="5">
        <f t="shared" si="286"/>
        <v>8.1014124625008926E-2</v>
      </c>
      <c r="R154" s="5">
        <f t="shared" si="287"/>
        <v>8.8521683550520543E-3</v>
      </c>
      <c r="S154" s="5">
        <f t="shared" si="288"/>
        <v>1.59339030390937E-3</v>
      </c>
      <c r="T154" s="5">
        <f t="shared" si="289"/>
        <v>1.6067801383960068E-2</v>
      </c>
      <c r="U154" s="5">
        <f t="shared" si="290"/>
        <v>5.3113010130312333E-3</v>
      </c>
      <c r="V154" s="5">
        <f t="shared" si="291"/>
        <v>2.1068160685023866E-5</v>
      </c>
      <c r="W154" s="5">
        <f t="shared" si="292"/>
        <v>1.6202824925001795E-2</v>
      </c>
      <c r="X154" s="5">
        <f t="shared" si="293"/>
        <v>3.2135602767920149E-3</v>
      </c>
      <c r="Y154" s="5">
        <f t="shared" si="294"/>
        <v>3.1867806078187414E-4</v>
      </c>
      <c r="Z154" s="5">
        <f t="shared" si="295"/>
        <v>5.8522668569510703E-4</v>
      </c>
      <c r="AA154" s="5">
        <f t="shared" si="296"/>
        <v>3.5113601141706428E-4</v>
      </c>
      <c r="AB154" s="5">
        <f t="shared" si="297"/>
        <v>1.0534080342511928E-4</v>
      </c>
      <c r="AC154" s="5">
        <f t="shared" si="298"/>
        <v>1.5669444509486461E-7</v>
      </c>
      <c r="AD154" s="5">
        <f t="shared" si="299"/>
        <v>2.430423738750269E-3</v>
      </c>
      <c r="AE154" s="5">
        <f t="shared" si="300"/>
        <v>4.8203404151880223E-4</v>
      </c>
      <c r="AF154" s="5">
        <f t="shared" si="301"/>
        <v>4.7801709117281115E-5</v>
      </c>
      <c r="AG154" s="5">
        <f t="shared" si="302"/>
        <v>3.16022410275358E-6</v>
      </c>
      <c r="AH154" s="5">
        <f t="shared" si="303"/>
        <v>2.9017489832382318E-5</v>
      </c>
      <c r="AI154" s="5">
        <f t="shared" si="304"/>
        <v>1.7410493899429395E-5</v>
      </c>
      <c r="AJ154" s="5">
        <f t="shared" si="305"/>
        <v>5.2231481698288181E-6</v>
      </c>
      <c r="AK154" s="5">
        <f t="shared" si="306"/>
        <v>1.044629633965764E-6</v>
      </c>
      <c r="AL154" s="5">
        <f t="shared" si="307"/>
        <v>7.4586555865155488E-10</v>
      </c>
      <c r="AM154" s="5">
        <f t="shared" si="308"/>
        <v>2.9165084865003242E-4</v>
      </c>
      <c r="AN154" s="5">
        <f t="shared" si="309"/>
        <v>5.7844084982256296E-5</v>
      </c>
      <c r="AO154" s="5">
        <f t="shared" si="310"/>
        <v>5.7362050940737371E-6</v>
      </c>
      <c r="AP154" s="5">
        <f t="shared" si="311"/>
        <v>3.7922689233042977E-7</v>
      </c>
      <c r="AQ154" s="5">
        <f t="shared" si="312"/>
        <v>1.8803333411383762E-8</v>
      </c>
      <c r="AR154" s="5">
        <f t="shared" si="313"/>
        <v>1.1510270966844972E-6</v>
      </c>
      <c r="AS154" s="5">
        <f t="shared" si="314"/>
        <v>6.9061625801069835E-7</v>
      </c>
      <c r="AT154" s="5">
        <f t="shared" si="315"/>
        <v>2.0718487740320951E-7</v>
      </c>
      <c r="AU154" s="5">
        <f t="shared" si="316"/>
        <v>4.1436975480641922E-8</v>
      </c>
      <c r="AV154" s="5">
        <f t="shared" si="317"/>
        <v>6.2155463220962881E-9</v>
      </c>
      <c r="AW154" s="5">
        <f t="shared" si="318"/>
        <v>2.465500041098188E-12</v>
      </c>
      <c r="AX154" s="5">
        <f t="shared" si="319"/>
        <v>2.9165084865003238E-5</v>
      </c>
      <c r="AY154" s="5">
        <f t="shared" si="320"/>
        <v>5.7844084982256286E-6</v>
      </c>
      <c r="AZ154" s="5">
        <f t="shared" si="321"/>
        <v>5.7362050940737358E-7</v>
      </c>
      <c r="BA154" s="5">
        <f t="shared" si="322"/>
        <v>3.7922689233042969E-8</v>
      </c>
      <c r="BB154" s="5">
        <f t="shared" si="323"/>
        <v>1.8803333411383761E-9</v>
      </c>
      <c r="BC154" s="5">
        <f t="shared" si="324"/>
        <v>7.4586555865155485E-11</v>
      </c>
      <c r="BD154" s="5">
        <f t="shared" si="325"/>
        <v>3.8047840140404102E-8</v>
      </c>
      <c r="BE154" s="5">
        <f t="shared" si="326"/>
        <v>2.2828704084242466E-8</v>
      </c>
      <c r="BF154" s="5">
        <f t="shared" si="327"/>
        <v>6.8486112252727392E-9</v>
      </c>
      <c r="BG154" s="5">
        <f t="shared" si="328"/>
        <v>1.3697222450545485E-9</v>
      </c>
      <c r="BH154" s="5">
        <f t="shared" si="329"/>
        <v>2.0545833675818228E-10</v>
      </c>
      <c r="BI154" s="5">
        <f t="shared" si="330"/>
        <v>2.4655000410981884E-11</v>
      </c>
      <c r="BJ154" s="8">
        <f t="shared" si="331"/>
        <v>0.3902186832288308</v>
      </c>
      <c r="BK154" s="8">
        <f t="shared" si="332"/>
        <v>0.50525820839887525</v>
      </c>
      <c r="BL154" s="8">
        <f t="shared" si="333"/>
        <v>0.10394037099442857</v>
      </c>
      <c r="BM154" s="8">
        <f t="shared" si="334"/>
        <v>4.7179958508678337E-2</v>
      </c>
      <c r="BN154" s="8">
        <f t="shared" si="335"/>
        <v>0.95281674639311864</v>
      </c>
    </row>
    <row r="155" spans="1:66" s="10" customFormat="1" x14ac:dyDescent="0.25">
      <c r="A155" t="s">
        <v>72</v>
      </c>
      <c r="B155" t="s">
        <v>326</v>
      </c>
      <c r="C155" t="s">
        <v>85</v>
      </c>
      <c r="D155" s="11">
        <v>44416</v>
      </c>
      <c r="E155">
        <f>VLOOKUP(A155,home!$A$2:$E$405,3,FALSE)</f>
        <v>1.25</v>
      </c>
      <c r="F155">
        <f>VLOOKUP(B155,home!$B$2:$E$405,3,FALSE)</f>
        <v>1.6</v>
      </c>
      <c r="G155">
        <f>VLOOKUP(C155,away!$B$2:$E$405,4,FALSE)</f>
        <v>1.2</v>
      </c>
      <c r="H155">
        <f>VLOOKUP(A155,away!$A$2:$E$405,3,FALSE)</f>
        <v>1.4583333333333299</v>
      </c>
      <c r="I155">
        <f>VLOOKUP(C155,away!$B$2:$E$405,3,FALSE)</f>
        <v>0.4</v>
      </c>
      <c r="J155">
        <f>VLOOKUP(B155,home!$B$2:$E$405,4,FALSE)</f>
        <v>0.69</v>
      </c>
      <c r="K155" s="3">
        <f t="shared" si="280"/>
        <v>2.4</v>
      </c>
      <c r="L155" s="3">
        <f t="shared" si="281"/>
        <v>0.40249999999999908</v>
      </c>
      <c r="M155" s="5">
        <f t="shared" si="282"/>
        <v>6.0658227341840072E-2</v>
      </c>
      <c r="N155" s="5">
        <f t="shared" si="283"/>
        <v>0.14557974562041617</v>
      </c>
      <c r="O155" s="5">
        <f t="shared" si="284"/>
        <v>2.4414936505090572E-2</v>
      </c>
      <c r="P155" s="5">
        <f t="shared" si="285"/>
        <v>5.8595847612217374E-2</v>
      </c>
      <c r="Q155" s="5">
        <f t="shared" si="286"/>
        <v>0.17469569474449942</v>
      </c>
      <c r="R155" s="5">
        <f t="shared" si="287"/>
        <v>4.9135059716494669E-3</v>
      </c>
      <c r="S155" s="5">
        <f t="shared" si="288"/>
        <v>1.4150897198350467E-2</v>
      </c>
      <c r="T155" s="5">
        <f t="shared" si="289"/>
        <v>7.0315017134660859E-2</v>
      </c>
      <c r="U155" s="5">
        <f t="shared" si="290"/>
        <v>1.179241433195872E-2</v>
      </c>
      <c r="V155" s="5">
        <f t="shared" si="291"/>
        <v>1.51886296595628E-3</v>
      </c>
      <c r="W155" s="5">
        <f t="shared" si="292"/>
        <v>0.13975655579559954</v>
      </c>
      <c r="X155" s="5">
        <f t="shared" si="293"/>
        <v>5.6252013707728685E-2</v>
      </c>
      <c r="Y155" s="5">
        <f t="shared" si="294"/>
        <v>1.1320717758680371E-2</v>
      </c>
      <c r="Z155" s="5">
        <f t="shared" si="295"/>
        <v>6.5922871786296871E-4</v>
      </c>
      <c r="AA155" s="5">
        <f t="shared" si="296"/>
        <v>1.5821489228711248E-3</v>
      </c>
      <c r="AB155" s="5">
        <f t="shared" si="297"/>
        <v>1.8985787074453503E-3</v>
      </c>
      <c r="AC155" s="5">
        <f t="shared" si="298"/>
        <v>9.1701351569610184E-5</v>
      </c>
      <c r="AD155" s="5">
        <f t="shared" si="299"/>
        <v>8.3853933477359727E-2</v>
      </c>
      <c r="AE155" s="5">
        <f t="shared" si="300"/>
        <v>3.3751208224637209E-2</v>
      </c>
      <c r="AF155" s="5">
        <f t="shared" si="301"/>
        <v>6.7924306552082231E-3</v>
      </c>
      <c r="AG155" s="5">
        <f t="shared" si="302"/>
        <v>9.1131777957376809E-4</v>
      </c>
      <c r="AH155" s="5">
        <f t="shared" si="303"/>
        <v>6.633488973496106E-5</v>
      </c>
      <c r="AI155" s="5">
        <f t="shared" si="304"/>
        <v>1.5920373536390655E-4</v>
      </c>
      <c r="AJ155" s="5">
        <f t="shared" si="305"/>
        <v>1.910444824366879E-4</v>
      </c>
      <c r="AK155" s="5">
        <f t="shared" si="306"/>
        <v>1.528355859493503E-4</v>
      </c>
      <c r="AL155" s="5">
        <f t="shared" si="307"/>
        <v>3.5433402246497283E-6</v>
      </c>
      <c r="AM155" s="5">
        <f t="shared" si="308"/>
        <v>4.0249888069132642E-2</v>
      </c>
      <c r="AN155" s="5">
        <f t="shared" si="309"/>
        <v>1.6200579947825852E-2</v>
      </c>
      <c r="AO155" s="5">
        <f t="shared" si="310"/>
        <v>3.2603667144999451E-3</v>
      </c>
      <c r="AP155" s="5">
        <f t="shared" si="311"/>
        <v>4.3743253419540836E-4</v>
      </c>
      <c r="AQ155" s="5">
        <f t="shared" si="312"/>
        <v>4.4016648753412861E-5</v>
      </c>
      <c r="AR155" s="5">
        <f t="shared" si="313"/>
        <v>5.3399586236643551E-6</v>
      </c>
      <c r="AS155" s="5">
        <f t="shared" si="314"/>
        <v>1.2815900696794453E-5</v>
      </c>
      <c r="AT155" s="5">
        <f t="shared" si="315"/>
        <v>1.5379080836153346E-5</v>
      </c>
      <c r="AU155" s="5">
        <f t="shared" si="316"/>
        <v>1.2303264668922675E-5</v>
      </c>
      <c r="AV155" s="5">
        <f t="shared" si="317"/>
        <v>7.3819588013536055E-6</v>
      </c>
      <c r="AW155" s="5">
        <f t="shared" si="318"/>
        <v>9.5079629361434139E-8</v>
      </c>
      <c r="AX155" s="5">
        <f t="shared" si="319"/>
        <v>1.6099955227653062E-2</v>
      </c>
      <c r="AY155" s="5">
        <f t="shared" si="320"/>
        <v>6.4802319791303423E-3</v>
      </c>
      <c r="AZ155" s="5">
        <f t="shared" si="321"/>
        <v>1.3041466857999784E-3</v>
      </c>
      <c r="BA155" s="5">
        <f t="shared" si="322"/>
        <v>1.749730136781634E-4</v>
      </c>
      <c r="BB155" s="5">
        <f t="shared" si="323"/>
        <v>1.7606659501365151E-5</v>
      </c>
      <c r="BC155" s="5">
        <f t="shared" si="324"/>
        <v>1.4173360898598917E-6</v>
      </c>
      <c r="BD155" s="5">
        <f t="shared" si="325"/>
        <v>3.5822222433748282E-7</v>
      </c>
      <c r="BE155" s="5">
        <f t="shared" si="326"/>
        <v>8.5973333840995878E-7</v>
      </c>
      <c r="BF155" s="5">
        <f t="shared" si="327"/>
        <v>1.0316800060919506E-6</v>
      </c>
      <c r="BG155" s="5">
        <f t="shared" si="328"/>
        <v>8.2534400487356045E-7</v>
      </c>
      <c r="BH155" s="5">
        <f t="shared" si="329"/>
        <v>4.9520640292413631E-7</v>
      </c>
      <c r="BI155" s="5">
        <f t="shared" si="330"/>
        <v>2.3769907340358528E-7</v>
      </c>
      <c r="BJ155" s="8">
        <f t="shared" si="331"/>
        <v>0.80749924971462395</v>
      </c>
      <c r="BK155" s="8">
        <f t="shared" si="332"/>
        <v>0.14149931178928876</v>
      </c>
      <c r="BL155" s="8">
        <f t="shared" si="333"/>
        <v>4.5228031181177068E-2</v>
      </c>
      <c r="BM155" s="8">
        <f t="shared" si="334"/>
        <v>0.51954772670773886</v>
      </c>
      <c r="BN155" s="8">
        <f t="shared" si="335"/>
        <v>0.4688579577957131</v>
      </c>
    </row>
    <row r="156" spans="1:66" x14ac:dyDescent="0.25">
      <c r="A156" t="s">
        <v>19</v>
      </c>
      <c r="B156" t="s">
        <v>244</v>
      </c>
      <c r="C156" t="s">
        <v>246</v>
      </c>
      <c r="D156" s="11">
        <v>44416</v>
      </c>
      <c r="E156">
        <f>VLOOKUP(A156,home!$A$2:$E$405,3,FALSE)</f>
        <v>1.4827586206896599</v>
      </c>
      <c r="F156">
        <f>VLOOKUP(B156,home!$B$2:$E$405,3,FALSE)</f>
        <v>0.67</v>
      </c>
      <c r="G156">
        <f>VLOOKUP(C156,away!$B$2:$E$405,4,FALSE)</f>
        <v>0.34</v>
      </c>
      <c r="H156">
        <f>VLOOKUP(A156,away!$A$2:$E$405,3,FALSE)</f>
        <v>1.5172413793103401</v>
      </c>
      <c r="I156">
        <f>VLOOKUP(C156,away!$B$2:$E$405,3,FALSE)</f>
        <v>1.01</v>
      </c>
      <c r="J156">
        <f>VLOOKUP(B156,home!$B$2:$E$405,4,FALSE)</f>
        <v>0.33</v>
      </c>
      <c r="K156" s="3">
        <f t="shared" si="280"/>
        <v>0.33777241379310458</v>
      </c>
      <c r="L156" s="3">
        <f t="shared" si="281"/>
        <v>0.50569655172413641</v>
      </c>
      <c r="M156" s="5">
        <f t="shared" si="282"/>
        <v>0.43021552905104227</v>
      </c>
      <c r="N156" s="5">
        <f t="shared" si="283"/>
        <v>0.14531493769884804</v>
      </c>
      <c r="O156" s="5">
        <f t="shared" si="284"/>
        <v>0.21755850953928713</v>
      </c>
      <c r="P156" s="5">
        <f t="shared" si="285"/>
        <v>7.3485262908315169E-2</v>
      </c>
      <c r="Q156" s="5">
        <f t="shared" si="286"/>
        <v>2.4541688633367253E-2</v>
      </c>
      <c r="R156" s="5">
        <f t="shared" si="287"/>
        <v>5.5009294036130058E-2</v>
      </c>
      <c r="S156" s="5">
        <f t="shared" si="288"/>
        <v>3.1380107760263553E-3</v>
      </c>
      <c r="T156" s="5">
        <f t="shared" si="289"/>
        <v>1.2410647315381254E-2</v>
      </c>
      <c r="U156" s="5">
        <f t="shared" si="290"/>
        <v>1.8580622027638279E-2</v>
      </c>
      <c r="V156" s="5">
        <f t="shared" si="291"/>
        <v>5.9556078113805142E-5</v>
      </c>
      <c r="W156" s="5">
        <f t="shared" si="292"/>
        <v>2.7631684694170854E-3</v>
      </c>
      <c r="X156" s="5">
        <f t="shared" si="293"/>
        <v>1.39732476681708E-3</v>
      </c>
      <c r="Y156" s="5">
        <f t="shared" si="294"/>
        <v>3.533111581090651E-4</v>
      </c>
      <c r="Z156" s="5">
        <f t="shared" si="295"/>
        <v>9.2726701022833608E-3</v>
      </c>
      <c r="AA156" s="5">
        <f t="shared" si="296"/>
        <v>3.132052162755404E-3</v>
      </c>
      <c r="AB156" s="5">
        <f t="shared" si="297"/>
        <v>5.2896040956990314E-4</v>
      </c>
      <c r="AC156" s="5">
        <f t="shared" si="298"/>
        <v>6.3579964030393594E-7</v>
      </c>
      <c r="AD156" s="5">
        <f t="shared" si="299"/>
        <v>2.333305209080017E-4</v>
      </c>
      <c r="AE156" s="5">
        <f t="shared" si="300"/>
        <v>1.1799443983517298E-4</v>
      </c>
      <c r="AF156" s="5">
        <f t="shared" si="301"/>
        <v>2.9834690673634024E-5</v>
      </c>
      <c r="AG156" s="5">
        <f t="shared" si="302"/>
        <v>5.0291000651376602E-6</v>
      </c>
      <c r="AH156" s="5">
        <f t="shared" si="303"/>
        <v>1.1722893240000472E-3</v>
      </c>
      <c r="AI156" s="5">
        <f t="shared" si="304"/>
        <v>3.9596699463138272E-4</v>
      </c>
      <c r="AJ156" s="5">
        <f t="shared" si="305"/>
        <v>6.6873363779521705E-5</v>
      </c>
      <c r="AK156" s="5">
        <f t="shared" si="306"/>
        <v>7.5293258340911403E-6</v>
      </c>
      <c r="AL156" s="5">
        <f t="shared" si="307"/>
        <v>4.344046234482041E-9</v>
      </c>
      <c r="AM156" s="5">
        <f t="shared" si="308"/>
        <v>1.5762522651739642E-5</v>
      </c>
      <c r="AN156" s="5">
        <f t="shared" si="309"/>
        <v>7.9710533514583292E-6</v>
      </c>
      <c r="AO156" s="5">
        <f t="shared" si="310"/>
        <v>2.0154670967207984E-6</v>
      </c>
      <c r="AP156" s="5">
        <f t="shared" si="311"/>
        <v>3.3973825364172154E-7</v>
      </c>
      <c r="AQ156" s="5">
        <f t="shared" si="312"/>
        <v>4.2951115838849635E-8</v>
      </c>
      <c r="AR156" s="5">
        <f t="shared" si="313"/>
        <v>1.1856453375396859E-4</v>
      </c>
      <c r="AS156" s="5">
        <f t="shared" si="314"/>
        <v>4.0047828756331991E-5</v>
      </c>
      <c r="AT156" s="5">
        <f t="shared" si="315"/>
        <v>6.7635258930995792E-6</v>
      </c>
      <c r="AU156" s="5">
        <f t="shared" si="316"/>
        <v>7.6151082222146959E-7</v>
      </c>
      <c r="AV156" s="5">
        <f t="shared" si="317"/>
        <v>6.4304337137829356E-8</v>
      </c>
      <c r="AW156" s="5">
        <f t="shared" si="318"/>
        <v>2.0611334324224483E-11</v>
      </c>
      <c r="AX156" s="5">
        <f t="shared" si="319"/>
        <v>8.8735755392443073E-7</v>
      </c>
      <c r="AY156" s="5">
        <f t="shared" si="320"/>
        <v>4.4873365516594905E-7</v>
      </c>
      <c r="AZ156" s="5">
        <f t="shared" si="321"/>
        <v>1.1346153102999405E-7</v>
      </c>
      <c r="BA156" s="5">
        <f t="shared" si="322"/>
        <v>1.9125701665069702E-8</v>
      </c>
      <c r="BB156" s="5">
        <f t="shared" si="323"/>
        <v>2.4179503453325801E-9</v>
      </c>
      <c r="BC156" s="5">
        <f t="shared" si="324"/>
        <v>2.4454983037497417E-10</v>
      </c>
      <c r="BD156" s="5">
        <f t="shared" si="325"/>
        <v>9.9929459793603139E-6</v>
      </c>
      <c r="BE156" s="5">
        <f t="shared" si="326"/>
        <v>3.3753414843526323E-6</v>
      </c>
      <c r="BF156" s="5">
        <f t="shared" si="327"/>
        <v>5.7004862027289456E-7</v>
      </c>
      <c r="BG156" s="5">
        <f t="shared" si="328"/>
        <v>6.4182232816334839E-8</v>
      </c>
      <c r="BH156" s="5">
        <f t="shared" si="329"/>
        <v>5.4197469252511038E-9</v>
      </c>
      <c r="BI156" s="5">
        <f t="shared" si="330"/>
        <v>3.6612820021796457E-10</v>
      </c>
      <c r="BJ156" s="8">
        <f t="shared" si="331"/>
        <v>0.18719486986683312</v>
      </c>
      <c r="BK156" s="8">
        <f t="shared" si="332"/>
        <v>0.50689944769083928</v>
      </c>
      <c r="BL156" s="8">
        <f t="shared" si="333"/>
        <v>0.29663230719138051</v>
      </c>
      <c r="BM156" s="8">
        <f t="shared" si="334"/>
        <v>5.3873624271302475E-2</v>
      </c>
      <c r="BN156" s="8">
        <f t="shared" si="335"/>
        <v>0.94612522186698989</v>
      </c>
    </row>
    <row r="157" spans="1:66" x14ac:dyDescent="0.25">
      <c r="A157" t="s">
        <v>19</v>
      </c>
      <c r="B157" t="s">
        <v>248</v>
      </c>
      <c r="C157" t="s">
        <v>154</v>
      </c>
      <c r="D157" s="11">
        <v>44416</v>
      </c>
      <c r="E157">
        <f>VLOOKUP(A157,home!$A$2:$E$405,3,FALSE)</f>
        <v>1.4827586206896599</v>
      </c>
      <c r="F157">
        <f>VLOOKUP(B157,home!$B$2:$E$405,3,FALSE)</f>
        <v>0.34</v>
      </c>
      <c r="G157">
        <f>VLOOKUP(C157,away!$B$2:$E$405,4,FALSE)</f>
        <v>1.01</v>
      </c>
      <c r="H157">
        <f>VLOOKUP(A157,away!$A$2:$E$405,3,FALSE)</f>
        <v>1.5172413793103401</v>
      </c>
      <c r="I157">
        <f>VLOOKUP(C157,away!$B$2:$E$405,3,FALSE)</f>
        <v>1.69</v>
      </c>
      <c r="J157">
        <f>VLOOKUP(B157,home!$B$2:$E$405,4,FALSE)</f>
        <v>0.99</v>
      </c>
      <c r="K157" s="3">
        <f t="shared" si="280"/>
        <v>0.50917931034482933</v>
      </c>
      <c r="L157" s="3">
        <f t="shared" si="281"/>
        <v>2.5384965517241298</v>
      </c>
      <c r="M157" s="5">
        <f t="shared" si="282"/>
        <v>4.7469121070229187E-2</v>
      </c>
      <c r="N157" s="5">
        <f t="shared" si="283"/>
        <v>2.4170294329214501E-2</v>
      </c>
      <c r="O157" s="5">
        <f t="shared" si="284"/>
        <v>0.12050020015015203</v>
      </c>
      <c r="P157" s="5">
        <f t="shared" si="285"/>
        <v>6.1356208808868301E-2</v>
      </c>
      <c r="Q157" s="5">
        <f t="shared" si="286"/>
        <v>6.1535068986904888E-3</v>
      </c>
      <c r="R157" s="5">
        <f t="shared" si="287"/>
        <v>0.15294467128161418</v>
      </c>
      <c r="S157" s="5">
        <f t="shared" si="288"/>
        <v>1.9826490750839133E-2</v>
      </c>
      <c r="T157" s="5">
        <f t="shared" si="289"/>
        <v>1.5620656043336449E-2</v>
      </c>
      <c r="U157" s="5">
        <f t="shared" si="290"/>
        <v>7.7876262244088931E-2</v>
      </c>
      <c r="V157" s="5">
        <f t="shared" si="291"/>
        <v>2.8474143448510643E-3</v>
      </c>
      <c r="W157" s="5">
        <f t="shared" si="292"/>
        <v>1.0444127996257911E-3</v>
      </c>
      <c r="X157" s="5">
        <f t="shared" si="293"/>
        <v>2.6512382904266148E-3</v>
      </c>
      <c r="Y157" s="5">
        <f t="shared" si="294"/>
        <v>3.3650796290234696E-3</v>
      </c>
      <c r="Z157" s="5">
        <f t="shared" si="295"/>
        <v>0.12941650688431941</v>
      </c>
      <c r="AA157" s="5">
        <f t="shared" si="296"/>
        <v>6.5896207722594607E-2</v>
      </c>
      <c r="AB157" s="5">
        <f t="shared" si="297"/>
        <v>1.6776492801265166E-2</v>
      </c>
      <c r="AC157" s="5">
        <f t="shared" si="298"/>
        <v>2.3002657460411942E-4</v>
      </c>
      <c r="AD157" s="5">
        <f t="shared" si="299"/>
        <v>1.3294834725719314E-4</v>
      </c>
      <c r="AE157" s="5">
        <f t="shared" si="300"/>
        <v>3.3748892106980695E-4</v>
      </c>
      <c r="AF157" s="5">
        <f t="shared" si="301"/>
        <v>4.2835723119040095E-4</v>
      </c>
      <c r="AG157" s="5">
        <f t="shared" si="302"/>
        <v>3.6246111809430962E-4</v>
      </c>
      <c r="AH157" s="5">
        <f t="shared" si="303"/>
        <v>8.213083911550674E-2</v>
      </c>
      <c r="AI157" s="5">
        <f t="shared" si="304"/>
        <v>4.181932401887585E-2</v>
      </c>
      <c r="AJ157" s="5">
        <f t="shared" si="305"/>
        <v>1.064676728150908E-2</v>
      </c>
      <c r="AK157" s="5">
        <f t="shared" si="306"/>
        <v>1.8070378739335625E-3</v>
      </c>
      <c r="AL157" s="5">
        <f t="shared" si="307"/>
        <v>1.1892833256481383E-5</v>
      </c>
      <c r="AM157" s="5">
        <f t="shared" si="308"/>
        <v>1.3538909553580502E-5</v>
      </c>
      <c r="AN157" s="5">
        <f t="shared" si="309"/>
        <v>3.4368475215868982E-5</v>
      </c>
      <c r="AO157" s="5">
        <f t="shared" si="310"/>
        <v>4.3622127911749813E-5</v>
      </c>
      <c r="AP157" s="5">
        <f t="shared" si="311"/>
        <v>3.6911540427615276E-5</v>
      </c>
      <c r="AQ157" s="5">
        <f t="shared" si="312"/>
        <v>2.3424954523581799E-5</v>
      </c>
      <c r="AR157" s="5">
        <f t="shared" si="313"/>
        <v>4.1697770376984598E-2</v>
      </c>
      <c r="AS157" s="5">
        <f t="shared" si="314"/>
        <v>2.123164196347007E-2</v>
      </c>
      <c r="AT157" s="5">
        <f t="shared" si="315"/>
        <v>5.4053564062240137E-3</v>
      </c>
      <c r="AU157" s="5">
        <f t="shared" si="316"/>
        <v>9.1743188236304962E-4</v>
      </c>
      <c r="AV157" s="5">
        <f t="shared" si="317"/>
        <v>1.1678433328749401E-4</v>
      </c>
      <c r="AW157" s="5">
        <f t="shared" si="318"/>
        <v>4.2700224211379467E-7</v>
      </c>
      <c r="AX157" s="5">
        <f t="shared" si="319"/>
        <v>1.1489554382188562E-6</v>
      </c>
      <c r="AY157" s="5">
        <f t="shared" si="320"/>
        <v>2.9166194180032531E-6</v>
      </c>
      <c r="AZ157" s="5">
        <f t="shared" si="321"/>
        <v>3.7019141676464478E-6</v>
      </c>
      <c r="BA157" s="5">
        <f t="shared" si="322"/>
        <v>3.1324321164497371E-6</v>
      </c>
      <c r="BB157" s="5">
        <f t="shared" si="323"/>
        <v>1.9879170315293944E-6</v>
      </c>
      <c r="BC157" s="5">
        <f t="shared" si="324"/>
        <v>1.0092641059302064E-6</v>
      </c>
      <c r="BD157" s="5">
        <f t="shared" si="325"/>
        <v>1.7641607719426678E-2</v>
      </c>
      <c r="BE157" s="5">
        <f t="shared" si="326"/>
        <v>8.982741651951693E-3</v>
      </c>
      <c r="BF157" s="5">
        <f t="shared" si="327"/>
        <v>2.2869130996732677E-3</v>
      </c>
      <c r="BG157" s="5">
        <f t="shared" si="328"/>
        <v>3.8814961163673015E-4</v>
      </c>
      <c r="BH157" s="5">
        <f t="shared" si="329"/>
        <v>4.9409437890950883E-5</v>
      </c>
      <c r="BI157" s="5">
        <f t="shared" si="330"/>
        <v>5.031652701968012E-6</v>
      </c>
      <c r="BJ157" s="8">
        <f t="shared" si="331"/>
        <v>5.4432206717839195E-2</v>
      </c>
      <c r="BK157" s="8">
        <f t="shared" si="332"/>
        <v>0.13174407100206628</v>
      </c>
      <c r="BL157" s="8">
        <f t="shared" si="333"/>
        <v>0.66912064062515064</v>
      </c>
      <c r="BM157" s="8">
        <f t="shared" si="334"/>
        <v>0.57211693307343092</v>
      </c>
      <c r="BN157" s="8">
        <f t="shared" si="335"/>
        <v>0.41259400253876866</v>
      </c>
    </row>
    <row r="158" spans="1:66" x14ac:dyDescent="0.25">
      <c r="A158" t="s">
        <v>19</v>
      </c>
      <c r="B158" t="s">
        <v>247</v>
      </c>
      <c r="C158" t="s">
        <v>252</v>
      </c>
      <c r="D158" s="11">
        <v>44416</v>
      </c>
      <c r="E158">
        <f>VLOOKUP(A158,home!$A$2:$E$405,3,FALSE)</f>
        <v>1.4827586206896599</v>
      </c>
      <c r="F158">
        <f>VLOOKUP(B158,home!$B$2:$E$405,3,FALSE)</f>
        <v>0</v>
      </c>
      <c r="G158">
        <f>VLOOKUP(C158,away!$B$2:$E$405,4,FALSE)</f>
        <v>0.34</v>
      </c>
      <c r="H158">
        <f>VLOOKUP(A158,away!$A$2:$E$405,3,FALSE)</f>
        <v>1.5172413793103401</v>
      </c>
      <c r="I158">
        <f>VLOOKUP(C158,away!$B$2:$E$405,3,FALSE)</f>
        <v>0.34</v>
      </c>
      <c r="J158">
        <f>VLOOKUP(B158,home!$B$2:$E$405,4,FALSE)</f>
        <v>0</v>
      </c>
      <c r="K158" s="3">
        <f t="shared" si="280"/>
        <v>0</v>
      </c>
      <c r="L158" s="3">
        <f t="shared" si="281"/>
        <v>0</v>
      </c>
      <c r="M158" s="5">
        <f t="shared" si="282"/>
        <v>1</v>
      </c>
      <c r="N158" s="5">
        <f t="shared" si="283"/>
        <v>0</v>
      </c>
      <c r="O158" s="5">
        <f t="shared" si="284"/>
        <v>0</v>
      </c>
      <c r="P158" s="5">
        <f t="shared" si="285"/>
        <v>0</v>
      </c>
      <c r="Q158" s="5">
        <f t="shared" si="286"/>
        <v>0</v>
      </c>
      <c r="R158" s="5">
        <f t="shared" si="287"/>
        <v>0</v>
      </c>
      <c r="S158" s="5">
        <f t="shared" si="288"/>
        <v>0</v>
      </c>
      <c r="T158" s="5">
        <f t="shared" si="289"/>
        <v>0</v>
      </c>
      <c r="U158" s="5">
        <f t="shared" si="290"/>
        <v>0</v>
      </c>
      <c r="V158" s="5">
        <f t="shared" si="291"/>
        <v>0</v>
      </c>
      <c r="W158" s="5">
        <f t="shared" si="292"/>
        <v>0</v>
      </c>
      <c r="X158" s="5">
        <f t="shared" si="293"/>
        <v>0</v>
      </c>
      <c r="Y158" s="5">
        <f t="shared" si="294"/>
        <v>0</v>
      </c>
      <c r="Z158" s="5">
        <f t="shared" si="295"/>
        <v>0</v>
      </c>
      <c r="AA158" s="5">
        <f t="shared" si="296"/>
        <v>0</v>
      </c>
      <c r="AB158" s="5">
        <f t="shared" si="297"/>
        <v>0</v>
      </c>
      <c r="AC158" s="5">
        <f t="shared" si="298"/>
        <v>0</v>
      </c>
      <c r="AD158" s="5">
        <f t="shared" si="299"/>
        <v>0</v>
      </c>
      <c r="AE158" s="5">
        <f t="shared" si="300"/>
        <v>0</v>
      </c>
      <c r="AF158" s="5">
        <f t="shared" si="301"/>
        <v>0</v>
      </c>
      <c r="AG158" s="5">
        <f t="shared" si="302"/>
        <v>0</v>
      </c>
      <c r="AH158" s="5">
        <f t="shared" si="303"/>
        <v>0</v>
      </c>
      <c r="AI158" s="5">
        <f t="shared" si="304"/>
        <v>0</v>
      </c>
      <c r="AJ158" s="5">
        <f t="shared" si="305"/>
        <v>0</v>
      </c>
      <c r="AK158" s="5">
        <f t="shared" si="306"/>
        <v>0</v>
      </c>
      <c r="AL158" s="5">
        <f t="shared" si="307"/>
        <v>0</v>
      </c>
      <c r="AM158" s="5">
        <f t="shared" si="308"/>
        <v>0</v>
      </c>
      <c r="AN158" s="5">
        <f t="shared" si="309"/>
        <v>0</v>
      </c>
      <c r="AO158" s="5">
        <f t="shared" si="310"/>
        <v>0</v>
      </c>
      <c r="AP158" s="5">
        <f t="shared" si="311"/>
        <v>0</v>
      </c>
      <c r="AQ158" s="5">
        <f t="shared" si="312"/>
        <v>0</v>
      </c>
      <c r="AR158" s="5">
        <f t="shared" si="313"/>
        <v>0</v>
      </c>
      <c r="AS158" s="5">
        <f t="shared" si="314"/>
        <v>0</v>
      </c>
      <c r="AT158" s="5">
        <f t="shared" si="315"/>
        <v>0</v>
      </c>
      <c r="AU158" s="5">
        <f t="shared" si="316"/>
        <v>0</v>
      </c>
      <c r="AV158" s="5">
        <f t="shared" si="317"/>
        <v>0</v>
      </c>
      <c r="AW158" s="5">
        <f t="shared" si="318"/>
        <v>0</v>
      </c>
      <c r="AX158" s="5">
        <f t="shared" si="319"/>
        <v>0</v>
      </c>
      <c r="AY158" s="5">
        <f t="shared" si="320"/>
        <v>0</v>
      </c>
      <c r="AZ158" s="5">
        <f t="shared" si="321"/>
        <v>0</v>
      </c>
      <c r="BA158" s="5">
        <f t="shared" si="322"/>
        <v>0</v>
      </c>
      <c r="BB158" s="5">
        <f t="shared" si="323"/>
        <v>0</v>
      </c>
      <c r="BC158" s="5">
        <f t="shared" si="324"/>
        <v>0</v>
      </c>
      <c r="BD158" s="5">
        <f t="shared" si="325"/>
        <v>0</v>
      </c>
      <c r="BE158" s="5">
        <f t="shared" si="326"/>
        <v>0</v>
      </c>
      <c r="BF158" s="5">
        <f t="shared" si="327"/>
        <v>0</v>
      </c>
      <c r="BG158" s="5">
        <f t="shared" si="328"/>
        <v>0</v>
      </c>
      <c r="BH158" s="5">
        <f t="shared" si="329"/>
        <v>0</v>
      </c>
      <c r="BI158" s="5">
        <f t="shared" si="330"/>
        <v>0</v>
      </c>
      <c r="BJ158" s="8">
        <f t="shared" si="331"/>
        <v>0</v>
      </c>
      <c r="BK158" s="8">
        <f t="shared" si="332"/>
        <v>1</v>
      </c>
      <c r="BL158" s="8">
        <f t="shared" si="333"/>
        <v>0</v>
      </c>
      <c r="BM158" s="8">
        <f t="shared" si="334"/>
        <v>0</v>
      </c>
      <c r="BN158" s="8">
        <f t="shared" si="335"/>
        <v>1</v>
      </c>
    </row>
    <row r="159" spans="1:66" x14ac:dyDescent="0.25">
      <c r="A159" t="s">
        <v>19</v>
      </c>
      <c r="B159" t="s">
        <v>250</v>
      </c>
      <c r="C159" t="s">
        <v>352</v>
      </c>
      <c r="D159" s="11">
        <v>44416</v>
      </c>
      <c r="E159">
        <f>VLOOKUP(A159,home!$A$2:$E$405,3,FALSE)</f>
        <v>1.4827586206896599</v>
      </c>
      <c r="F159">
        <f>VLOOKUP(B159,home!$B$2:$E$405,3,FALSE)</f>
        <v>0.67</v>
      </c>
      <c r="G159">
        <f>VLOOKUP(C159,away!$B$2:$E$405,4,FALSE)</f>
        <v>1.35</v>
      </c>
      <c r="H159">
        <f>VLOOKUP(A159,away!$A$2:$E$405,3,FALSE)</f>
        <v>1.5172413793103401</v>
      </c>
      <c r="I159">
        <f>VLOOKUP(C159,away!$B$2:$E$405,3,FALSE)</f>
        <v>0.67</v>
      </c>
      <c r="J159">
        <f>VLOOKUP(B159,home!$B$2:$E$405,4,FALSE)</f>
        <v>0.66</v>
      </c>
      <c r="K159" s="3">
        <f t="shared" si="280"/>
        <v>1.3411551724137976</v>
      </c>
      <c r="L159" s="3">
        <f t="shared" si="281"/>
        <v>0.67092413793103245</v>
      </c>
      <c r="M159" s="5">
        <f t="shared" si="282"/>
        <v>0.13371036008294993</v>
      </c>
      <c r="N159" s="5">
        <f t="shared" si="283"/>
        <v>0.17932634103055969</v>
      </c>
      <c r="O159" s="5">
        <f t="shared" si="284"/>
        <v>8.9709508071101104E-2</v>
      </c>
      <c r="P159" s="5">
        <f t="shared" si="285"/>
        <v>0.12031437076425458</v>
      </c>
      <c r="Q159" s="5">
        <f t="shared" si="286"/>
        <v>0.12025222491158788</v>
      </c>
      <c r="R159" s="5">
        <f t="shared" si="287"/>
        <v>3.0094137183410256E-2</v>
      </c>
      <c r="S159" s="5">
        <f t="shared" si="288"/>
        <v>2.7065120091327104E-2</v>
      </c>
      <c r="T159" s="5">
        <f t="shared" si="289"/>
        <v>8.0680120333095712E-2</v>
      </c>
      <c r="U159" s="5">
        <f t="shared" si="290"/>
        <v>4.0360907742861059E-2</v>
      </c>
      <c r="V159" s="5">
        <f t="shared" si="291"/>
        <v>2.7059507924665428E-3</v>
      </c>
      <c r="W159" s="5">
        <f t="shared" si="292"/>
        <v>5.3758964478147812E-2</v>
      </c>
      <c r="X159" s="5">
        <f t="shared" si="293"/>
        <v>3.6068186898566314E-2</v>
      </c>
      <c r="Y159" s="5">
        <f t="shared" si="294"/>
        <v>1.2099508600827983E-2</v>
      </c>
      <c r="Z159" s="5">
        <f t="shared" si="295"/>
        <v>6.7302943488525861E-3</v>
      </c>
      <c r="AA159" s="5">
        <f t="shared" si="296"/>
        <v>9.026369077830998E-3</v>
      </c>
      <c r="AB159" s="5">
        <f t="shared" si="297"/>
        <v>6.052880788424502E-3</v>
      </c>
      <c r="AC159" s="5">
        <f t="shared" si="298"/>
        <v>1.5217817018473609E-4</v>
      </c>
      <c r="AD159" s="5">
        <f t="shared" si="299"/>
        <v>1.8024778318369388E-2</v>
      </c>
      <c r="AE159" s="5">
        <f t="shared" si="300"/>
        <v>1.2093258854649945E-2</v>
      </c>
      <c r="AF159" s="5">
        <f t="shared" si="301"/>
        <v>4.0568296359164199E-3</v>
      </c>
      <c r="AG159" s="5">
        <f t="shared" si="302"/>
        <v>9.0727497540342959E-4</v>
      </c>
      <c r="AH159" s="5">
        <f t="shared" si="303"/>
        <v>1.1288792335065047E-3</v>
      </c>
      <c r="AI159" s="5">
        <f t="shared" si="304"/>
        <v>1.5140022230477721E-3</v>
      </c>
      <c r="AJ159" s="5">
        <f t="shared" si="305"/>
        <v>1.0152559562432539E-3</v>
      </c>
      <c r="AK159" s="5">
        <f t="shared" si="306"/>
        <v>4.5387192567985211E-4</v>
      </c>
      <c r="AL159" s="5">
        <f t="shared" si="307"/>
        <v>5.4772781341621311E-6</v>
      </c>
      <c r="AM159" s="5">
        <f t="shared" si="308"/>
        <v>4.8348049346586324E-3</v>
      </c>
      <c r="AN159" s="5">
        <f t="shared" si="309"/>
        <v>3.2437873328505446E-3</v>
      </c>
      <c r="AO159" s="5">
        <f t="shared" si="310"/>
        <v>1.0881676099621772E-3</v>
      </c>
      <c r="AP159" s="5">
        <f t="shared" si="311"/>
        <v>2.4335930521278198E-4</v>
      </c>
      <c r="AQ159" s="5">
        <f t="shared" si="312"/>
        <v>4.0818908014345172E-5</v>
      </c>
      <c r="AR159" s="5">
        <f t="shared" si="313"/>
        <v>1.5147846531371933E-4</v>
      </c>
      <c r="AS159" s="5">
        <f t="shared" si="314"/>
        <v>2.0315612726479871E-4</v>
      </c>
      <c r="AT159" s="5">
        <f t="shared" si="315"/>
        <v>1.3623194544437026E-4</v>
      </c>
      <c r="AU159" s="5">
        <f t="shared" si="316"/>
        <v>6.090272609357051E-5</v>
      </c>
      <c r="AV159" s="5">
        <f t="shared" si="317"/>
        <v>2.042000152862321E-5</v>
      </c>
      <c r="AW159" s="5">
        <f t="shared" si="318"/>
        <v>1.3690355943076957E-7</v>
      </c>
      <c r="AX159" s="5">
        <f t="shared" si="319"/>
        <v>1.0807039409548617E-3</v>
      </c>
      <c r="AY159" s="5">
        <f t="shared" si="320"/>
        <v>7.2507035994380997E-4</v>
      </c>
      <c r="AZ159" s="5">
        <f t="shared" si="321"/>
        <v>2.4323360309232205E-4</v>
      </c>
      <c r="BA159" s="5">
        <f t="shared" si="322"/>
        <v>5.4397098490191705E-5</v>
      </c>
      <c r="BB159" s="5">
        <f t="shared" si="323"/>
        <v>9.1240816026203309E-6</v>
      </c>
      <c r="BC159" s="5">
        <f t="shared" si="324"/>
        <v>1.2243133167300881E-6</v>
      </c>
      <c r="BD159" s="5">
        <f t="shared" si="325"/>
        <v>1.6938426459287154E-5</v>
      </c>
      <c r="BE159" s="5">
        <f t="shared" si="326"/>
        <v>2.2717058258423696E-5</v>
      </c>
      <c r="BF159" s="5">
        <f t="shared" si="327"/>
        <v>1.523355009265526E-5</v>
      </c>
      <c r="BG159" s="5">
        <f t="shared" si="328"/>
        <v>6.8101848336630972E-6</v>
      </c>
      <c r="BH159" s="5">
        <f t="shared" si="329"/>
        <v>2.2833786536903153E-6</v>
      </c>
      <c r="BI159" s="5">
        <f t="shared" si="330"/>
        <v>6.1247301839520357E-7</v>
      </c>
      <c r="BJ159" s="8">
        <f t="shared" si="331"/>
        <v>0.52883217952522366</v>
      </c>
      <c r="BK159" s="8">
        <f t="shared" si="332"/>
        <v>0.28467852753926087</v>
      </c>
      <c r="BL159" s="8">
        <f t="shared" si="333"/>
        <v>0.17999259653906646</v>
      </c>
      <c r="BM159" s="8">
        <f t="shared" si="334"/>
        <v>0.32610172245215574</v>
      </c>
      <c r="BN159" s="8">
        <f t="shared" si="335"/>
        <v>0.67340694204386353</v>
      </c>
    </row>
    <row r="160" spans="1:66" x14ac:dyDescent="0.25">
      <c r="A160" t="s">
        <v>19</v>
      </c>
      <c r="B160" t="s">
        <v>249</v>
      </c>
      <c r="C160" t="s">
        <v>141</v>
      </c>
      <c r="D160" s="11">
        <v>44416</v>
      </c>
      <c r="E160">
        <f>VLOOKUP(A160,home!$A$2:$E$405,3,FALSE)</f>
        <v>1.4827586206896599</v>
      </c>
      <c r="F160">
        <f>VLOOKUP(B160,home!$B$2:$E$405,3,FALSE)</f>
        <v>0.34</v>
      </c>
      <c r="G160">
        <f>VLOOKUP(C160,away!$B$2:$E$405,4,FALSE)</f>
        <v>0.34</v>
      </c>
      <c r="H160">
        <f>VLOOKUP(A160,away!$A$2:$E$405,3,FALSE)</f>
        <v>1.5172413793103401</v>
      </c>
      <c r="I160">
        <f>VLOOKUP(C160,away!$B$2:$E$405,3,FALSE)</f>
        <v>1.01</v>
      </c>
      <c r="J160">
        <f>VLOOKUP(B160,home!$B$2:$E$405,4,FALSE)</f>
        <v>0.99</v>
      </c>
      <c r="K160" s="3">
        <f t="shared" si="280"/>
        <v>0.17140689655172472</v>
      </c>
      <c r="L160" s="3">
        <f t="shared" si="281"/>
        <v>1.5170896551724091</v>
      </c>
      <c r="M160" s="5">
        <f t="shared" si="282"/>
        <v>0.184797148197722</v>
      </c>
      <c r="N160" s="5">
        <f t="shared" si="283"/>
        <v>3.1675505664180675E-2</v>
      </c>
      <c r="O160" s="5">
        <f t="shared" si="284"/>
        <v>0.28035384183612666</v>
      </c>
      <c r="P160" s="5">
        <f t="shared" si="285"/>
        <v>4.8054581965483553E-2</v>
      </c>
      <c r="Q160" s="5">
        <f t="shared" si="286"/>
        <v>2.7147000613018933E-3</v>
      </c>
      <c r="R160" s="5">
        <f t="shared" si="287"/>
        <v>0.21266095661871481</v>
      </c>
      <c r="S160" s="5">
        <f t="shared" si="288"/>
        <v>3.1240239235275215E-3</v>
      </c>
      <c r="T160" s="5">
        <f t="shared" si="289"/>
        <v>4.1184433798970074E-3</v>
      </c>
      <c r="U160" s="5">
        <f t="shared" si="290"/>
        <v>3.645155459173486E-2</v>
      </c>
      <c r="V160" s="5">
        <f t="shared" si="291"/>
        <v>9.026333598723509E-5</v>
      </c>
      <c r="W160" s="5">
        <f t="shared" si="292"/>
        <v>1.5510610419217807E-4</v>
      </c>
      <c r="X160" s="5">
        <f t="shared" si="293"/>
        <v>2.3530986612404716E-4</v>
      </c>
      <c r="Y160" s="5">
        <f t="shared" si="294"/>
        <v>1.7849308182839828E-4</v>
      </c>
      <c r="Z160" s="5">
        <f t="shared" si="295"/>
        <v>0.10754191244844022</v>
      </c>
      <c r="AA160" s="5">
        <f t="shared" si="296"/>
        <v>1.8433425462024425E-2</v>
      </c>
      <c r="AB160" s="5">
        <f t="shared" si="297"/>
        <v>1.5798081256315744E-3</v>
      </c>
      <c r="AC160" s="5">
        <f t="shared" si="298"/>
        <v>1.4670027784450819E-6</v>
      </c>
      <c r="AD160" s="5">
        <f t="shared" si="299"/>
        <v>6.646563988952427E-6</v>
      </c>
      <c r="AE160" s="5">
        <f t="shared" si="300"/>
        <v>1.0083433470081189E-5</v>
      </c>
      <c r="AF160" s="5">
        <f t="shared" si="301"/>
        <v>7.6487363030397015E-6</v>
      </c>
      <c r="AG160" s="5">
        <f t="shared" si="302"/>
        <v>3.8679395734943955E-6</v>
      </c>
      <c r="AH160" s="5">
        <f t="shared" si="303"/>
        <v>4.07876807182464E-2</v>
      </c>
      <c r="AI160" s="5">
        <f t="shared" si="304"/>
        <v>6.9912897694572361E-3</v>
      </c>
      <c r="AJ160" s="5">
        <f t="shared" si="305"/>
        <v>5.9917764113824384E-4</v>
      </c>
      <c r="AK160" s="5">
        <f t="shared" si="306"/>
        <v>3.4234393316896452E-5</v>
      </c>
      <c r="AL160" s="5">
        <f t="shared" si="307"/>
        <v>1.5259154364212276E-8</v>
      </c>
      <c r="AM160" s="5">
        <f t="shared" si="308"/>
        <v>2.2785338121575761E-7</v>
      </c>
      <c r="AN160" s="5">
        <f t="shared" si="309"/>
        <v>3.4567400753848121E-7</v>
      </c>
      <c r="AO160" s="5">
        <f t="shared" si="310"/>
        <v>2.6220923044930966E-7</v>
      </c>
      <c r="AP160" s="5">
        <f t="shared" si="311"/>
        <v>1.3259830366845529E-7</v>
      </c>
      <c r="AQ160" s="5">
        <f t="shared" si="312"/>
        <v>5.0290878697205813E-8</v>
      </c>
      <c r="AR160" s="5">
        <f t="shared" si="313"/>
        <v>1.2375713695225344E-2</v>
      </c>
      <c r="AS160" s="5">
        <f t="shared" si="314"/>
        <v>2.1212826771112533E-3</v>
      </c>
      <c r="AT160" s="5">
        <f t="shared" si="315"/>
        <v>1.8180124019628708E-4</v>
      </c>
      <c r="AU160" s="5">
        <f t="shared" si="316"/>
        <v>1.0387328790433409E-5</v>
      </c>
      <c r="AV160" s="5">
        <f t="shared" si="317"/>
        <v>4.4511494785764293E-7</v>
      </c>
      <c r="AW160" s="5">
        <f t="shared" si="318"/>
        <v>1.1022180135089493E-10</v>
      </c>
      <c r="AX160" s="5">
        <f t="shared" si="319"/>
        <v>6.5092734905016654E-9</v>
      </c>
      <c r="AY160" s="5">
        <f t="shared" si="320"/>
        <v>9.8751514751280763E-9</v>
      </c>
      <c r="AZ160" s="5">
        <f t="shared" si="321"/>
        <v>7.4907450730886818E-9</v>
      </c>
      <c r="BA160" s="5">
        <f t="shared" si="322"/>
        <v>3.7880439533055094E-9</v>
      </c>
      <c r="BB160" s="5">
        <f t="shared" si="323"/>
        <v>1.4367005737245462E-9</v>
      </c>
      <c r="BC160" s="5">
        <f t="shared" si="324"/>
        <v>4.359207155955547E-10</v>
      </c>
      <c r="BD160" s="5">
        <f t="shared" si="325"/>
        <v>3.1291778704003121E-3</v>
      </c>
      <c r="BE160" s="5">
        <f t="shared" si="326"/>
        <v>5.3636266752365243E-4</v>
      </c>
      <c r="BF160" s="5">
        <f t="shared" si="327"/>
        <v>4.5968130133216903E-5</v>
      </c>
      <c r="BG160" s="5">
        <f t="shared" si="328"/>
        <v>2.6264181754735087E-6</v>
      </c>
      <c r="BH160" s="5">
        <f t="shared" si="329"/>
        <v>1.1254654712623935E-7</v>
      </c>
      <c r="BI160" s="5">
        <f t="shared" si="330"/>
        <v>3.8582508721042258E-9</v>
      </c>
      <c r="BJ160" s="8">
        <f t="shared" si="331"/>
        <v>3.9106852992496617E-2</v>
      </c>
      <c r="BK160" s="8">
        <f t="shared" si="332"/>
        <v>0.23606750955980457</v>
      </c>
      <c r="BL160" s="8">
        <f t="shared" si="333"/>
        <v>0.61629585070369297</v>
      </c>
      <c r="BM160" s="8">
        <f t="shared" si="334"/>
        <v>0.23875538159597512</v>
      </c>
      <c r="BN160" s="8">
        <f t="shared" si="335"/>
        <v>0.76025673434352958</v>
      </c>
    </row>
    <row r="161" spans="1:66" x14ac:dyDescent="0.25">
      <c r="A161" t="s">
        <v>19</v>
      </c>
      <c r="B161" t="s">
        <v>254</v>
      </c>
      <c r="C161" t="s">
        <v>251</v>
      </c>
      <c r="D161" s="11">
        <v>44416</v>
      </c>
      <c r="E161">
        <f>VLOOKUP(A161,home!$A$2:$E$405,3,FALSE)</f>
        <v>1.4827586206896599</v>
      </c>
      <c r="F161">
        <f>VLOOKUP(B161,home!$B$2:$E$405,3,FALSE)</f>
        <v>1.35</v>
      </c>
      <c r="G161">
        <f>VLOOKUP(C161,away!$B$2:$E$405,4,FALSE)</f>
        <v>1.35</v>
      </c>
      <c r="H161">
        <f>VLOOKUP(A161,away!$A$2:$E$405,3,FALSE)</f>
        <v>1.5172413793103401</v>
      </c>
      <c r="I161">
        <f>VLOOKUP(C161,away!$B$2:$E$405,3,FALSE)</f>
        <v>1.35</v>
      </c>
      <c r="J161">
        <f>VLOOKUP(B161,home!$B$2:$E$405,4,FALSE)</f>
        <v>1.32</v>
      </c>
      <c r="K161" s="3">
        <f t="shared" si="280"/>
        <v>2.7023275862069056</v>
      </c>
      <c r="L161" s="3">
        <f t="shared" si="281"/>
        <v>2.7037241379310264</v>
      </c>
      <c r="M161" s="5">
        <f t="shared" si="282"/>
        <v>4.4893303803113837E-3</v>
      </c>
      <c r="N161" s="5">
        <f t="shared" si="283"/>
        <v>1.2131641330312191E-2</v>
      </c>
      <c r="O161" s="5">
        <f t="shared" si="284"/>
        <v>1.2137910912394963E-2</v>
      </c>
      <c r="P161" s="5">
        <f t="shared" si="285"/>
        <v>3.280061149748674E-2</v>
      </c>
      <c r="Q161" s="5">
        <f t="shared" si="286"/>
        <v>1.6391834516435243E-2</v>
      </c>
      <c r="R161" s="5">
        <f t="shared" si="287"/>
        <v>1.640878135894934E-2</v>
      </c>
      <c r="S161" s="5">
        <f t="shared" si="288"/>
        <v>5.9913173205490167E-2</v>
      </c>
      <c r="T161" s="5">
        <f t="shared" si="289"/>
        <v>4.431899864705692E-2</v>
      </c>
      <c r="U161" s="5">
        <f t="shared" si="290"/>
        <v>4.4341902522326435E-2</v>
      </c>
      <c r="V161" s="5">
        <f t="shared" si="291"/>
        <v>4.8638501400108274E-2</v>
      </c>
      <c r="W161" s="5">
        <f t="shared" si="292"/>
        <v>1.4765368867433827E-2</v>
      </c>
      <c r="X161" s="5">
        <f t="shared" si="293"/>
        <v>3.9921484212336142E-2</v>
      </c>
      <c r="Y161" s="5">
        <f t="shared" si="294"/>
        <v>5.3968340243462823E-2</v>
      </c>
      <c r="Z161" s="5">
        <f t="shared" si="295"/>
        <v>1.4788272744741333E-2</v>
      </c>
      <c r="AA161" s="5">
        <f t="shared" si="296"/>
        <v>3.9962757390466216E-2</v>
      </c>
      <c r="AB161" s="5">
        <f t="shared" si="297"/>
        <v>5.3996230858575384E-2</v>
      </c>
      <c r="AC161" s="5">
        <f t="shared" si="298"/>
        <v>2.2210614572410078E-2</v>
      </c>
      <c r="AD161" s="5">
        <f t="shared" si="299"/>
        <v>9.9752159027467618E-3</v>
      </c>
      <c r="AE161" s="5">
        <f t="shared" si="300"/>
        <v>2.6970232017329857E-2</v>
      </c>
      <c r="AF161" s="5">
        <f t="shared" si="301"/>
        <v>3.6460033655427479E-2</v>
      </c>
      <c r="AG161" s="5">
        <f t="shared" si="302"/>
        <v>3.2859291021318952E-2</v>
      </c>
      <c r="AH161" s="5">
        <f t="shared" si="303"/>
        <v>9.9958524945661636E-3</v>
      </c>
      <c r="AI161" s="5">
        <f t="shared" si="304"/>
        <v>2.7012067943721258E-2</v>
      </c>
      <c r="AJ161" s="5">
        <f t="shared" si="305"/>
        <v>3.6497728182406611E-2</v>
      </c>
      <c r="AK161" s="5">
        <f t="shared" si="306"/>
        <v>3.2876272567066198E-2</v>
      </c>
      <c r="AL161" s="5">
        <f t="shared" si="307"/>
        <v>6.4911394617342367E-3</v>
      </c>
      <c r="AM161" s="5">
        <f t="shared" si="308"/>
        <v>5.3912602224724772E-3</v>
      </c>
      <c r="AN161" s="5">
        <f t="shared" si="309"/>
        <v>1.4576480397366231E-2</v>
      </c>
      <c r="AO161" s="5">
        <f t="shared" si="310"/>
        <v>1.9705390948218764E-2</v>
      </c>
      <c r="AP161" s="5">
        <f t="shared" si="311"/>
        <v>1.775931371802221E-2</v>
      </c>
      <c r="AQ161" s="5">
        <f t="shared" si="312"/>
        <v>1.2004071293126563E-2</v>
      </c>
      <c r="AR161" s="5">
        <f t="shared" si="313"/>
        <v>5.405205533751318E-3</v>
      </c>
      <c r="AS161" s="5">
        <f t="shared" si="314"/>
        <v>1.4606636022974408E-2</v>
      </c>
      <c r="AT161" s="5">
        <f t="shared" si="315"/>
        <v>1.9735957733283637E-2</v>
      </c>
      <c r="AU161" s="5">
        <f t="shared" si="316"/>
        <v>1.7777674340955292E-2</v>
      </c>
      <c r="AV161" s="5">
        <f t="shared" si="317"/>
        <v>1.201027494754154E-2</v>
      </c>
      <c r="AW161" s="5">
        <f t="shared" si="318"/>
        <v>1.3174034978710139E-3</v>
      </c>
      <c r="AX161" s="5">
        <f t="shared" si="319"/>
        <v>2.4281585372678913E-3</v>
      </c>
      <c r="AY161" s="5">
        <f t="shared" si="320"/>
        <v>6.5650708479344918E-3</v>
      </c>
      <c r="AZ161" s="5">
        <f t="shared" si="321"/>
        <v>8.875070259393901E-3</v>
      </c>
      <c r="BA161" s="5">
        <f t="shared" si="322"/>
        <v>7.9985805620523542E-3</v>
      </c>
      <c r="BB161" s="5">
        <f t="shared" si="323"/>
        <v>5.4064888337017171E-3</v>
      </c>
      <c r="BC161" s="5">
        <f t="shared" si="324"/>
        <v>2.9235308722267779E-3</v>
      </c>
      <c r="BD161" s="5">
        <f t="shared" si="325"/>
        <v>2.4356974453469652E-3</v>
      </c>
      <c r="BE161" s="5">
        <f t="shared" si="326"/>
        <v>6.5820523982147898E-3</v>
      </c>
      <c r="BF161" s="5">
        <f t="shared" si="327"/>
        <v>8.8934308847775766E-3</v>
      </c>
      <c r="BG161" s="5">
        <f t="shared" si="328"/>
        <v>8.0109878719863102E-3</v>
      </c>
      <c r="BH161" s="5">
        <f t="shared" si="329"/>
        <v>5.4120783798093904E-3</v>
      </c>
      <c r="BI161" s="5">
        <f t="shared" si="330"/>
        <v>2.9250417408945768E-3</v>
      </c>
      <c r="BJ161" s="8">
        <f t="shared" si="331"/>
        <v>0.3913958569056436</v>
      </c>
      <c r="BK161" s="8">
        <f t="shared" si="332"/>
        <v>0.18110844136547538</v>
      </c>
      <c r="BL161" s="8">
        <f t="shared" si="333"/>
        <v>0.37702454153000836</v>
      </c>
      <c r="BM161" s="8">
        <f t="shared" si="334"/>
        <v>0.86470933519991511</v>
      </c>
      <c r="BN161" s="8">
        <f t="shared" si="335"/>
        <v>9.4360109995889854E-2</v>
      </c>
    </row>
    <row r="162" spans="1:66" x14ac:dyDescent="0.25">
      <c r="A162" t="s">
        <v>19</v>
      </c>
      <c r="B162" t="s">
        <v>20</v>
      </c>
      <c r="C162" t="s">
        <v>139</v>
      </c>
      <c r="D162" s="11">
        <v>44416</v>
      </c>
      <c r="E162">
        <f>VLOOKUP(A162,home!$A$2:$E$405,3,FALSE)</f>
        <v>1.4827586206896599</v>
      </c>
      <c r="F162">
        <f>VLOOKUP(B162,home!$B$2:$E$405,3,FALSE)</f>
        <v>1.69</v>
      </c>
      <c r="G162">
        <f>VLOOKUP(C162,away!$B$2:$E$405,4,FALSE)</f>
        <v>1.35</v>
      </c>
      <c r="H162">
        <f>VLOOKUP(A162,away!$A$2:$E$405,3,FALSE)</f>
        <v>1.5172413793103401</v>
      </c>
      <c r="I162">
        <f>VLOOKUP(C162,away!$B$2:$E$405,3,FALSE)</f>
        <v>2.02</v>
      </c>
      <c r="J162">
        <f>VLOOKUP(B162,home!$B$2:$E$405,4,FALSE)</f>
        <v>1.32</v>
      </c>
      <c r="K162" s="3">
        <f t="shared" si="280"/>
        <v>3.3829137931034596</v>
      </c>
      <c r="L162" s="3">
        <f t="shared" si="281"/>
        <v>4.0455724137930913</v>
      </c>
      <c r="M162" s="5">
        <f t="shared" si="282"/>
        <v>5.9408615508027465E-4</v>
      </c>
      <c r="N162" s="5">
        <f t="shared" si="283"/>
        <v>2.0097422483128617E-3</v>
      </c>
      <c r="O162" s="5">
        <f t="shared" si="284"/>
        <v>2.4034185604091631E-3</v>
      </c>
      <c r="P162" s="5">
        <f t="shared" si="285"/>
        <v>8.1305577986090175E-3</v>
      </c>
      <c r="Q162" s="5">
        <f t="shared" si="286"/>
        <v>3.3993923862001701E-3</v>
      </c>
      <c r="R162" s="5">
        <f t="shared" si="287"/>
        <v>4.8616019133948087E-3</v>
      </c>
      <c r="S162" s="5">
        <f t="shared" si="288"/>
        <v>2.7818343160845728E-2</v>
      </c>
      <c r="T162" s="5">
        <f t="shared" si="289"/>
        <v>1.3752488061269677E-2</v>
      </c>
      <c r="U162" s="5">
        <f t="shared" si="290"/>
        <v>1.6446380169401469E-2</v>
      </c>
      <c r="V162" s="5">
        <f t="shared" si="291"/>
        <v>4.2301879205874915E-2</v>
      </c>
      <c r="W162" s="5">
        <f t="shared" si="292"/>
        <v>3.8332837971491456E-3</v>
      </c>
      <c r="X162" s="5">
        <f t="shared" si="293"/>
        <v>1.5507827183986614E-2</v>
      </c>
      <c r="Y162" s="5">
        <f t="shared" si="294"/>
        <v>3.1369018926703435E-2</v>
      </c>
      <c r="Z162" s="5">
        <f t="shared" si="295"/>
        <v>6.5559875292245809E-3</v>
      </c>
      <c r="AA162" s="5">
        <f t="shared" si="296"/>
        <v>2.2178340640028105E-2</v>
      </c>
      <c r="AB162" s="5">
        <f t="shared" si="297"/>
        <v>3.751370722964905E-2</v>
      </c>
      <c r="AC162" s="5">
        <f t="shared" si="298"/>
        <v>3.6183501219897683E-2</v>
      </c>
      <c r="AD162" s="5">
        <f t="shared" si="299"/>
        <v>3.2419171575639623E-3</v>
      </c>
      <c r="AE162" s="5">
        <f t="shared" si="300"/>
        <v>1.3115410620443276E-2</v>
      </c>
      <c r="AF162" s="5">
        <f t="shared" si="301"/>
        <v>2.6529671700817131E-2</v>
      </c>
      <c r="AG162" s="5">
        <f t="shared" si="302"/>
        <v>3.5775902659937665E-2</v>
      </c>
      <c r="AH162" s="5">
        <f t="shared" si="303"/>
        <v>6.6306805733506247E-3</v>
      </c>
      <c r="AI162" s="5">
        <f t="shared" si="304"/>
        <v>2.2431020769250982E-2</v>
      </c>
      <c r="AJ162" s="5">
        <f t="shared" si="305"/>
        <v>3.7941104776844668E-2</v>
      </c>
      <c r="AK162" s="5">
        <f t="shared" si="306"/>
        <v>4.2783828891723795E-2</v>
      </c>
      <c r="AL162" s="5">
        <f t="shared" si="307"/>
        <v>1.9808039322826224E-2</v>
      </c>
      <c r="AM162" s="5">
        <f t="shared" si="308"/>
        <v>2.1934252536843775E-3</v>
      </c>
      <c r="AN162" s="5">
        <f t="shared" si="309"/>
        <v>8.8736606980226295E-3</v>
      </c>
      <c r="AO162" s="5">
        <f t="shared" si="310"/>
        <v>1.7949518464640154E-2</v>
      </c>
      <c r="AP162" s="5">
        <f t="shared" si="311"/>
        <v>2.4205358913805968E-2</v>
      </c>
      <c r="AQ162" s="5">
        <f t="shared" si="312"/>
        <v>2.448113307191354E-2</v>
      </c>
      <c r="AR162" s="5">
        <f t="shared" si="313"/>
        <v>5.3649796824442085E-3</v>
      </c>
      <c r="AS162" s="5">
        <f t="shared" si="314"/>
        <v>1.814926376746033E-2</v>
      </c>
      <c r="AT162" s="5">
        <f t="shared" si="315"/>
        <v>3.0698697366807214E-2</v>
      </c>
      <c r="AU162" s="5">
        <f t="shared" si="316"/>
        <v>3.4617015584160325E-2</v>
      </c>
      <c r="AV162" s="5">
        <f t="shared" si="317"/>
        <v>2.9276594873933345E-2</v>
      </c>
      <c r="AW162" s="5">
        <f t="shared" si="318"/>
        <v>7.5302587387625517E-3</v>
      </c>
      <c r="AX162" s="5">
        <f t="shared" si="319"/>
        <v>1.2366947574717234E-3</v>
      </c>
      <c r="AY162" s="5">
        <f t="shared" si="320"/>
        <v>5.0031381951101414E-3</v>
      </c>
      <c r="AZ162" s="5">
        <f t="shared" si="321"/>
        <v>1.0120278932266075E-2</v>
      </c>
      <c r="BA162" s="5">
        <f t="shared" si="322"/>
        <v>1.3647440422755674E-2</v>
      </c>
      <c r="BB162" s="5">
        <f t="shared" si="323"/>
        <v>1.3802927123296274E-2</v>
      </c>
      <c r="BC162" s="5">
        <f t="shared" si="324"/>
        <v>1.1168148239920767E-2</v>
      </c>
      <c r="BD162" s="5">
        <f t="shared" si="325"/>
        <v>3.6174023006427841E-3</v>
      </c>
      <c r="BE162" s="5">
        <f t="shared" si="326"/>
        <v>1.2237360138048662E-2</v>
      </c>
      <c r="BF162" s="5">
        <f t="shared" si="327"/>
        <v>2.0698967201089644E-2</v>
      </c>
      <c r="BG162" s="5">
        <f t="shared" si="328"/>
        <v>2.3340940549187419E-2</v>
      </c>
      <c r="BH162" s="5">
        <f t="shared" si="329"/>
        <v>1.9740097431963491E-2</v>
      </c>
      <c r="BI162" s="5">
        <f t="shared" si="330"/>
        <v>1.3355809575959091E-2</v>
      </c>
      <c r="BJ162" s="8">
        <f t="shared" si="331"/>
        <v>0.28121637881527128</v>
      </c>
      <c r="BK162" s="8">
        <f t="shared" si="332"/>
        <v>0.139839545058244</v>
      </c>
      <c r="BL162" s="8">
        <f t="shared" si="333"/>
        <v>0.40428721199574918</v>
      </c>
      <c r="BM162" s="8">
        <f t="shared" si="334"/>
        <v>0.8130274448801349</v>
      </c>
      <c r="BN162" s="8">
        <f t="shared" si="335"/>
        <v>2.1398799062006296E-2</v>
      </c>
    </row>
    <row r="163" spans="1:66" x14ac:dyDescent="0.25">
      <c r="A163" t="s">
        <v>28</v>
      </c>
      <c r="B163" t="s">
        <v>189</v>
      </c>
      <c r="C163" t="s">
        <v>293</v>
      </c>
      <c r="D163" s="11">
        <v>44416</v>
      </c>
      <c r="E163">
        <f>VLOOKUP(A163,home!$A$2:$E$405,3,FALSE)</f>
        <v>1.4814814814814801</v>
      </c>
      <c r="F163">
        <f>VLOOKUP(B163,home!$B$2:$E$405,3,FALSE)</f>
        <v>1.35</v>
      </c>
      <c r="G163">
        <f>VLOOKUP(C163,away!$B$2:$E$405,4,FALSE)</f>
        <v>0</v>
      </c>
      <c r="H163">
        <f>VLOOKUP(A163,away!$A$2:$E$405,3,FALSE)</f>
        <v>1.1111111111111101</v>
      </c>
      <c r="I163">
        <f>VLOOKUP(C163,away!$B$2:$E$405,3,FALSE)</f>
        <v>1.35</v>
      </c>
      <c r="J163">
        <f>VLOOKUP(B163,home!$B$2:$E$405,4,FALSE)</f>
        <v>0.45</v>
      </c>
      <c r="K163" s="3">
        <f t="shared" si="280"/>
        <v>0</v>
      </c>
      <c r="L163" s="3">
        <f t="shared" si="281"/>
        <v>0.67499999999999938</v>
      </c>
      <c r="M163" s="5">
        <f t="shared" si="282"/>
        <v>0.50915642060754951</v>
      </c>
      <c r="N163" s="5">
        <f t="shared" si="283"/>
        <v>0</v>
      </c>
      <c r="O163" s="5">
        <f t="shared" si="284"/>
        <v>0.34368058391009559</v>
      </c>
      <c r="P163" s="5">
        <f t="shared" si="285"/>
        <v>0</v>
      </c>
      <c r="Q163" s="5">
        <f t="shared" si="286"/>
        <v>0</v>
      </c>
      <c r="R163" s="5">
        <f t="shared" si="287"/>
        <v>0.11599219706965715</v>
      </c>
      <c r="S163" s="5">
        <f t="shared" si="288"/>
        <v>0</v>
      </c>
      <c r="T163" s="5">
        <f t="shared" si="289"/>
        <v>0</v>
      </c>
      <c r="U163" s="5">
        <f t="shared" si="290"/>
        <v>0</v>
      </c>
      <c r="V163" s="5">
        <f t="shared" si="291"/>
        <v>0</v>
      </c>
      <c r="W163" s="5">
        <f t="shared" si="292"/>
        <v>0</v>
      </c>
      <c r="X163" s="5">
        <f t="shared" si="293"/>
        <v>0</v>
      </c>
      <c r="Y163" s="5">
        <f t="shared" si="294"/>
        <v>0</v>
      </c>
      <c r="Z163" s="5">
        <f t="shared" si="295"/>
        <v>2.6098244340672833E-2</v>
      </c>
      <c r="AA163" s="5">
        <f t="shared" si="296"/>
        <v>0</v>
      </c>
      <c r="AB163" s="5">
        <f t="shared" si="297"/>
        <v>0</v>
      </c>
      <c r="AC163" s="5">
        <f t="shared" si="298"/>
        <v>0</v>
      </c>
      <c r="AD163" s="5">
        <f t="shared" si="299"/>
        <v>0</v>
      </c>
      <c r="AE163" s="5">
        <f t="shared" si="300"/>
        <v>0</v>
      </c>
      <c r="AF163" s="5">
        <f t="shared" si="301"/>
        <v>0</v>
      </c>
      <c r="AG163" s="5">
        <f t="shared" si="302"/>
        <v>0</v>
      </c>
      <c r="AH163" s="5">
        <f t="shared" si="303"/>
        <v>4.4040787324885365E-3</v>
      </c>
      <c r="AI163" s="5">
        <f t="shared" si="304"/>
        <v>0</v>
      </c>
      <c r="AJ163" s="5">
        <f t="shared" si="305"/>
        <v>0</v>
      </c>
      <c r="AK163" s="5">
        <f t="shared" si="306"/>
        <v>0</v>
      </c>
      <c r="AL163" s="5">
        <f t="shared" si="307"/>
        <v>0</v>
      </c>
      <c r="AM163" s="5">
        <f t="shared" si="308"/>
        <v>0</v>
      </c>
      <c r="AN163" s="5">
        <f t="shared" si="309"/>
        <v>0</v>
      </c>
      <c r="AO163" s="5">
        <f t="shared" si="310"/>
        <v>0</v>
      </c>
      <c r="AP163" s="5">
        <f t="shared" si="311"/>
        <v>0</v>
      </c>
      <c r="AQ163" s="5">
        <f t="shared" si="312"/>
        <v>0</v>
      </c>
      <c r="AR163" s="5">
        <f t="shared" si="313"/>
        <v>5.9455062888595211E-4</v>
      </c>
      <c r="AS163" s="5">
        <f t="shared" si="314"/>
        <v>0</v>
      </c>
      <c r="AT163" s="5">
        <f t="shared" si="315"/>
        <v>0</v>
      </c>
      <c r="AU163" s="5">
        <f t="shared" si="316"/>
        <v>0</v>
      </c>
      <c r="AV163" s="5">
        <f t="shared" si="317"/>
        <v>0</v>
      </c>
      <c r="AW163" s="5">
        <f t="shared" si="318"/>
        <v>0</v>
      </c>
      <c r="AX163" s="5">
        <f t="shared" si="319"/>
        <v>0</v>
      </c>
      <c r="AY163" s="5">
        <f t="shared" si="320"/>
        <v>0</v>
      </c>
      <c r="AZ163" s="5">
        <f t="shared" si="321"/>
        <v>0</v>
      </c>
      <c r="BA163" s="5">
        <f t="shared" si="322"/>
        <v>0</v>
      </c>
      <c r="BB163" s="5">
        <f t="shared" si="323"/>
        <v>0</v>
      </c>
      <c r="BC163" s="5">
        <f t="shared" si="324"/>
        <v>0</v>
      </c>
      <c r="BD163" s="5">
        <f t="shared" si="325"/>
        <v>6.6886945749669506E-5</v>
      </c>
      <c r="BE163" s="5">
        <f t="shared" si="326"/>
        <v>0</v>
      </c>
      <c r="BF163" s="5">
        <f t="shared" si="327"/>
        <v>0</v>
      </c>
      <c r="BG163" s="5">
        <f t="shared" si="328"/>
        <v>0</v>
      </c>
      <c r="BH163" s="5">
        <f t="shared" si="329"/>
        <v>0</v>
      </c>
      <c r="BI163" s="5">
        <f t="shared" si="330"/>
        <v>0</v>
      </c>
      <c r="BJ163" s="8">
        <f t="shared" si="331"/>
        <v>0</v>
      </c>
      <c r="BK163" s="8">
        <f t="shared" si="332"/>
        <v>0.50915642060754951</v>
      </c>
      <c r="BL163" s="8">
        <f t="shared" si="333"/>
        <v>0.46473829728687693</v>
      </c>
      <c r="BM163" s="8">
        <f t="shared" si="334"/>
        <v>3.1163760647796992E-2</v>
      </c>
      <c r="BN163" s="8">
        <f t="shared" si="335"/>
        <v>0.96882920158730224</v>
      </c>
    </row>
    <row r="164" spans="1:66" x14ac:dyDescent="0.25">
      <c r="A164" t="s">
        <v>28</v>
      </c>
      <c r="B164" t="s">
        <v>190</v>
      </c>
      <c r="C164" t="s">
        <v>276</v>
      </c>
      <c r="D164" s="11">
        <v>44416</v>
      </c>
      <c r="E164">
        <f>VLOOKUP(A164,home!$A$2:$E$405,3,FALSE)</f>
        <v>1.4814814814814801</v>
      </c>
      <c r="F164">
        <f>VLOOKUP(B164,home!$B$2:$E$405,3,FALSE)</f>
        <v>1.01</v>
      </c>
      <c r="G164">
        <f>VLOOKUP(C164,away!$B$2:$E$405,4,FALSE)</f>
        <v>1.69</v>
      </c>
      <c r="H164">
        <f>VLOOKUP(A164,away!$A$2:$E$405,3,FALSE)</f>
        <v>1.1111111111111101</v>
      </c>
      <c r="I164">
        <f>VLOOKUP(C164,away!$B$2:$E$405,3,FALSE)</f>
        <v>0</v>
      </c>
      <c r="J164">
        <f>VLOOKUP(B164,home!$B$2:$E$405,4,FALSE)</f>
        <v>1.35</v>
      </c>
      <c r="K164" s="3">
        <f t="shared" si="280"/>
        <v>2.5287407407407385</v>
      </c>
      <c r="L164" s="3">
        <f t="shared" si="281"/>
        <v>0</v>
      </c>
      <c r="M164" s="5">
        <f t="shared" si="282"/>
        <v>7.9759394830300021E-2</v>
      </c>
      <c r="N164" s="5">
        <f t="shared" si="283"/>
        <v>0.20169083116420589</v>
      </c>
      <c r="O164" s="5">
        <f t="shared" si="284"/>
        <v>0</v>
      </c>
      <c r="P164" s="5">
        <f t="shared" si="285"/>
        <v>0</v>
      </c>
      <c r="Q164" s="5">
        <f t="shared" si="286"/>
        <v>0.25501191089939468</v>
      </c>
      <c r="R164" s="5">
        <f t="shared" si="287"/>
        <v>0</v>
      </c>
      <c r="S164" s="5">
        <f t="shared" si="288"/>
        <v>0</v>
      </c>
      <c r="T164" s="5">
        <f t="shared" si="289"/>
        <v>0</v>
      </c>
      <c r="U164" s="5">
        <f t="shared" si="290"/>
        <v>0</v>
      </c>
      <c r="V164" s="5">
        <f t="shared" si="291"/>
        <v>0</v>
      </c>
      <c r="W164" s="5">
        <f t="shared" si="292"/>
        <v>0.21495300282181545</v>
      </c>
      <c r="X164" s="5">
        <f t="shared" si="293"/>
        <v>0</v>
      </c>
      <c r="Y164" s="5">
        <f t="shared" si="294"/>
        <v>0</v>
      </c>
      <c r="Z164" s="5">
        <f t="shared" si="295"/>
        <v>0</v>
      </c>
      <c r="AA164" s="5">
        <f t="shared" si="296"/>
        <v>0</v>
      </c>
      <c r="AB164" s="5">
        <f t="shared" si="297"/>
        <v>0</v>
      </c>
      <c r="AC164" s="5">
        <f t="shared" si="298"/>
        <v>0</v>
      </c>
      <c r="AD164" s="5">
        <f t="shared" si="299"/>
        <v>0.13589010389502093</v>
      </c>
      <c r="AE164" s="5">
        <f t="shared" si="300"/>
        <v>0</v>
      </c>
      <c r="AF164" s="5">
        <f t="shared" si="301"/>
        <v>0</v>
      </c>
      <c r="AG164" s="5">
        <f t="shared" si="302"/>
        <v>0</v>
      </c>
      <c r="AH164" s="5">
        <f t="shared" si="303"/>
        <v>0</v>
      </c>
      <c r="AI164" s="5">
        <f t="shared" si="304"/>
        <v>0</v>
      </c>
      <c r="AJ164" s="5">
        <f t="shared" si="305"/>
        <v>0</v>
      </c>
      <c r="AK164" s="5">
        <f t="shared" si="306"/>
        <v>0</v>
      </c>
      <c r="AL164" s="5">
        <f t="shared" si="307"/>
        <v>0</v>
      </c>
      <c r="AM164" s="5">
        <f t="shared" si="308"/>
        <v>6.8726168396566228E-2</v>
      </c>
      <c r="AN164" s="5">
        <f t="shared" si="309"/>
        <v>0</v>
      </c>
      <c r="AO164" s="5">
        <f t="shared" si="310"/>
        <v>0</v>
      </c>
      <c r="AP164" s="5">
        <f t="shared" si="311"/>
        <v>0</v>
      </c>
      <c r="AQ164" s="5">
        <f t="shared" si="312"/>
        <v>0</v>
      </c>
      <c r="AR164" s="5">
        <f t="shared" si="313"/>
        <v>0</v>
      </c>
      <c r="AS164" s="5">
        <f t="shared" si="314"/>
        <v>0</v>
      </c>
      <c r="AT164" s="5">
        <f t="shared" si="315"/>
        <v>0</v>
      </c>
      <c r="AU164" s="5">
        <f t="shared" si="316"/>
        <v>0</v>
      </c>
      <c r="AV164" s="5">
        <f t="shared" si="317"/>
        <v>0</v>
      </c>
      <c r="AW164" s="5">
        <f t="shared" si="318"/>
        <v>0</v>
      </c>
      <c r="AX164" s="5">
        <f t="shared" si="319"/>
        <v>2.8965110329900914E-2</v>
      </c>
      <c r="AY164" s="5">
        <f t="shared" si="320"/>
        <v>0</v>
      </c>
      <c r="AZ164" s="5">
        <f t="shared" si="321"/>
        <v>0</v>
      </c>
      <c r="BA164" s="5">
        <f t="shared" si="322"/>
        <v>0</v>
      </c>
      <c r="BB164" s="5">
        <f t="shared" si="323"/>
        <v>0</v>
      </c>
      <c r="BC164" s="5">
        <f t="shared" si="324"/>
        <v>0</v>
      </c>
      <c r="BD164" s="5">
        <f t="shared" si="325"/>
        <v>0</v>
      </c>
      <c r="BE164" s="5">
        <f t="shared" si="326"/>
        <v>0</v>
      </c>
      <c r="BF164" s="5">
        <f t="shared" si="327"/>
        <v>0</v>
      </c>
      <c r="BG164" s="5">
        <f t="shared" si="328"/>
        <v>0</v>
      </c>
      <c r="BH164" s="5">
        <f t="shared" si="329"/>
        <v>0</v>
      </c>
      <c r="BI164" s="5">
        <f t="shared" si="330"/>
        <v>0</v>
      </c>
      <c r="BJ164" s="8">
        <f t="shared" si="331"/>
        <v>0.9052371275069041</v>
      </c>
      <c r="BK164" s="8">
        <f t="shared" si="332"/>
        <v>7.9759394830300021E-2</v>
      </c>
      <c r="BL164" s="8">
        <f t="shared" si="333"/>
        <v>0</v>
      </c>
      <c r="BM164" s="8">
        <f t="shared" si="334"/>
        <v>0.44853438544330348</v>
      </c>
      <c r="BN164" s="8">
        <f t="shared" si="335"/>
        <v>0.53646213689390065</v>
      </c>
    </row>
    <row r="165" spans="1:66" x14ac:dyDescent="0.25">
      <c r="A165" t="s">
        <v>28</v>
      </c>
      <c r="B165" t="s">
        <v>30</v>
      </c>
      <c r="C165" t="s">
        <v>294</v>
      </c>
      <c r="D165" s="11">
        <v>44416</v>
      </c>
      <c r="E165">
        <f>VLOOKUP(A165,home!$A$2:$E$405,3,FALSE)</f>
        <v>1.4814814814814801</v>
      </c>
      <c r="F165">
        <f>VLOOKUP(B165,home!$B$2:$E$405,3,FALSE)</f>
        <v>1.35</v>
      </c>
      <c r="G165">
        <f>VLOOKUP(C165,away!$B$2:$E$405,4,FALSE)</f>
        <v>1.35</v>
      </c>
      <c r="H165">
        <f>VLOOKUP(A165,away!$A$2:$E$405,3,FALSE)</f>
        <v>1.1111111111111101</v>
      </c>
      <c r="I165">
        <f>VLOOKUP(C165,away!$B$2:$E$405,3,FALSE)</f>
        <v>0</v>
      </c>
      <c r="J165">
        <f>VLOOKUP(B165,home!$B$2:$E$405,4,FALSE)</f>
        <v>0</v>
      </c>
      <c r="K165" s="3">
        <f t="shared" si="280"/>
        <v>2.699999999999998</v>
      </c>
      <c r="L165" s="3">
        <f t="shared" si="281"/>
        <v>0</v>
      </c>
      <c r="M165" s="5">
        <f t="shared" si="282"/>
        <v>6.7205512739749909E-2</v>
      </c>
      <c r="N165" s="5">
        <f t="shared" si="283"/>
        <v>0.1814548843973246</v>
      </c>
      <c r="O165" s="5">
        <f t="shared" si="284"/>
        <v>0</v>
      </c>
      <c r="P165" s="5">
        <f t="shared" si="285"/>
        <v>0</v>
      </c>
      <c r="Q165" s="5">
        <f t="shared" si="286"/>
        <v>0.24496409393638804</v>
      </c>
      <c r="R165" s="5">
        <f t="shared" si="287"/>
        <v>0</v>
      </c>
      <c r="S165" s="5">
        <f t="shared" si="288"/>
        <v>0</v>
      </c>
      <c r="T165" s="5">
        <f t="shared" si="289"/>
        <v>0</v>
      </c>
      <c r="U165" s="5">
        <f t="shared" si="290"/>
        <v>0</v>
      </c>
      <c r="V165" s="5">
        <f t="shared" si="291"/>
        <v>0</v>
      </c>
      <c r="W165" s="5">
        <f t="shared" si="292"/>
        <v>0.22046768454274907</v>
      </c>
      <c r="X165" s="5">
        <f t="shared" si="293"/>
        <v>0</v>
      </c>
      <c r="Y165" s="5">
        <f t="shared" si="294"/>
        <v>0</v>
      </c>
      <c r="Z165" s="5">
        <f t="shared" si="295"/>
        <v>0</v>
      </c>
      <c r="AA165" s="5">
        <f t="shared" si="296"/>
        <v>0</v>
      </c>
      <c r="AB165" s="5">
        <f t="shared" si="297"/>
        <v>0</v>
      </c>
      <c r="AC165" s="5">
        <f t="shared" si="298"/>
        <v>0</v>
      </c>
      <c r="AD165" s="5">
        <f t="shared" si="299"/>
        <v>0.14881568706635551</v>
      </c>
      <c r="AE165" s="5">
        <f t="shared" si="300"/>
        <v>0</v>
      </c>
      <c r="AF165" s="5">
        <f t="shared" si="301"/>
        <v>0</v>
      </c>
      <c r="AG165" s="5">
        <f t="shared" si="302"/>
        <v>0</v>
      </c>
      <c r="AH165" s="5">
        <f t="shared" si="303"/>
        <v>0</v>
      </c>
      <c r="AI165" s="5">
        <f t="shared" si="304"/>
        <v>0</v>
      </c>
      <c r="AJ165" s="5">
        <f t="shared" si="305"/>
        <v>0</v>
      </c>
      <c r="AK165" s="5">
        <f t="shared" si="306"/>
        <v>0</v>
      </c>
      <c r="AL165" s="5">
        <f t="shared" si="307"/>
        <v>0</v>
      </c>
      <c r="AM165" s="5">
        <f t="shared" si="308"/>
        <v>8.0360471015831908E-2</v>
      </c>
      <c r="AN165" s="5">
        <f t="shared" si="309"/>
        <v>0</v>
      </c>
      <c r="AO165" s="5">
        <f t="shared" si="310"/>
        <v>0</v>
      </c>
      <c r="AP165" s="5">
        <f t="shared" si="311"/>
        <v>0</v>
      </c>
      <c r="AQ165" s="5">
        <f t="shared" si="312"/>
        <v>0</v>
      </c>
      <c r="AR165" s="5">
        <f t="shared" si="313"/>
        <v>0</v>
      </c>
      <c r="AS165" s="5">
        <f t="shared" si="314"/>
        <v>0</v>
      </c>
      <c r="AT165" s="5">
        <f t="shared" si="315"/>
        <v>0</v>
      </c>
      <c r="AU165" s="5">
        <f t="shared" si="316"/>
        <v>0</v>
      </c>
      <c r="AV165" s="5">
        <f t="shared" si="317"/>
        <v>0</v>
      </c>
      <c r="AW165" s="5">
        <f t="shared" si="318"/>
        <v>0</v>
      </c>
      <c r="AX165" s="5">
        <f t="shared" si="319"/>
        <v>3.616221195712431E-2</v>
      </c>
      <c r="AY165" s="5">
        <f t="shared" si="320"/>
        <v>0</v>
      </c>
      <c r="AZ165" s="5">
        <f t="shared" si="321"/>
        <v>0</v>
      </c>
      <c r="BA165" s="5">
        <f t="shared" si="322"/>
        <v>0</v>
      </c>
      <c r="BB165" s="5">
        <f t="shared" si="323"/>
        <v>0</v>
      </c>
      <c r="BC165" s="5">
        <f t="shared" si="324"/>
        <v>0</v>
      </c>
      <c r="BD165" s="5">
        <f t="shared" si="325"/>
        <v>0</v>
      </c>
      <c r="BE165" s="5">
        <f t="shared" si="326"/>
        <v>0</v>
      </c>
      <c r="BF165" s="5">
        <f t="shared" si="327"/>
        <v>0</v>
      </c>
      <c r="BG165" s="5">
        <f t="shared" si="328"/>
        <v>0</v>
      </c>
      <c r="BH165" s="5">
        <f t="shared" si="329"/>
        <v>0</v>
      </c>
      <c r="BI165" s="5">
        <f t="shared" si="330"/>
        <v>0</v>
      </c>
      <c r="BJ165" s="8">
        <f t="shared" si="331"/>
        <v>0.9122250329157735</v>
      </c>
      <c r="BK165" s="8">
        <f t="shared" si="332"/>
        <v>6.7205512739749909E-2</v>
      </c>
      <c r="BL165" s="8">
        <f t="shared" si="333"/>
        <v>0</v>
      </c>
      <c r="BM165" s="8">
        <f t="shared" si="334"/>
        <v>0.48580605458206083</v>
      </c>
      <c r="BN165" s="8">
        <f t="shared" si="335"/>
        <v>0.49362449107346251</v>
      </c>
    </row>
    <row r="166" spans="1:66" x14ac:dyDescent="0.25">
      <c r="A166" t="s">
        <v>28</v>
      </c>
      <c r="B166" t="s">
        <v>187</v>
      </c>
      <c r="C166" t="s">
        <v>277</v>
      </c>
      <c r="D166" s="11">
        <v>44416</v>
      </c>
      <c r="E166">
        <f>VLOOKUP(A166,home!$A$2:$E$405,3,FALSE)</f>
        <v>1.4814814814814801</v>
      </c>
      <c r="F166">
        <f>VLOOKUP(B166,home!$B$2:$E$405,3,FALSE)</f>
        <v>1.01</v>
      </c>
      <c r="G166">
        <f>VLOOKUP(C166,away!$B$2:$E$405,4,FALSE)</f>
        <v>1.35</v>
      </c>
      <c r="H166">
        <f>VLOOKUP(A166,away!$A$2:$E$405,3,FALSE)</f>
        <v>1.1111111111111101</v>
      </c>
      <c r="I166">
        <f>VLOOKUP(C166,away!$B$2:$E$405,3,FALSE)</f>
        <v>0.34</v>
      </c>
      <c r="J166">
        <f>VLOOKUP(B166,home!$B$2:$E$405,4,FALSE)</f>
        <v>1.35</v>
      </c>
      <c r="K166" s="3">
        <f t="shared" si="280"/>
        <v>2.0199999999999982</v>
      </c>
      <c r="L166" s="3">
        <f t="shared" si="281"/>
        <v>0.50999999999999956</v>
      </c>
      <c r="M166" s="5">
        <f t="shared" si="282"/>
        <v>7.9659020285898205E-2</v>
      </c>
      <c r="N166" s="5">
        <f t="shared" si="283"/>
        <v>0.16091122097751423</v>
      </c>
      <c r="O166" s="5">
        <f t="shared" si="284"/>
        <v>4.0626100345808047E-2</v>
      </c>
      <c r="P166" s="5">
        <f t="shared" si="285"/>
        <v>8.2064722698532183E-2</v>
      </c>
      <c r="Q166" s="5">
        <f t="shared" si="286"/>
        <v>0.16252033318728926</v>
      </c>
      <c r="R166" s="5">
        <f t="shared" si="287"/>
        <v>1.0359655588181044E-2</v>
      </c>
      <c r="S166" s="5">
        <f t="shared" si="288"/>
        <v>2.1135769331006932E-2</v>
      </c>
      <c r="T166" s="5">
        <f t="shared" si="289"/>
        <v>8.2885369925517441E-2</v>
      </c>
      <c r="U166" s="5">
        <f t="shared" si="290"/>
        <v>2.0926504288125689E-2</v>
      </c>
      <c r="V166" s="5">
        <f t="shared" si="291"/>
        <v>2.4193410627559226E-3</v>
      </c>
      <c r="W166" s="5">
        <f t="shared" si="292"/>
        <v>0.10943035767944131</v>
      </c>
      <c r="X166" s="5">
        <f t="shared" si="293"/>
        <v>5.5809482416515017E-2</v>
      </c>
      <c r="Y166" s="5">
        <f t="shared" si="294"/>
        <v>1.4231418016211318E-2</v>
      </c>
      <c r="Z166" s="5">
        <f t="shared" si="295"/>
        <v>1.7611414499907763E-3</v>
      </c>
      <c r="AA166" s="5">
        <f t="shared" si="296"/>
        <v>3.5575057289813647E-3</v>
      </c>
      <c r="AB166" s="5">
        <f t="shared" si="297"/>
        <v>3.593080786271176E-3</v>
      </c>
      <c r="AC166" s="5">
        <f t="shared" si="298"/>
        <v>1.5577532267819672E-4</v>
      </c>
      <c r="AD166" s="5">
        <f t="shared" si="299"/>
        <v>5.5262330628117848E-2</v>
      </c>
      <c r="AE166" s="5">
        <f t="shared" si="300"/>
        <v>2.8183788620340076E-2</v>
      </c>
      <c r="AF166" s="5">
        <f t="shared" si="301"/>
        <v>7.1868660981867132E-3</v>
      </c>
      <c r="AG166" s="5">
        <f t="shared" si="302"/>
        <v>1.2217672366917405E-3</v>
      </c>
      <c r="AH166" s="5">
        <f t="shared" si="303"/>
        <v>2.2454553487382374E-4</v>
      </c>
      <c r="AI166" s="5">
        <f t="shared" si="304"/>
        <v>4.5358198044512346E-4</v>
      </c>
      <c r="AJ166" s="5">
        <f t="shared" si="305"/>
        <v>4.5811780024957442E-4</v>
      </c>
      <c r="AK166" s="5">
        <f t="shared" si="306"/>
        <v>3.0846598550137973E-4</v>
      </c>
      <c r="AL166" s="5">
        <f t="shared" si="307"/>
        <v>6.4191894969231163E-6</v>
      </c>
      <c r="AM166" s="5">
        <f t="shared" si="308"/>
        <v>2.2325981573759573E-2</v>
      </c>
      <c r="AN166" s="5">
        <f t="shared" si="309"/>
        <v>1.1386250602617371E-2</v>
      </c>
      <c r="AO166" s="5">
        <f t="shared" si="310"/>
        <v>2.9034939036674274E-3</v>
      </c>
      <c r="AP166" s="5">
        <f t="shared" si="311"/>
        <v>4.9359396362346234E-4</v>
      </c>
      <c r="AQ166" s="5">
        <f t="shared" si="312"/>
        <v>6.2933230361991366E-5</v>
      </c>
      <c r="AR166" s="5">
        <f t="shared" si="313"/>
        <v>2.2903644557130008E-5</v>
      </c>
      <c r="AS166" s="5">
        <f t="shared" si="314"/>
        <v>4.6265362005402575E-5</v>
      </c>
      <c r="AT166" s="5">
        <f t="shared" si="315"/>
        <v>4.6728015625456567E-5</v>
      </c>
      <c r="AU166" s="5">
        <f t="shared" si="316"/>
        <v>3.1463530521140717E-5</v>
      </c>
      <c r="AV166" s="5">
        <f t="shared" si="317"/>
        <v>1.5889082913176057E-5</v>
      </c>
      <c r="AW166" s="5">
        <f t="shared" si="318"/>
        <v>1.8369580610361621E-7</v>
      </c>
      <c r="AX166" s="5">
        <f t="shared" si="319"/>
        <v>7.5164137964990486E-3</v>
      </c>
      <c r="AY166" s="5">
        <f t="shared" si="320"/>
        <v>3.8333710362145113E-3</v>
      </c>
      <c r="AZ166" s="5">
        <f t="shared" si="321"/>
        <v>9.7750961423469966E-4</v>
      </c>
      <c r="BA166" s="5">
        <f t="shared" si="322"/>
        <v>1.6617663441989883E-4</v>
      </c>
      <c r="BB166" s="5">
        <f t="shared" si="323"/>
        <v>2.1187520888537075E-5</v>
      </c>
      <c r="BC166" s="5">
        <f t="shared" si="324"/>
        <v>2.1611271306307807E-6</v>
      </c>
      <c r="BD166" s="5">
        <f t="shared" si="325"/>
        <v>1.9468097873560492E-6</v>
      </c>
      <c r="BE166" s="5">
        <f t="shared" si="326"/>
        <v>3.9325557704592152E-6</v>
      </c>
      <c r="BF166" s="5">
        <f t="shared" si="327"/>
        <v>3.9718813281638044E-6</v>
      </c>
      <c r="BG166" s="5">
        <f t="shared" si="328"/>
        <v>2.6744000942969586E-6</v>
      </c>
      <c r="BH166" s="5">
        <f t="shared" si="329"/>
        <v>1.3505720476199637E-6</v>
      </c>
      <c r="BI166" s="5">
        <f t="shared" si="330"/>
        <v>5.4563110723846443E-7</v>
      </c>
      <c r="BJ166" s="8">
        <f t="shared" si="331"/>
        <v>0.72733200778924201</v>
      </c>
      <c r="BK166" s="8">
        <f t="shared" si="332"/>
        <v>0.18927441892658287</v>
      </c>
      <c r="BL166" s="8">
        <f t="shared" si="333"/>
        <v>8.0685229524194643E-2</v>
      </c>
      <c r="BM166" s="8">
        <f t="shared" si="334"/>
        <v>0.45907855726637925</v>
      </c>
      <c r="BN166" s="8">
        <f t="shared" si="335"/>
        <v>0.53614105308322291</v>
      </c>
    </row>
    <row r="167" spans="1:66" x14ac:dyDescent="0.25">
      <c r="A167" t="s">
        <v>192</v>
      </c>
      <c r="B167" t="s">
        <v>193</v>
      </c>
      <c r="C167" t="s">
        <v>205</v>
      </c>
      <c r="D167" s="11">
        <v>44416</v>
      </c>
      <c r="E167">
        <f>VLOOKUP(A167,home!$A$2:$E$405,3,FALSE)</f>
        <v>2</v>
      </c>
      <c r="F167">
        <f>VLOOKUP(B167,home!$B$2:$E$405,3,FALSE)</f>
        <v>3</v>
      </c>
      <c r="G167">
        <f>VLOOKUP(C167,away!$B$2:$E$405,4,FALSE)</f>
        <v>3</v>
      </c>
      <c r="H167">
        <f>VLOOKUP(A167,away!$A$2:$E$405,3,FALSE)</f>
        <v>1.1666666666666701</v>
      </c>
      <c r="I167">
        <f>VLOOKUP(C167,away!$B$2:$E$405,3,FALSE)</f>
        <v>0</v>
      </c>
      <c r="J167">
        <f>VLOOKUP(B167,home!$B$2:$E$405,4,FALSE)</f>
        <v>0</v>
      </c>
      <c r="K167" s="3">
        <f t="shared" si="280"/>
        <v>18</v>
      </c>
      <c r="L167" s="3">
        <f t="shared" si="281"/>
        <v>0</v>
      </c>
      <c r="M167" s="5">
        <f t="shared" si="282"/>
        <v>1.5229979744712629E-8</v>
      </c>
      <c r="N167" s="5">
        <f t="shared" si="283"/>
        <v>2.7413963540482727E-7</v>
      </c>
      <c r="O167" s="5">
        <f t="shared" si="284"/>
        <v>0</v>
      </c>
      <c r="P167" s="5">
        <f t="shared" si="285"/>
        <v>0</v>
      </c>
      <c r="Q167" s="5">
        <f t="shared" si="286"/>
        <v>2.4672567186434503E-6</v>
      </c>
      <c r="R167" s="5">
        <f t="shared" si="287"/>
        <v>0</v>
      </c>
      <c r="S167" s="5">
        <f t="shared" si="288"/>
        <v>0</v>
      </c>
      <c r="T167" s="5">
        <f t="shared" si="289"/>
        <v>0</v>
      </c>
      <c r="U167" s="5">
        <f t="shared" si="290"/>
        <v>0</v>
      </c>
      <c r="V167" s="5">
        <f t="shared" si="291"/>
        <v>0</v>
      </c>
      <c r="W167" s="5">
        <f t="shared" si="292"/>
        <v>1.480354031186069E-5</v>
      </c>
      <c r="X167" s="5">
        <f t="shared" si="293"/>
        <v>0</v>
      </c>
      <c r="Y167" s="5">
        <f t="shared" si="294"/>
        <v>0</v>
      </c>
      <c r="Z167" s="5">
        <f t="shared" si="295"/>
        <v>0</v>
      </c>
      <c r="AA167" s="5">
        <f t="shared" si="296"/>
        <v>0</v>
      </c>
      <c r="AB167" s="5">
        <f t="shared" si="297"/>
        <v>0</v>
      </c>
      <c r="AC167" s="5">
        <f t="shared" si="298"/>
        <v>0</v>
      </c>
      <c r="AD167" s="5">
        <f t="shared" si="299"/>
        <v>6.6615931403373114E-5</v>
      </c>
      <c r="AE167" s="5">
        <f t="shared" si="300"/>
        <v>0</v>
      </c>
      <c r="AF167" s="5">
        <f t="shared" si="301"/>
        <v>0</v>
      </c>
      <c r="AG167" s="5">
        <f t="shared" si="302"/>
        <v>0</v>
      </c>
      <c r="AH167" s="5">
        <f t="shared" si="303"/>
        <v>0</v>
      </c>
      <c r="AI167" s="5">
        <f t="shared" si="304"/>
        <v>0</v>
      </c>
      <c r="AJ167" s="5">
        <f t="shared" si="305"/>
        <v>0</v>
      </c>
      <c r="AK167" s="5">
        <f t="shared" si="306"/>
        <v>0</v>
      </c>
      <c r="AL167" s="5">
        <f t="shared" si="307"/>
        <v>0</v>
      </c>
      <c r="AM167" s="5">
        <f t="shared" si="308"/>
        <v>2.3981735305214275E-4</v>
      </c>
      <c r="AN167" s="5">
        <f t="shared" si="309"/>
        <v>0</v>
      </c>
      <c r="AO167" s="5">
        <f t="shared" si="310"/>
        <v>0</v>
      </c>
      <c r="AP167" s="5">
        <f t="shared" si="311"/>
        <v>0</v>
      </c>
      <c r="AQ167" s="5">
        <f t="shared" si="312"/>
        <v>0</v>
      </c>
      <c r="AR167" s="5">
        <f t="shared" si="313"/>
        <v>0</v>
      </c>
      <c r="AS167" s="5">
        <f t="shared" si="314"/>
        <v>0</v>
      </c>
      <c r="AT167" s="5">
        <f t="shared" si="315"/>
        <v>0</v>
      </c>
      <c r="AU167" s="5">
        <f t="shared" si="316"/>
        <v>0</v>
      </c>
      <c r="AV167" s="5">
        <f t="shared" si="317"/>
        <v>0</v>
      </c>
      <c r="AW167" s="5">
        <f t="shared" si="318"/>
        <v>0</v>
      </c>
      <c r="AX167" s="5">
        <f t="shared" si="319"/>
        <v>7.1945205915642854E-4</v>
      </c>
      <c r="AY167" s="5">
        <f t="shared" si="320"/>
        <v>0</v>
      </c>
      <c r="AZ167" s="5">
        <f t="shared" si="321"/>
        <v>0</v>
      </c>
      <c r="BA167" s="5">
        <f t="shared" si="322"/>
        <v>0</v>
      </c>
      <c r="BB167" s="5">
        <f t="shared" si="323"/>
        <v>0</v>
      </c>
      <c r="BC167" s="5">
        <f t="shared" si="324"/>
        <v>0</v>
      </c>
      <c r="BD167" s="5">
        <f t="shared" si="325"/>
        <v>0</v>
      </c>
      <c r="BE167" s="5">
        <f t="shared" si="326"/>
        <v>0</v>
      </c>
      <c r="BF167" s="5">
        <f t="shared" si="327"/>
        <v>0</v>
      </c>
      <c r="BG167" s="5">
        <f t="shared" si="328"/>
        <v>0</v>
      </c>
      <c r="BH167" s="5">
        <f t="shared" si="329"/>
        <v>0</v>
      </c>
      <c r="BI167" s="5">
        <f t="shared" si="330"/>
        <v>0</v>
      </c>
      <c r="BJ167" s="8">
        <f t="shared" si="331"/>
        <v>1.0434302802778534E-3</v>
      </c>
      <c r="BK167" s="8">
        <f t="shared" si="332"/>
        <v>1.5229979744712629E-8</v>
      </c>
      <c r="BL167" s="8">
        <f t="shared" si="333"/>
        <v>0</v>
      </c>
      <c r="BM167" s="8">
        <f t="shared" si="334"/>
        <v>1.0406888839238051E-3</v>
      </c>
      <c r="BN167" s="8">
        <f t="shared" si="335"/>
        <v>2.7566263337929903E-6</v>
      </c>
    </row>
    <row r="168" spans="1:66" x14ac:dyDescent="0.25">
      <c r="A168" t="s">
        <v>192</v>
      </c>
      <c r="B168" t="s">
        <v>197</v>
      </c>
      <c r="C168" t="s">
        <v>199</v>
      </c>
      <c r="D168" s="11">
        <v>44416</v>
      </c>
      <c r="E168">
        <f>VLOOKUP(A168,home!$A$2:$E$405,3,FALSE)</f>
        <v>2</v>
      </c>
      <c r="F168">
        <f>VLOOKUP(B168,home!$B$2:$E$405,3,FALSE)</f>
        <v>1.5</v>
      </c>
      <c r="G168">
        <f>VLOOKUP(C168,away!$B$2:$E$405,4,FALSE)</f>
        <v>1.5</v>
      </c>
      <c r="H168">
        <f>VLOOKUP(A168,away!$A$2:$E$405,3,FALSE)</f>
        <v>1.1666666666666701</v>
      </c>
      <c r="I168">
        <f>VLOOKUP(C168,away!$B$2:$E$405,3,FALSE)</f>
        <v>0</v>
      </c>
      <c r="J168">
        <f>VLOOKUP(B168,home!$B$2:$E$405,4,FALSE)</f>
        <v>0</v>
      </c>
      <c r="K168" s="3">
        <f t="shared" si="280"/>
        <v>4.5</v>
      </c>
      <c r="L168" s="3">
        <f t="shared" si="281"/>
        <v>0</v>
      </c>
      <c r="M168" s="5">
        <f t="shared" si="282"/>
        <v>1.1108996538242306E-2</v>
      </c>
      <c r="N168" s="5">
        <f t="shared" si="283"/>
        <v>4.9990484422090385E-2</v>
      </c>
      <c r="O168" s="5">
        <f t="shared" si="284"/>
        <v>0</v>
      </c>
      <c r="P168" s="5">
        <f t="shared" si="285"/>
        <v>0</v>
      </c>
      <c r="Q168" s="5">
        <f t="shared" si="286"/>
        <v>0.11247858994970336</v>
      </c>
      <c r="R168" s="5">
        <f t="shared" si="287"/>
        <v>0</v>
      </c>
      <c r="S168" s="5">
        <f t="shared" si="288"/>
        <v>0</v>
      </c>
      <c r="T168" s="5">
        <f t="shared" si="289"/>
        <v>0</v>
      </c>
      <c r="U168" s="5">
        <f t="shared" si="290"/>
        <v>0</v>
      </c>
      <c r="V168" s="5">
        <f t="shared" si="291"/>
        <v>0</v>
      </c>
      <c r="W168" s="5">
        <f t="shared" si="292"/>
        <v>0.16871788492455503</v>
      </c>
      <c r="X168" s="5">
        <f t="shared" si="293"/>
        <v>0</v>
      </c>
      <c r="Y168" s="5">
        <f t="shared" si="294"/>
        <v>0</v>
      </c>
      <c r="Z168" s="5">
        <f t="shared" si="295"/>
        <v>0</v>
      </c>
      <c r="AA168" s="5">
        <f t="shared" si="296"/>
        <v>0</v>
      </c>
      <c r="AB168" s="5">
        <f t="shared" si="297"/>
        <v>0</v>
      </c>
      <c r="AC168" s="5">
        <f t="shared" si="298"/>
        <v>0</v>
      </c>
      <c r="AD168" s="5">
        <f t="shared" si="299"/>
        <v>0.18980762054012446</v>
      </c>
      <c r="AE168" s="5">
        <f t="shared" si="300"/>
        <v>0</v>
      </c>
      <c r="AF168" s="5">
        <f t="shared" si="301"/>
        <v>0</v>
      </c>
      <c r="AG168" s="5">
        <f t="shared" si="302"/>
        <v>0</v>
      </c>
      <c r="AH168" s="5">
        <f t="shared" si="303"/>
        <v>0</v>
      </c>
      <c r="AI168" s="5">
        <f t="shared" si="304"/>
        <v>0</v>
      </c>
      <c r="AJ168" s="5">
        <f t="shared" si="305"/>
        <v>0</v>
      </c>
      <c r="AK168" s="5">
        <f t="shared" si="306"/>
        <v>0</v>
      </c>
      <c r="AL168" s="5">
        <f t="shared" si="307"/>
        <v>0</v>
      </c>
      <c r="AM168" s="5">
        <f t="shared" si="308"/>
        <v>0.17082685848611198</v>
      </c>
      <c r="AN168" s="5">
        <f t="shared" si="309"/>
        <v>0</v>
      </c>
      <c r="AO168" s="5">
        <f t="shared" si="310"/>
        <v>0</v>
      </c>
      <c r="AP168" s="5">
        <f t="shared" si="311"/>
        <v>0</v>
      </c>
      <c r="AQ168" s="5">
        <f t="shared" si="312"/>
        <v>0</v>
      </c>
      <c r="AR168" s="5">
        <f t="shared" si="313"/>
        <v>0</v>
      </c>
      <c r="AS168" s="5">
        <f t="shared" si="314"/>
        <v>0</v>
      </c>
      <c r="AT168" s="5">
        <f t="shared" si="315"/>
        <v>0</v>
      </c>
      <c r="AU168" s="5">
        <f t="shared" si="316"/>
        <v>0</v>
      </c>
      <c r="AV168" s="5">
        <f t="shared" si="317"/>
        <v>0</v>
      </c>
      <c r="AW168" s="5">
        <f t="shared" si="318"/>
        <v>0</v>
      </c>
      <c r="AX168" s="5">
        <f t="shared" si="319"/>
        <v>0.12812014386458401</v>
      </c>
      <c r="AY168" s="5">
        <f t="shared" si="320"/>
        <v>0</v>
      </c>
      <c r="AZ168" s="5">
        <f t="shared" si="321"/>
        <v>0</v>
      </c>
      <c r="BA168" s="5">
        <f t="shared" si="322"/>
        <v>0</v>
      </c>
      <c r="BB168" s="5">
        <f t="shared" si="323"/>
        <v>0</v>
      </c>
      <c r="BC168" s="5">
        <f t="shared" si="324"/>
        <v>0</v>
      </c>
      <c r="BD168" s="5">
        <f t="shared" si="325"/>
        <v>0</v>
      </c>
      <c r="BE168" s="5">
        <f t="shared" si="326"/>
        <v>0</v>
      </c>
      <c r="BF168" s="5">
        <f t="shared" si="327"/>
        <v>0</v>
      </c>
      <c r="BG168" s="5">
        <f t="shared" si="328"/>
        <v>0</v>
      </c>
      <c r="BH168" s="5">
        <f t="shared" si="329"/>
        <v>0</v>
      </c>
      <c r="BI168" s="5">
        <f t="shared" si="330"/>
        <v>0</v>
      </c>
      <c r="BJ168" s="8">
        <f t="shared" si="331"/>
        <v>0.81994158218716928</v>
      </c>
      <c r="BK168" s="8">
        <f t="shared" si="332"/>
        <v>1.1108996538242306E-2</v>
      </c>
      <c r="BL168" s="8">
        <f t="shared" si="333"/>
        <v>0</v>
      </c>
      <c r="BM168" s="8">
        <f t="shared" si="334"/>
        <v>0.65747250781537547</v>
      </c>
      <c r="BN168" s="8">
        <f t="shared" si="335"/>
        <v>0.17357807091003605</v>
      </c>
    </row>
    <row r="169" spans="1:66" x14ac:dyDescent="0.25">
      <c r="A169" t="s">
        <v>192</v>
      </c>
      <c r="B169" t="s">
        <v>194</v>
      </c>
      <c r="C169" t="s">
        <v>200</v>
      </c>
      <c r="D169" s="11">
        <v>44416</v>
      </c>
      <c r="E169">
        <f>VLOOKUP(A169,home!$A$2:$E$405,3,FALSE)</f>
        <v>2</v>
      </c>
      <c r="F169">
        <f>VLOOKUP(B169,home!$B$2:$E$405,3,FALSE)</f>
        <v>0.5</v>
      </c>
      <c r="G169">
        <f>VLOOKUP(C169,away!$B$2:$E$405,4,FALSE)</f>
        <v>0.5</v>
      </c>
      <c r="H169">
        <f>VLOOKUP(A169,away!$A$2:$E$405,3,FALSE)</f>
        <v>1.1666666666666701</v>
      </c>
      <c r="I169">
        <f>VLOOKUP(C169,away!$B$2:$E$405,3,FALSE)</f>
        <v>0.75</v>
      </c>
      <c r="J169">
        <f>VLOOKUP(B169,home!$B$2:$E$405,4,FALSE)</f>
        <v>1.71</v>
      </c>
      <c r="K169" s="3">
        <f t="shared" si="280"/>
        <v>0.5</v>
      </c>
      <c r="L169" s="3">
        <f t="shared" si="281"/>
        <v>1.4962500000000043</v>
      </c>
      <c r="M169" s="5">
        <f t="shared" si="282"/>
        <v>0.13584374331554591</v>
      </c>
      <c r="N169" s="5">
        <f t="shared" si="283"/>
        <v>6.7921871657772956E-2</v>
      </c>
      <c r="O169" s="5">
        <f t="shared" si="284"/>
        <v>0.20325620093588612</v>
      </c>
      <c r="P169" s="5">
        <f t="shared" si="285"/>
        <v>0.10162810046794306</v>
      </c>
      <c r="Q169" s="5">
        <f t="shared" si="286"/>
        <v>1.6980467914443239E-2</v>
      </c>
      <c r="R169" s="5">
        <f t="shared" si="287"/>
        <v>0.15206104532516029</v>
      </c>
      <c r="S169" s="5">
        <f t="shared" si="288"/>
        <v>1.9007630665645037E-2</v>
      </c>
      <c r="T169" s="5">
        <f t="shared" si="289"/>
        <v>2.5407025116985765E-2</v>
      </c>
      <c r="U169" s="5">
        <f t="shared" si="290"/>
        <v>7.6030522662580147E-2</v>
      </c>
      <c r="V169" s="5">
        <f t="shared" si="291"/>
        <v>1.5800092990817481E-3</v>
      </c>
      <c r="W169" s="5">
        <f t="shared" si="292"/>
        <v>2.8300779857405403E-3</v>
      </c>
      <c r="X169" s="5">
        <f t="shared" si="293"/>
        <v>4.234504186164295E-3</v>
      </c>
      <c r="Y169" s="5">
        <f t="shared" si="294"/>
        <v>3.1679384442741734E-3</v>
      </c>
      <c r="Z169" s="5">
        <f t="shared" si="295"/>
        <v>7.5840446355923893E-2</v>
      </c>
      <c r="AA169" s="5">
        <f t="shared" si="296"/>
        <v>3.7920223177961947E-2</v>
      </c>
      <c r="AB169" s="5">
        <f t="shared" si="297"/>
        <v>9.4800557944904867E-3</v>
      </c>
      <c r="AC169" s="5">
        <f t="shared" si="298"/>
        <v>7.3877778554721016E-5</v>
      </c>
      <c r="AD169" s="5">
        <f t="shared" si="299"/>
        <v>3.5375974821756742E-4</v>
      </c>
      <c r="AE169" s="5">
        <f t="shared" si="300"/>
        <v>5.2931302327053665E-4</v>
      </c>
      <c r="AF169" s="5">
        <f t="shared" si="301"/>
        <v>3.9599230553427156E-4</v>
      </c>
      <c r="AG169" s="5">
        <f t="shared" si="302"/>
        <v>1.9750116238521846E-4</v>
      </c>
      <c r="AH169" s="5">
        <f t="shared" si="303"/>
        <v>2.8369066965012874E-2</v>
      </c>
      <c r="AI169" s="5">
        <f t="shared" si="304"/>
        <v>1.4184533482506437E-2</v>
      </c>
      <c r="AJ169" s="5">
        <f t="shared" si="305"/>
        <v>3.5461333706266092E-3</v>
      </c>
      <c r="AK169" s="5">
        <f t="shared" si="306"/>
        <v>5.9102222843776834E-4</v>
      </c>
      <c r="AL169" s="5">
        <f t="shared" si="307"/>
        <v>2.2107925232500307E-6</v>
      </c>
      <c r="AM169" s="5">
        <f t="shared" si="308"/>
        <v>3.5375974821756749E-5</v>
      </c>
      <c r="AN169" s="5">
        <f t="shared" si="309"/>
        <v>5.2931302327053683E-5</v>
      </c>
      <c r="AO169" s="5">
        <f t="shared" si="310"/>
        <v>3.9599230553427164E-5</v>
      </c>
      <c r="AP169" s="5">
        <f t="shared" si="311"/>
        <v>1.9750116238521852E-5</v>
      </c>
      <c r="AQ169" s="5">
        <f t="shared" si="312"/>
        <v>7.3877778554721036E-6</v>
      </c>
      <c r="AR169" s="5">
        <f t="shared" si="313"/>
        <v>8.4894432892801165E-3</v>
      </c>
      <c r="AS169" s="5">
        <f t="shared" si="314"/>
        <v>4.2447216446400583E-3</v>
      </c>
      <c r="AT169" s="5">
        <f t="shared" si="315"/>
        <v>1.0611804111600146E-3</v>
      </c>
      <c r="AU169" s="5">
        <f t="shared" si="316"/>
        <v>1.7686340186000247E-4</v>
      </c>
      <c r="AV169" s="5">
        <f t="shared" si="317"/>
        <v>2.2107925232500302E-5</v>
      </c>
      <c r="AW169" s="5">
        <f t="shared" si="318"/>
        <v>4.5943032123789908E-8</v>
      </c>
      <c r="AX169" s="5">
        <f t="shared" si="319"/>
        <v>2.9479979018130622E-6</v>
      </c>
      <c r="AY169" s="5">
        <f t="shared" si="320"/>
        <v>4.4109418605878063E-6</v>
      </c>
      <c r="AZ169" s="5">
        <f t="shared" si="321"/>
        <v>3.2999358794522637E-6</v>
      </c>
      <c r="BA169" s="5">
        <f t="shared" si="322"/>
        <v>1.6458430198768208E-6</v>
      </c>
      <c r="BB169" s="5">
        <f t="shared" si="323"/>
        <v>6.1564815462267527E-7</v>
      </c>
      <c r="BC169" s="5">
        <f t="shared" si="324"/>
        <v>1.8423271027083589E-7</v>
      </c>
      <c r="BD169" s="5">
        <f t="shared" si="325"/>
        <v>2.1170549202642387E-3</v>
      </c>
      <c r="BE169" s="5">
        <f t="shared" si="326"/>
        <v>1.0585274601321193E-3</v>
      </c>
      <c r="BF169" s="5">
        <f t="shared" si="327"/>
        <v>2.6463186503302983E-4</v>
      </c>
      <c r="BG169" s="5">
        <f t="shared" si="328"/>
        <v>4.4105310838838317E-5</v>
      </c>
      <c r="BH169" s="5">
        <f t="shared" si="329"/>
        <v>5.5131638548547879E-6</v>
      </c>
      <c r="BI169" s="5">
        <f t="shared" si="330"/>
        <v>5.51316385485479E-7</v>
      </c>
      <c r="BJ169" s="8">
        <f t="shared" si="331"/>
        <v>0.12218660054611143</v>
      </c>
      <c r="BK169" s="8">
        <f t="shared" si="332"/>
        <v>0.25813998326115434</v>
      </c>
      <c r="BL169" s="8">
        <f t="shared" si="333"/>
        <v>0.54292350465134398</v>
      </c>
      <c r="BM169" s="8">
        <f t="shared" si="334"/>
        <v>0.32139474019895342</v>
      </c>
      <c r="BN169" s="8">
        <f t="shared" si="335"/>
        <v>0.67769142961675144</v>
      </c>
    </row>
    <row r="170" spans="1:66" x14ac:dyDescent="0.25">
      <c r="A170" t="s">
        <v>192</v>
      </c>
      <c r="B170" t="s">
        <v>201</v>
      </c>
      <c r="C170" t="s">
        <v>280</v>
      </c>
      <c r="D170" s="11">
        <v>44416</v>
      </c>
      <c r="E170">
        <f>VLOOKUP(A170,home!$A$2:$E$405,3,FALSE)</f>
        <v>2</v>
      </c>
      <c r="F170">
        <f>VLOOKUP(B170,home!$B$2:$E$405,3,FALSE)</f>
        <v>0.25</v>
      </c>
      <c r="G170">
        <f>VLOOKUP(C170,away!$B$2:$E$405,4,FALSE)</f>
        <v>0.5</v>
      </c>
      <c r="H170">
        <f>VLOOKUP(A170,away!$A$2:$E$405,3,FALSE)</f>
        <v>1.1666666666666701</v>
      </c>
      <c r="I170">
        <f>VLOOKUP(C170,away!$B$2:$E$405,3,FALSE)</f>
        <v>0.75</v>
      </c>
      <c r="J170">
        <f>VLOOKUP(B170,home!$B$2:$E$405,4,FALSE)</f>
        <v>0.86</v>
      </c>
      <c r="K170" s="3">
        <f t="shared" si="280"/>
        <v>0.25</v>
      </c>
      <c r="L170" s="3">
        <f t="shared" si="281"/>
        <v>0.75250000000000217</v>
      </c>
      <c r="M170" s="5">
        <f t="shared" si="282"/>
        <v>0.36696089123434567</v>
      </c>
      <c r="N170" s="5">
        <f t="shared" si="283"/>
        <v>9.1740222808586416E-2</v>
      </c>
      <c r="O170" s="5">
        <f t="shared" si="284"/>
        <v>0.27613807065384594</v>
      </c>
      <c r="P170" s="5">
        <f t="shared" si="285"/>
        <v>6.9034517663461484E-2</v>
      </c>
      <c r="Q170" s="5">
        <f t="shared" si="286"/>
        <v>1.1467527851073302E-2</v>
      </c>
      <c r="R170" s="5">
        <f t="shared" si="287"/>
        <v>0.1038969490835098</v>
      </c>
      <c r="S170" s="5">
        <f t="shared" si="288"/>
        <v>3.2467796588596812E-3</v>
      </c>
      <c r="T170" s="5">
        <f t="shared" si="289"/>
        <v>8.6293147079326855E-3</v>
      </c>
      <c r="U170" s="5">
        <f t="shared" si="290"/>
        <v>2.597423727087745E-2</v>
      </c>
      <c r="V170" s="5">
        <f t="shared" si="291"/>
        <v>6.7866713702553305E-5</v>
      </c>
      <c r="W170" s="5">
        <f t="shared" si="292"/>
        <v>9.5562732092277557E-4</v>
      </c>
      <c r="X170" s="5">
        <f t="shared" si="293"/>
        <v>7.1910955899439071E-4</v>
      </c>
      <c r="Y170" s="5">
        <f t="shared" si="294"/>
        <v>2.7056497157164019E-4</v>
      </c>
      <c r="Z170" s="5">
        <f t="shared" si="295"/>
        <v>2.6060818061780459E-2</v>
      </c>
      <c r="AA170" s="5">
        <f t="shared" si="296"/>
        <v>6.5152045154451147E-3</v>
      </c>
      <c r="AB170" s="5">
        <f t="shared" si="297"/>
        <v>8.1440056443063933E-4</v>
      </c>
      <c r="AC170" s="5">
        <f t="shared" si="298"/>
        <v>7.9796409470580429E-7</v>
      </c>
      <c r="AD170" s="5">
        <f t="shared" si="299"/>
        <v>5.9726707557673446E-5</v>
      </c>
      <c r="AE170" s="5">
        <f t="shared" si="300"/>
        <v>4.4944347437149399E-5</v>
      </c>
      <c r="AF170" s="5">
        <f t="shared" si="301"/>
        <v>1.6910310723227505E-5</v>
      </c>
      <c r="AG170" s="5">
        <f t="shared" si="302"/>
        <v>4.2416696064095799E-6</v>
      </c>
      <c r="AH170" s="5">
        <f t="shared" si="303"/>
        <v>4.9026913978724622E-3</v>
      </c>
      <c r="AI170" s="5">
        <f t="shared" si="304"/>
        <v>1.2256728494681156E-3</v>
      </c>
      <c r="AJ170" s="5">
        <f t="shared" si="305"/>
        <v>1.5320910618351444E-4</v>
      </c>
      <c r="AK170" s="5">
        <f t="shared" si="306"/>
        <v>1.2767425515292875E-5</v>
      </c>
      <c r="AL170" s="5">
        <f t="shared" si="307"/>
        <v>6.0046798126611982E-9</v>
      </c>
      <c r="AM170" s="5">
        <f t="shared" si="308"/>
        <v>2.9863353778836731E-6</v>
      </c>
      <c r="AN170" s="5">
        <f t="shared" si="309"/>
        <v>2.2472173718574704E-6</v>
      </c>
      <c r="AO170" s="5">
        <f t="shared" si="310"/>
        <v>8.4551553616137547E-7</v>
      </c>
      <c r="AP170" s="5">
        <f t="shared" si="311"/>
        <v>2.1208348032047905E-7</v>
      </c>
      <c r="AQ170" s="5">
        <f t="shared" si="312"/>
        <v>3.9898204735290227E-8</v>
      </c>
      <c r="AR170" s="5">
        <f t="shared" si="313"/>
        <v>7.3785505537980788E-4</v>
      </c>
      <c r="AS170" s="5">
        <f t="shared" si="314"/>
        <v>1.8446376384495197E-4</v>
      </c>
      <c r="AT170" s="5">
        <f t="shared" si="315"/>
        <v>2.3057970480618996E-5</v>
      </c>
      <c r="AU170" s="5">
        <f t="shared" si="316"/>
        <v>1.9214975400515836E-6</v>
      </c>
      <c r="AV170" s="5">
        <f t="shared" si="317"/>
        <v>1.2009359625322392E-7</v>
      </c>
      <c r="AW170" s="5">
        <f t="shared" si="318"/>
        <v>3.1378621937691417E-11</v>
      </c>
      <c r="AX170" s="5">
        <f t="shared" si="319"/>
        <v>1.2443064074515307E-7</v>
      </c>
      <c r="AY170" s="5">
        <f t="shared" si="320"/>
        <v>9.3634057160727967E-8</v>
      </c>
      <c r="AZ170" s="5">
        <f t="shared" si="321"/>
        <v>3.5229814006723991E-8</v>
      </c>
      <c r="BA170" s="5">
        <f t="shared" si="322"/>
        <v>8.836811680019963E-9</v>
      </c>
      <c r="BB170" s="5">
        <f t="shared" si="323"/>
        <v>1.6624251973037599E-9</v>
      </c>
      <c r="BC170" s="5">
        <f t="shared" si="324"/>
        <v>2.5019499219421666E-10</v>
      </c>
      <c r="BD170" s="5">
        <f t="shared" si="325"/>
        <v>9.2539321528884466E-5</v>
      </c>
      <c r="BE170" s="5">
        <f t="shared" si="326"/>
        <v>2.3134830382221117E-5</v>
      </c>
      <c r="BF170" s="5">
        <f t="shared" si="327"/>
        <v>2.8918537977776396E-6</v>
      </c>
      <c r="BG170" s="5">
        <f t="shared" si="328"/>
        <v>2.4098781648147011E-7</v>
      </c>
      <c r="BH170" s="5">
        <f t="shared" si="329"/>
        <v>1.5061738530091875E-8</v>
      </c>
      <c r="BI170" s="5">
        <f t="shared" si="330"/>
        <v>7.5308692650459385E-10</v>
      </c>
      <c r="BJ170" s="8">
        <f t="shared" si="331"/>
        <v>0.11391478534832043</v>
      </c>
      <c r="BK170" s="8">
        <f t="shared" si="332"/>
        <v>0.43931095287320104</v>
      </c>
      <c r="BL170" s="8">
        <f t="shared" si="333"/>
        <v>0.42069944405634085</v>
      </c>
      <c r="BM170" s="8">
        <f t="shared" si="334"/>
        <v>8.074772744214162E-2</v>
      </c>
      <c r="BN170" s="8">
        <f t="shared" si="335"/>
        <v>0.91923817929482254</v>
      </c>
    </row>
    <row r="171" spans="1:66" s="15" customFormat="1" x14ac:dyDescent="0.25">
      <c r="A171" s="15" t="s">
        <v>28</v>
      </c>
      <c r="B171" s="15" t="s">
        <v>278</v>
      </c>
      <c r="C171" s="15" t="s">
        <v>191</v>
      </c>
      <c r="D171" s="23">
        <v>44447</v>
      </c>
      <c r="E171" s="15">
        <f>VLOOKUP(A171,home!$A$2:$E$405,3,FALSE)</f>
        <v>1.4814814814814801</v>
      </c>
      <c r="F171" s="15">
        <f>VLOOKUP(B171,home!$B$2:$E$405,3,FALSE)</f>
        <v>1.01</v>
      </c>
      <c r="G171" s="15">
        <f>VLOOKUP(C171,away!$B$2:$E$405,4,FALSE)</f>
        <v>2.02</v>
      </c>
      <c r="H171" s="15">
        <f>VLOOKUP(A171,away!$A$2:$E$405,3,FALSE)</f>
        <v>1.1111111111111101</v>
      </c>
      <c r="I171" s="15">
        <f>VLOOKUP(C171,away!$B$2:$E$405,3,FALSE)</f>
        <v>0</v>
      </c>
      <c r="J171" s="15">
        <f>VLOOKUP(B171,home!$B$2:$E$405,4,FALSE)</f>
        <v>0.9</v>
      </c>
      <c r="K171" s="20">
        <f t="shared" si="280"/>
        <v>3.0225185185185159</v>
      </c>
      <c r="L171" s="20">
        <f t="shared" si="281"/>
        <v>0</v>
      </c>
      <c r="M171" s="21">
        <f t="shared" si="282"/>
        <v>4.8678466231483121E-2</v>
      </c>
      <c r="N171" s="21">
        <f t="shared" si="283"/>
        <v>0.14713156563773597</v>
      </c>
      <c r="O171" s="21">
        <f t="shared" si="284"/>
        <v>0</v>
      </c>
      <c r="P171" s="21">
        <f t="shared" si="285"/>
        <v>0</v>
      </c>
      <c r="Q171" s="21">
        <f t="shared" si="286"/>
        <v>0.22235394089933977</v>
      </c>
      <c r="R171" s="21">
        <f t="shared" si="287"/>
        <v>0</v>
      </c>
      <c r="S171" s="21">
        <f t="shared" si="288"/>
        <v>0</v>
      </c>
      <c r="T171" s="21">
        <f t="shared" si="289"/>
        <v>0</v>
      </c>
      <c r="U171" s="21">
        <f t="shared" si="290"/>
        <v>0</v>
      </c>
      <c r="V171" s="21">
        <f t="shared" si="291"/>
        <v>0</v>
      </c>
      <c r="W171" s="21">
        <f t="shared" si="292"/>
        <v>0.22402296801127536</v>
      </c>
      <c r="X171" s="21">
        <f t="shared" si="293"/>
        <v>0</v>
      </c>
      <c r="Y171" s="21">
        <f t="shared" si="294"/>
        <v>0</v>
      </c>
      <c r="Z171" s="21">
        <f t="shared" si="295"/>
        <v>0</v>
      </c>
      <c r="AA171" s="21">
        <f t="shared" si="296"/>
        <v>0</v>
      </c>
      <c r="AB171" s="21">
        <f t="shared" si="297"/>
        <v>0</v>
      </c>
      <c r="AC171" s="21">
        <f t="shared" si="298"/>
        <v>0</v>
      </c>
      <c r="AD171" s="21">
        <f t="shared" si="299"/>
        <v>0.16927839234689021</v>
      </c>
      <c r="AE171" s="21">
        <f t="shared" si="300"/>
        <v>0</v>
      </c>
      <c r="AF171" s="21">
        <f t="shared" si="301"/>
        <v>0</v>
      </c>
      <c r="AG171" s="21">
        <f t="shared" si="302"/>
        <v>0</v>
      </c>
      <c r="AH171" s="21">
        <f t="shared" si="303"/>
        <v>0</v>
      </c>
      <c r="AI171" s="21">
        <f t="shared" si="304"/>
        <v>0</v>
      </c>
      <c r="AJ171" s="21">
        <f t="shared" si="305"/>
        <v>0</v>
      </c>
      <c r="AK171" s="21">
        <f t="shared" si="306"/>
        <v>0</v>
      </c>
      <c r="AL171" s="21">
        <f t="shared" si="307"/>
        <v>0</v>
      </c>
      <c r="AM171" s="21">
        <f t="shared" si="308"/>
        <v>0.10232941513070375</v>
      </c>
      <c r="AN171" s="21">
        <f t="shared" si="309"/>
        <v>0</v>
      </c>
      <c r="AO171" s="21">
        <f t="shared" si="310"/>
        <v>0</v>
      </c>
      <c r="AP171" s="21">
        <f t="shared" si="311"/>
        <v>0</v>
      </c>
      <c r="AQ171" s="21">
        <f t="shared" si="312"/>
        <v>0</v>
      </c>
      <c r="AR171" s="21">
        <f t="shared" si="313"/>
        <v>0</v>
      </c>
      <c r="AS171" s="21">
        <f t="shared" si="314"/>
        <v>0</v>
      </c>
      <c r="AT171" s="21">
        <f t="shared" si="315"/>
        <v>0</v>
      </c>
      <c r="AU171" s="21">
        <f t="shared" si="316"/>
        <v>0</v>
      </c>
      <c r="AV171" s="21">
        <f t="shared" si="317"/>
        <v>0</v>
      </c>
      <c r="AW171" s="21">
        <f t="shared" si="318"/>
        <v>0</v>
      </c>
      <c r="AX171" s="21">
        <f t="shared" si="319"/>
        <v>5.1548758703620107E-2</v>
      </c>
      <c r="AY171" s="21">
        <f t="shared" si="320"/>
        <v>0</v>
      </c>
      <c r="AZ171" s="21">
        <f t="shared" si="321"/>
        <v>0</v>
      </c>
      <c r="BA171" s="21">
        <f t="shared" si="322"/>
        <v>0</v>
      </c>
      <c r="BB171" s="21">
        <f t="shared" si="323"/>
        <v>0</v>
      </c>
      <c r="BC171" s="21">
        <f t="shared" si="324"/>
        <v>0</v>
      </c>
      <c r="BD171" s="21">
        <f t="shared" si="325"/>
        <v>0</v>
      </c>
      <c r="BE171" s="21">
        <f t="shared" si="326"/>
        <v>0</v>
      </c>
      <c r="BF171" s="21">
        <f t="shared" si="327"/>
        <v>0</v>
      </c>
      <c r="BG171" s="21">
        <f t="shared" si="328"/>
        <v>0</v>
      </c>
      <c r="BH171" s="21">
        <f t="shared" si="329"/>
        <v>0</v>
      </c>
      <c r="BI171" s="21">
        <f t="shared" si="330"/>
        <v>0</v>
      </c>
      <c r="BJ171" s="22">
        <f t="shared" si="331"/>
        <v>0.91666504072956512</v>
      </c>
      <c r="BK171" s="22">
        <f t="shared" si="332"/>
        <v>4.8678466231483121E-2</v>
      </c>
      <c r="BL171" s="22">
        <f t="shared" si="333"/>
        <v>0</v>
      </c>
      <c r="BM171" s="22">
        <f t="shared" si="334"/>
        <v>0.54717953419248944</v>
      </c>
      <c r="BN171" s="22">
        <f t="shared" si="335"/>
        <v>0.41816397276855888</v>
      </c>
    </row>
    <row r="172" spans="1:66" x14ac:dyDescent="0.25">
      <c r="A172" t="s">
        <v>143</v>
      </c>
      <c r="B172" s="10" t="s">
        <v>451</v>
      </c>
      <c r="C172" s="10" t="s">
        <v>157</v>
      </c>
      <c r="D172" s="16">
        <v>44508</v>
      </c>
      <c r="E172">
        <f>VLOOKUP(A172,home!$A$2:$E$405,3,FALSE)</f>
        <v>1</v>
      </c>
      <c r="F172">
        <f>VLOOKUP(B172,home!$B$2:$E$405,3,FALSE)</f>
        <v>1</v>
      </c>
      <c r="G172">
        <f>VLOOKUP(C172,away!$B$2:$E$405,4,FALSE)</f>
        <v>1.33</v>
      </c>
      <c r="H172">
        <f>VLOOKUP(A172,away!$A$2:$E$405,3,FALSE)</f>
        <v>1.25</v>
      </c>
      <c r="I172">
        <f>VLOOKUP(C172,away!$B$2:$E$405,3,FALSE)</f>
        <v>0.67</v>
      </c>
      <c r="J172">
        <f>VLOOKUP(B172,home!$B$2:$E$405,4,FALSE)</f>
        <v>0.8</v>
      </c>
      <c r="K172" s="3">
        <f t="shared" ref="K172" si="336">E172*F172*G172</f>
        <v>1.33</v>
      </c>
      <c r="L172" s="3">
        <f t="shared" ref="L172" si="337">H172*I172*J172</f>
        <v>0.67</v>
      </c>
      <c r="M172" s="5">
        <f t="shared" ref="M172" si="338">_xlfn.POISSON.DIST(0,K172,FALSE) * _xlfn.POISSON.DIST(0,L172,FALSE)</f>
        <v>0.13533528323661267</v>
      </c>
      <c r="N172" s="5">
        <f t="shared" ref="N172" si="339">_xlfn.POISSON.DIST(1,K172,FALSE) * _xlfn.POISSON.DIST(0,L172,FALSE)</f>
        <v>0.17999592670469486</v>
      </c>
      <c r="O172" s="5">
        <f t="shared" ref="O172" si="340">_xlfn.POISSON.DIST(0,K172,FALSE) * _xlfn.POISSON.DIST(1,L172,FALSE)</f>
        <v>9.0674639768530491E-2</v>
      </c>
      <c r="P172" s="5">
        <f t="shared" ref="P172" si="341">_xlfn.POISSON.DIST(1,K172,FALSE) * _xlfn.POISSON.DIST(1,L172,FALSE)</f>
        <v>0.12059727089214554</v>
      </c>
      <c r="Q172" s="5">
        <f t="shared" ref="Q172" si="342">_xlfn.POISSON.DIST(2,K172,FALSE) * _xlfn.POISSON.DIST(0,L172,FALSE)</f>
        <v>0.11969729125862211</v>
      </c>
      <c r="R172" s="5">
        <f t="shared" ref="R172" si="343">_xlfn.POISSON.DIST(0,K172,FALSE) * _xlfn.POISSON.DIST(2,L172,FALSE)</f>
        <v>3.0376004322457715E-2</v>
      </c>
      <c r="S172" s="5">
        <f t="shared" ref="S172" si="344">_xlfn.POISSON.DIST(2,K172,FALSE) * _xlfn.POISSON.DIST(2,L172,FALSE)</f>
        <v>2.6866057022997731E-2</v>
      </c>
      <c r="T172" s="5">
        <f t="shared" ref="T172" si="345">_xlfn.POISSON.DIST(2,K172,FALSE) * _xlfn.POISSON.DIST(1,L172,FALSE)</f>
        <v>8.0197185143276811E-2</v>
      </c>
      <c r="U172" s="5">
        <f t="shared" ref="U172" si="346">_xlfn.POISSON.DIST(1,K172,FALSE) * _xlfn.POISSON.DIST(2,L172,FALSE)</f>
        <v>4.0400085748868761E-2</v>
      </c>
      <c r="V172" s="5">
        <f t="shared" ref="V172" si="347">_xlfn.POISSON.DIST(3,K172,FALSE) * _xlfn.POISSON.DIST(3,L172,FALSE)</f>
        <v>2.6600381570214748E-3</v>
      </c>
      <c r="W172" s="5">
        <f t="shared" ref="W172" si="348">_xlfn.POISSON.DIST(3,K172,FALSE) * _xlfn.POISSON.DIST(0,L172,FALSE)</f>
        <v>5.3065799124655783E-2</v>
      </c>
      <c r="X172" s="5">
        <f t="shared" ref="X172" si="349">_xlfn.POISSON.DIST(3,K172,FALSE) * _xlfn.POISSON.DIST(1,L172,FALSE)</f>
        <v>3.5554085413519378E-2</v>
      </c>
      <c r="Y172" s="5">
        <f t="shared" ref="Y172" si="350">_xlfn.POISSON.DIST(3,K172,FALSE) * _xlfn.POISSON.DIST(2,L172,FALSE)</f>
        <v>1.1910618613528991E-2</v>
      </c>
      <c r="Z172" s="5">
        <f t="shared" ref="Z172" si="351">_xlfn.POISSON.DIST(0,K172,FALSE) * _xlfn.POISSON.DIST(3,L172,FALSE)</f>
        <v>6.7839742986822238E-3</v>
      </c>
      <c r="AA172" s="5">
        <f t="shared" ref="AA172" si="352">_xlfn.POISSON.DIST(1,K172,FALSE) * _xlfn.POISSON.DIST(3,L172,FALSE)</f>
        <v>9.0226858172473574E-3</v>
      </c>
      <c r="AB172" s="5">
        <f t="shared" ref="AB172" si="353">_xlfn.POISSON.DIST(2,K172,FALSE) * _xlfn.POISSON.DIST(3,L172,FALSE)</f>
        <v>6.0000860684694939E-3</v>
      </c>
      <c r="AC172" s="5">
        <f t="shared" ref="AC172" si="354">_xlfn.POISSON.DIST(4,K172,FALSE) * _xlfn.POISSON.DIST(4,L172,FALSE)</f>
        <v>1.4814750010761483E-4</v>
      </c>
      <c r="AD172" s="5">
        <f t="shared" ref="AD172" si="355">_xlfn.POISSON.DIST(4,K172,FALSE) * _xlfn.POISSON.DIST(0,L172,FALSE)</f>
        <v>1.7644378208948056E-2</v>
      </c>
      <c r="AE172" s="5">
        <f t="shared" ref="AE172" si="356">_xlfn.POISSON.DIST(4,K172,FALSE) * _xlfn.POISSON.DIST(1,L172,FALSE)</f>
        <v>1.1821733399995196E-2</v>
      </c>
      <c r="AF172" s="5">
        <f t="shared" ref="AF172" si="357">_xlfn.POISSON.DIST(4,K172,FALSE) * _xlfn.POISSON.DIST(2,L172,FALSE)</f>
        <v>3.9602806889983914E-3</v>
      </c>
      <c r="AG172" s="5">
        <f t="shared" ref="AG172" si="358">_xlfn.POISSON.DIST(4,K172,FALSE) * _xlfn.POISSON.DIST(3,L172,FALSE)</f>
        <v>8.8446268720964079E-4</v>
      </c>
      <c r="AH172" s="5">
        <f t="shared" ref="AH172" si="359">_xlfn.POISSON.DIST(0,K172,FALSE) * _xlfn.POISSON.DIST(4,L172,FALSE)</f>
        <v>1.1363156950292726E-3</v>
      </c>
      <c r="AI172" s="5">
        <f t="shared" ref="AI172" si="360">_xlfn.POISSON.DIST(1,K172,FALSE) * _xlfn.POISSON.DIST(4,L172,FALSE)</f>
        <v>1.5112998743889322E-3</v>
      </c>
      <c r="AJ172" s="5">
        <f t="shared" ref="AJ172" si="361">_xlfn.POISSON.DIST(2,K172,FALSE) * _xlfn.POISSON.DIST(4,L172,FALSE)</f>
        <v>1.0050144164686402E-3</v>
      </c>
      <c r="AK172" s="5">
        <f t="shared" ref="AK172" si="362">_xlfn.POISSON.DIST(3,K172,FALSE) * _xlfn.POISSON.DIST(4,L172,FALSE)</f>
        <v>4.4555639130109705E-4</v>
      </c>
      <c r="AL172" s="5">
        <f t="shared" ref="AL172" si="363">_xlfn.POISSON.DIST(5,K172,FALSE) * _xlfn.POISSON.DIST(5,L172,FALSE)</f>
        <v>5.2805694938358225E-6</v>
      </c>
      <c r="AM172" s="5">
        <f t="shared" ref="AM172" si="364">_xlfn.POISSON.DIST(5,K172,FALSE) * _xlfn.POISSON.DIST(0,L172,FALSE)</f>
        <v>4.6934046035801823E-3</v>
      </c>
      <c r="AN172" s="5">
        <f t="shared" ref="AN172" si="365">_xlfn.POISSON.DIST(5,K172,FALSE) * _xlfn.POISSON.DIST(1,L172,FALSE)</f>
        <v>3.144581084398722E-3</v>
      </c>
      <c r="AO172" s="5">
        <f t="shared" ref="AO172" si="366">_xlfn.POISSON.DIST(5,K172,FALSE) * _xlfn.POISSON.DIST(2,L172,FALSE)</f>
        <v>1.0534346632735719E-3</v>
      </c>
      <c r="AP172" s="5">
        <f t="shared" ref="AP172" si="367">_xlfn.POISSON.DIST(5,K172,FALSE) * _xlfn.POISSON.DIST(3,L172,FALSE)</f>
        <v>2.3526707479776444E-4</v>
      </c>
      <c r="AQ172" s="5">
        <f t="shared" ref="AQ172" si="368">_xlfn.POISSON.DIST(5,K172,FALSE) * _xlfn.POISSON.DIST(4,L172,FALSE)</f>
        <v>3.940723502862554E-5</v>
      </c>
      <c r="AR172" s="5">
        <f t="shared" ref="AR172" si="369">_xlfn.POISSON.DIST(0,K172,FALSE) * _xlfn.POISSON.DIST(5,L172,FALSE)</f>
        <v>1.5226630313392253E-4</v>
      </c>
      <c r="AS172" s="5">
        <f t="shared" ref="AS172" si="370">_xlfn.POISSON.DIST(1,K172,FALSE) * _xlfn.POISSON.DIST(5,L172,FALSE)</f>
        <v>2.0251418316811695E-4</v>
      </c>
      <c r="AT172" s="5">
        <f t="shared" ref="AT172" si="371">_xlfn.POISSON.DIST(2,K172,FALSE) * _xlfn.POISSON.DIST(5,L172,FALSE)</f>
        <v>1.3467193180679782E-4</v>
      </c>
      <c r="AU172" s="5">
        <f t="shared" ref="AU172" si="372">_xlfn.POISSON.DIST(3,K172,FALSE) * _xlfn.POISSON.DIST(5,L172,FALSE)</f>
        <v>5.9704556434347007E-5</v>
      </c>
      <c r="AV172" s="5">
        <f t="shared" ref="AV172" si="373">_xlfn.POISSON.DIST(4,K172,FALSE) * _xlfn.POISSON.DIST(5,L172,FALSE)</f>
        <v>1.9851765014420386E-5</v>
      </c>
      <c r="AW172" s="5">
        <f t="shared" ref="AW172" si="374">_xlfn.POISSON.DIST(6,K172,FALSE) * _xlfn.POISSON.DIST(6,L172,FALSE)</f>
        <v>1.3070876322103049E-7</v>
      </c>
      <c r="AX172" s="5">
        <f t="shared" ref="AX172" si="375">_xlfn.POISSON.DIST(6,K172,FALSE) * _xlfn.POISSON.DIST(0,L172,FALSE)</f>
        <v>1.0403713537936064E-3</v>
      </c>
      <c r="AY172" s="5">
        <f t="shared" ref="AY172" si="376">_xlfn.POISSON.DIST(6,K172,FALSE) * _xlfn.POISSON.DIST(1,L172,FALSE)</f>
        <v>6.9704880704171625E-4</v>
      </c>
      <c r="AZ172" s="5">
        <f t="shared" ref="AZ172" si="377">_xlfn.POISSON.DIST(6,K172,FALSE) * _xlfn.POISSON.DIST(2,L172,FALSE)</f>
        <v>2.3351135035897495E-4</v>
      </c>
      <c r="BA172" s="5">
        <f t="shared" ref="BA172" si="378">_xlfn.POISSON.DIST(6,K172,FALSE) * _xlfn.POISSON.DIST(3,L172,FALSE)</f>
        <v>5.2150868246837749E-5</v>
      </c>
      <c r="BB172" s="5">
        <f t="shared" ref="BB172" si="379">_xlfn.POISSON.DIST(6,K172,FALSE) * _xlfn.POISSON.DIST(4,L172,FALSE)</f>
        <v>8.7352704313453218E-6</v>
      </c>
      <c r="BC172" s="5">
        <f t="shared" ref="BC172" si="380">_xlfn.POISSON.DIST(6,K172,FALSE) * _xlfn.POISSON.DIST(5,L172,FALSE)</f>
        <v>1.1705262378002734E-6</v>
      </c>
      <c r="BD172" s="5">
        <f t="shared" ref="BD172" si="381">_xlfn.POISSON.DIST(0,K172,FALSE) * _xlfn.POISSON.DIST(6,L172,FALSE)</f>
        <v>1.7003070516621347E-5</v>
      </c>
      <c r="BE172" s="5">
        <f t="shared" ref="BE172" si="382">_xlfn.POISSON.DIST(1,K172,FALSE) * _xlfn.POISSON.DIST(6,L172,FALSE)</f>
        <v>2.2614083787106391E-5</v>
      </c>
      <c r="BF172" s="5">
        <f t="shared" ref="BF172" si="383">_xlfn.POISSON.DIST(2,K172,FALSE) * _xlfn.POISSON.DIST(6,L172,FALSE)</f>
        <v>1.5038365718425752E-5</v>
      </c>
      <c r="BG172" s="5">
        <f t="shared" ref="BG172" si="384">_xlfn.POISSON.DIST(3,K172,FALSE) * _xlfn.POISSON.DIST(6,L172,FALSE)</f>
        <v>6.667008801835415E-6</v>
      </c>
      <c r="BH172" s="5">
        <f t="shared" ref="BH172" si="385">_xlfn.POISSON.DIST(4,K172,FALSE) * _xlfn.POISSON.DIST(6,L172,FALSE)</f>
        <v>2.2167804266102763E-6</v>
      </c>
      <c r="BI172" s="5">
        <f t="shared" ref="BI172" si="386">_xlfn.POISSON.DIST(5,K172,FALSE) * _xlfn.POISSON.DIST(6,L172,FALSE)</f>
        <v>5.8966359347833349E-7</v>
      </c>
      <c r="BJ172" s="8">
        <f t="shared" ref="BJ172" si="387">SUM(N172,Q172,T172,W172,X172,Y172,AD172,AE172,AF172,AG172,AM172,AN172,AO172,AP172,AQ172,AX172,AY172,AZ172,BA172,BB172,BC172)</f>
        <v>0.52593084408063828</v>
      </c>
      <c r="BK172" s="8">
        <f t="shared" ref="BK172" si="388">SUM(M172,P172,S172,V172,AC172,AL172,AY172)</f>
        <v>0.28630912618542054</v>
      </c>
      <c r="BL172" s="8">
        <f t="shared" ref="BL172" si="389">SUM(O172,R172,U172,AA172,AB172,AH172,AI172,AJ172,AK172,AR172,AS172,AT172,AU172,AV172,BD172,BE172,BF172,BG172,BH172,BI172)</f>
        <v>0.18120482581516345</v>
      </c>
      <c r="BM172" s="8">
        <f t="shared" ref="BM172" si="390">SUM(S172:BI172)</f>
        <v>0.3228554360985626</v>
      </c>
      <c r="BN172" s="8">
        <f t="shared" ref="BN172" si="391">SUM(M172:R172)</f>
        <v>0.6766764161830634</v>
      </c>
    </row>
    <row r="173" spans="1:66" x14ac:dyDescent="0.25">
      <c r="A173" t="s">
        <v>10</v>
      </c>
      <c r="B173" t="s">
        <v>41</v>
      </c>
      <c r="C173" t="s">
        <v>220</v>
      </c>
      <c r="D173" s="16"/>
      <c r="E173">
        <f>VLOOKUP(A173,home!$A$2:$E$405,3,FALSE)</f>
        <v>1.34883720930233</v>
      </c>
      <c r="F173">
        <f>VLOOKUP(B173,home!$B$2:$E$405,3,FALSE)</f>
        <v>0.37</v>
      </c>
      <c r="G173">
        <f>VLOOKUP(C173,away!$B$2:$E$405,4,FALSE)</f>
        <v>1.48</v>
      </c>
      <c r="H173">
        <f>VLOOKUP(A173,away!$A$2:$E$405,3,FALSE)</f>
        <v>1.5813953488372099</v>
      </c>
      <c r="I173">
        <f>VLOOKUP(C173,away!$B$2:$E$405,3,FALSE)</f>
        <v>1.98</v>
      </c>
      <c r="J173">
        <f>VLOOKUP(B173,home!$B$2:$E$405,4,FALSE)</f>
        <v>0.32</v>
      </c>
      <c r="K173" s="3">
        <f t="shared" ref="K173:K236" si="392">E173*F173*G173</f>
        <v>0.73862325581395594</v>
      </c>
      <c r="L173" s="3">
        <f t="shared" ref="L173:L236" si="393">H173*I173*J173</f>
        <v>1.0019720930232563</v>
      </c>
      <c r="M173" s="5">
        <f t="shared" ref="M173:M236" si="394">_xlfn.POISSON.DIST(0,K173,FALSE) * _xlfn.POISSON.DIST(0,L173,FALSE)</f>
        <v>0.1754159358501568</v>
      </c>
      <c r="N173" s="5">
        <f t="shared" ref="N173:N236" si="395">_xlfn.POISSON.DIST(1,K173,FALSE) * _xlfn.POISSON.DIST(0,L173,FALSE)</f>
        <v>0.12956628965929484</v>
      </c>
      <c r="O173" s="5">
        <f t="shared" ref="O173:O236" si="396">_xlfn.POISSON.DIST(0,K173,FALSE) * _xlfn.POISSON.DIST(1,L173,FALSE)</f>
        <v>0.17576187239341487</v>
      </c>
      <c r="P173" s="5">
        <f t="shared" ref="P173:P236" si="397">_xlfn.POISSON.DIST(1,K173,FALSE) * _xlfn.POISSON.DIST(1,L173,FALSE)</f>
        <v>0.12982180643518115</v>
      </c>
      <c r="Q173" s="5">
        <f t="shared" ref="Q173:Q236" si="398">_xlfn.POISSON.DIST(2,K173,FALSE) * _xlfn.POISSON.DIST(0,L173,FALSE)</f>
        <v>4.7850337355941214E-2</v>
      </c>
      <c r="R173" s="5">
        <f t="shared" ref="R173:R236" si="399">_xlfn.POISSON.DIST(0,K173,FALSE) * _xlfn.POISSON.DIST(2,L173,FALSE)</f>
        <v>8.8054245577858195E-2</v>
      </c>
      <c r="S173" s="5">
        <f t="shared" ref="S173:S236" si="400">_xlfn.POISSON.DIST(2,K173,FALSE) * _xlfn.POISSON.DIST(2,L173,FALSE)</f>
        <v>2.4019627043021831E-2</v>
      </c>
      <c r="T173" s="5">
        <f t="shared" ref="T173:T236" si="401">_xlfn.POISSON.DIST(2,K173,FALSE) * _xlfn.POISSON.DIST(1,L173,FALSE)</f>
        <v>4.7944702672401328E-2</v>
      </c>
      <c r="U173" s="5">
        <f t="shared" ref="U173:U236" si="402">_xlfn.POISSON.DIST(1,K173,FALSE) * _xlfn.POISSON.DIST(2,L173,FALSE)</f>
        <v>6.5038913556959246E-2</v>
      </c>
      <c r="V173" s="5">
        <f t="shared" ref="V173:V236" si="403">_xlfn.POISSON.DIST(3,K173,FALSE) * _xlfn.POISSON.DIST(3,L173,FALSE)</f>
        <v>1.9751603255375475E-3</v>
      </c>
      <c r="W173" s="5">
        <f t="shared" ref="W173:W236" si="404">_xlfn.POISSON.DIST(3,K173,FALSE) * _xlfn.POISSON.DIST(0,L173,FALSE)</f>
        <v>1.1781123989880489E-2</v>
      </c>
      <c r="X173" s="5">
        <f t="shared" ref="X173:X236" si="405">_xlfn.POISSON.DIST(3,K173,FALSE) * _xlfn.POISSON.DIST(1,L173,FALSE)</f>
        <v>1.180435746230705E-2</v>
      </c>
      <c r="Y173" s="5">
        <f t="shared" ref="Y173:Y236" si="406">_xlfn.POISSON.DIST(3,K173,FALSE) * _xlfn.POISSON.DIST(2,L173,FALSE)</f>
        <v>5.9138183766512436E-3</v>
      </c>
      <c r="Z173" s="5">
        <f t="shared" ref="Z173:Z236" si="407">_xlfn.POISSON.DIST(0,K173,FALSE) * _xlfn.POISSON.DIST(3,L173,FALSE)</f>
        <v>2.9409298913743463E-2</v>
      </c>
      <c r="AA173" s="5">
        <f t="shared" ref="AA173:AA236" si="408">_xlfn.POISSON.DIST(1,K173,FALSE) * _xlfn.POISSON.DIST(3,L173,FALSE)</f>
        <v>2.1722392114875033E-2</v>
      </c>
      <c r="AB173" s="5">
        <f t="shared" ref="AB173:AB236" si="409">_xlfn.POISSON.DIST(2,K173,FALSE) * _xlfn.POISSON.DIST(3,L173,FALSE)</f>
        <v>8.022331993978199E-3</v>
      </c>
      <c r="AC173" s="5">
        <f t="shared" ref="AC173:AC236" si="410">_xlfn.POISSON.DIST(4,K173,FALSE) * _xlfn.POISSON.DIST(4,L173,FALSE)</f>
        <v>9.1361027227103691E-5</v>
      </c>
      <c r="AD173" s="5">
        <f t="shared" ref="AD173:AD236" si="411">_xlfn.POISSON.DIST(4,K173,FALSE) * _xlfn.POISSON.DIST(0,L173,FALSE)</f>
        <v>2.1754530396383568E-3</v>
      </c>
      <c r="AE173" s="5">
        <f t="shared" ref="AE173:AE236" si="412">_xlfn.POISSON.DIST(4,K173,FALSE) * _xlfn.POISSON.DIST(1,L173,FALSE)</f>
        <v>2.1797432354002493E-3</v>
      </c>
      <c r="AF173" s="5">
        <f t="shared" ref="AF173:AF236" si="413">_xlfn.POISSON.DIST(4,K173,FALSE) * _xlfn.POISSON.DIST(2,L173,FALSE)</f>
        <v>1.092020945913636E-3</v>
      </c>
      <c r="AG173" s="5">
        <f t="shared" ref="AG173:AG236" si="414">_xlfn.POISSON.DIST(4,K173,FALSE) * _xlfn.POISSON.DIST(3,L173,FALSE)</f>
        <v>3.6472483760077403E-4</v>
      </c>
      <c r="AH173" s="5">
        <f t="shared" ref="AH173:AH236" si="415">_xlfn.POISSON.DIST(0,K173,FALSE) * _xlfn.POISSON.DIST(4,L173,FALSE)</f>
        <v>7.3668241967375283E-3</v>
      </c>
      <c r="AI173" s="5">
        <f t="shared" ref="AI173:AI236" si="416">_xlfn.POISSON.DIST(1,K173,FALSE) * _xlfn.POISSON.DIST(4,L173,FALSE)</f>
        <v>5.4413076732033033E-3</v>
      </c>
      <c r="AJ173" s="5">
        <f t="shared" ref="AJ173:AJ236" si="417">_xlfn.POISSON.DIST(2,K173,FALSE) * _xlfn.POISSON.DIST(4,L173,FALSE)</f>
        <v>2.009538194733442E-3</v>
      </c>
      <c r="AK173" s="5">
        <f t="shared" ref="AK173:AK236" si="418">_xlfn.POISSON.DIST(3,K173,FALSE) * _xlfn.POISSON.DIST(4,L173,FALSE)</f>
        <v>4.9476388135883819E-4</v>
      </c>
      <c r="AL173" s="5">
        <f t="shared" ref="AL173:AL236" si="419">_xlfn.POISSON.DIST(5,K173,FALSE) * _xlfn.POISSON.DIST(5,L173,FALSE)</f>
        <v>2.704578357699028E-6</v>
      </c>
      <c r="AM173" s="5">
        <f t="shared" ref="AM173:AM236" si="420">_xlfn.POISSON.DIST(5,K173,FALSE) * _xlfn.POISSON.DIST(0,L173,FALSE)</f>
        <v>3.2136804140161016E-4</v>
      </c>
      <c r="AN173" s="5">
        <f t="shared" ref="AN173:AN236" si="421">_xlfn.POISSON.DIST(5,K173,FALSE) * _xlfn.POISSON.DIST(1,L173,FALSE)</f>
        <v>3.2200180907395582E-4</v>
      </c>
      <c r="AO173" s="5">
        <f t="shared" ref="AO173:AO236" si="422">_xlfn.POISSON.DIST(5,K173,FALSE) * _xlfn.POISSON.DIST(2,L173,FALSE)</f>
        <v>1.6131841329755322E-4</v>
      </c>
      <c r="AP173" s="5">
        <f t="shared" ref="AP173:AP236" si="423">_xlfn.POISSON.DIST(5,K173,FALSE) * _xlfn.POISSON.DIST(3,L173,FALSE)</f>
        <v>5.3878849404980036E-5</v>
      </c>
      <c r="AQ173" s="5">
        <f t="shared" ref="AQ173:AQ236" si="424">_xlfn.POISSON.DIST(5,K173,FALSE) * _xlfn.POISSON.DIST(4,L173,FALSE)</f>
        <v>1.3496275876998167E-5</v>
      </c>
      <c r="AR173" s="5">
        <f t="shared" ref="AR173:AR236" si="425">_xlfn.POISSON.DIST(0,K173,FALSE) * _xlfn.POISSON.DIST(5,L173,FALSE)</f>
        <v>1.4762704518678942E-3</v>
      </c>
      <c r="AS173" s="5">
        <f t="shared" ref="AS173:AS236" si="426">_xlfn.POISSON.DIST(1,K173,FALSE) * _xlfn.POISSON.DIST(5,L173,FALSE)</f>
        <v>1.090407687620604E-3</v>
      </c>
      <c r="AT173" s="5">
        <f t="shared" ref="AT173:AT236" si="427">_xlfn.POISSON.DIST(2,K173,FALSE) * _xlfn.POISSON.DIST(5,L173,FALSE)</f>
        <v>4.0270023819744867E-4</v>
      </c>
      <c r="AU173" s="5">
        <f t="shared" ref="AU173:AU236" si="428">_xlfn.POISSON.DIST(3,K173,FALSE) * _xlfn.POISSON.DIST(5,L173,FALSE)</f>
        <v>9.9147920351485051E-5</v>
      </c>
      <c r="AV173" s="5">
        <f t="shared" ref="AV173:AV236" si="429">_xlfn.POISSON.DIST(4,K173,FALSE) * _xlfn.POISSON.DIST(5,L173,FALSE)</f>
        <v>1.8308239934299162E-5</v>
      </c>
      <c r="AW173" s="5">
        <f t="shared" ref="AW173:AW236" si="430">_xlfn.POISSON.DIST(6,K173,FALSE) * _xlfn.POISSON.DIST(6,L173,FALSE)</f>
        <v>5.560011256488848E-8</v>
      </c>
      <c r="AX173" s="5">
        <f t="shared" ref="AX173:AX236" si="431">_xlfn.POISSON.DIST(6,K173,FALSE) * _xlfn.POISSON.DIST(0,L173,FALSE)</f>
        <v>3.9561651509101893E-5</v>
      </c>
      <c r="AY173" s="5">
        <f t="shared" ref="AY173:AY236" si="432">_xlfn.POISSON.DIST(6,K173,FALSE) * _xlfn.POISSON.DIST(1,L173,FALSE)</f>
        <v>3.9639670766031489E-5</v>
      </c>
      <c r="AZ173" s="5">
        <f t="shared" ref="AZ173:AZ236" si="433">_xlfn.POISSON.DIST(6,K173,FALSE) * _xlfn.POISSON.DIST(2,L173,FALSE)</f>
        <v>1.9858921942096676E-5</v>
      </c>
      <c r="BA173" s="5">
        <f t="shared" ref="BA173:BA236" si="434">_xlfn.POISSON.DIST(6,K173,FALSE) * _xlfn.POISSON.DIST(3,L173,FALSE)</f>
        <v>6.6326951945026931E-6</v>
      </c>
      <c r="BB173" s="5">
        <f t="shared" ref="BB173:BB236" si="435">_xlfn.POISSON.DIST(6,K173,FALSE) * _xlfn.POISSON.DIST(4,L173,FALSE)</f>
        <v>1.6614438716052892E-6</v>
      </c>
      <c r="BC173" s="5">
        <f t="shared" ref="BC173:BC236" si="436">_xlfn.POISSON.DIST(6,K173,FALSE) * _xlfn.POISSON.DIST(5,L173,FALSE)</f>
        <v>3.3294407869460284E-7</v>
      </c>
      <c r="BD173" s="5">
        <f t="shared" ref="BD173:BD236" si="437">_xlfn.POISSON.DIST(0,K173,FALSE) * _xlfn.POISSON.DIST(6,L173,FALSE)</f>
        <v>2.4653029908774368E-4</v>
      </c>
      <c r="BE173" s="5">
        <f t="shared" ref="BE173:BE236" si="438">_xlfn.POISSON.DIST(1,K173,FALSE) * _xlfn.POISSON.DIST(6,L173,FALSE)</f>
        <v>1.8209301216897756E-4</v>
      </c>
      <c r="BF173" s="5">
        <f t="shared" ref="BF173:BF236" si="439">_xlfn.POISSON.DIST(2,K173,FALSE) * _xlfn.POISSON.DIST(6,L173,FALSE)</f>
        <v>6.7249066754610228E-5</v>
      </c>
      <c r="BG173" s="5">
        <f t="shared" ref="BG173:BG236" si="440">_xlfn.POISSON.DIST(3,K173,FALSE) * _xlfn.POISSON.DIST(6,L173,FALSE)</f>
        <v>1.6557241545580095E-5</v>
      </c>
      <c r="BH173" s="5">
        <f t="shared" ref="BH173:BH236" si="441">_xlfn.POISSON.DIST(4,K173,FALSE) * _xlfn.POISSON.DIST(6,L173,FALSE)</f>
        <v>3.0573909144236152E-6</v>
      </c>
      <c r="BI173" s="5">
        <f t="shared" ref="BI173:BI236" si="442">_xlfn.POISSON.DIST(5,K173,FALSE) * _xlfn.POISSON.DIST(6,L173,FALSE)</f>
        <v>4.516520063015159E-7</v>
      </c>
      <c r="BJ173" s="8">
        <f t="shared" ref="BJ173:BJ236" si="443">SUM(N173,Q173,T173,W173,X173,Y173,AD173,AE173,AF173,AG173,AM173,AN173,AO173,AP173,AQ173,AX173,AY173,AZ173,BA173,BB173,BC173)</f>
        <v>0.26165232229144625</v>
      </c>
      <c r="BK173" s="8">
        <f t="shared" ref="BK173:BK236" si="444">SUM(M173,P173,S173,V173,AC173,AL173,AY173)</f>
        <v>0.33136623493024825</v>
      </c>
      <c r="BL173" s="8">
        <f t="shared" ref="BL173:BL236" si="445">SUM(O173,R173,U173,AA173,AB173,AH173,AI173,AJ173,AK173,AR173,AS173,AT173,AU173,AV173,BD173,BE173,BF173,BG173,BH173,BI173)</f>
        <v>0.37751496278356794</v>
      </c>
      <c r="BM173" s="8">
        <f t="shared" ref="BM173:BM236" si="446">SUM(S173:BI173)</f>
        <v>0.25343274757650536</v>
      </c>
      <c r="BN173" s="8">
        <f t="shared" ref="BN173:BN236" si="447">SUM(M173:R173)</f>
        <v>0.74647048727184717</v>
      </c>
    </row>
    <row r="174" spans="1:66" x14ac:dyDescent="0.25">
      <c r="A174" t="s">
        <v>13</v>
      </c>
      <c r="B174" t="s">
        <v>54</v>
      </c>
      <c r="C174" t="s">
        <v>227</v>
      </c>
      <c r="D174" s="16"/>
      <c r="E174">
        <f>VLOOKUP(A174,home!$A$2:$E$405,3,FALSE)</f>
        <v>2</v>
      </c>
      <c r="F174">
        <f>VLOOKUP(B174,home!$B$2:$E$405,3,FALSE)</f>
        <v>0.5</v>
      </c>
      <c r="G174">
        <f>VLOOKUP(C174,away!$B$2:$E$405,4,FALSE)</f>
        <v>0.5</v>
      </c>
      <c r="H174">
        <f>VLOOKUP(A174,away!$A$2:$E$405,3,FALSE)</f>
        <v>1</v>
      </c>
      <c r="I174">
        <f>VLOOKUP(C174,away!$B$2:$E$405,3,FALSE)</f>
        <v>0.5</v>
      </c>
      <c r="J174">
        <f>VLOOKUP(B174,home!$B$2:$E$405,4,FALSE)</f>
        <v>1</v>
      </c>
      <c r="K174" s="3">
        <f t="shared" si="392"/>
        <v>0.5</v>
      </c>
      <c r="L174" s="3">
        <f t="shared" si="393"/>
        <v>0.5</v>
      </c>
      <c r="M174" s="5">
        <f t="shared" si="394"/>
        <v>0.36787944117144233</v>
      </c>
      <c r="N174" s="5">
        <f t="shared" si="395"/>
        <v>0.18393972058572117</v>
      </c>
      <c r="O174" s="5">
        <f t="shared" si="396"/>
        <v>0.18393972058572117</v>
      </c>
      <c r="P174" s="5">
        <f t="shared" si="397"/>
        <v>9.1969860292860584E-2</v>
      </c>
      <c r="Q174" s="5">
        <f t="shared" si="398"/>
        <v>4.5984930146430292E-2</v>
      </c>
      <c r="R174" s="5">
        <f t="shared" si="399"/>
        <v>4.5984930146430292E-2</v>
      </c>
      <c r="S174" s="5">
        <f t="shared" si="400"/>
        <v>5.7481162683037865E-3</v>
      </c>
      <c r="T174" s="5">
        <f t="shared" si="401"/>
        <v>2.2992465073215146E-2</v>
      </c>
      <c r="U174" s="5">
        <f t="shared" si="402"/>
        <v>2.2992465073215146E-2</v>
      </c>
      <c r="V174" s="5">
        <f t="shared" si="403"/>
        <v>1.5966989634177189E-4</v>
      </c>
      <c r="W174" s="5">
        <f t="shared" si="404"/>
        <v>7.6641550244050498E-3</v>
      </c>
      <c r="X174" s="5">
        <f t="shared" si="405"/>
        <v>3.8320775122025249E-3</v>
      </c>
      <c r="Y174" s="5">
        <f t="shared" si="406"/>
        <v>9.5801937805063122E-4</v>
      </c>
      <c r="Z174" s="5">
        <f t="shared" si="407"/>
        <v>7.6641550244050498E-3</v>
      </c>
      <c r="AA174" s="5">
        <f t="shared" si="408"/>
        <v>3.8320775122025249E-3</v>
      </c>
      <c r="AB174" s="5">
        <f t="shared" si="409"/>
        <v>9.5801937805063122E-4</v>
      </c>
      <c r="AC174" s="5">
        <f t="shared" si="410"/>
        <v>2.4948421303401845E-6</v>
      </c>
      <c r="AD174" s="5">
        <f t="shared" si="411"/>
        <v>9.5801937805063101E-4</v>
      </c>
      <c r="AE174" s="5">
        <f t="shared" si="412"/>
        <v>4.790096890253155E-4</v>
      </c>
      <c r="AF174" s="5">
        <f t="shared" si="413"/>
        <v>1.1975242225632888E-4</v>
      </c>
      <c r="AG174" s="5">
        <f t="shared" si="414"/>
        <v>1.9958737042721483E-5</v>
      </c>
      <c r="AH174" s="5">
        <f t="shared" si="415"/>
        <v>9.5801937805063101E-4</v>
      </c>
      <c r="AI174" s="5">
        <f t="shared" si="416"/>
        <v>4.790096890253155E-4</v>
      </c>
      <c r="AJ174" s="5">
        <f t="shared" si="417"/>
        <v>1.1975242225632888E-4</v>
      </c>
      <c r="AK174" s="5">
        <f t="shared" si="418"/>
        <v>1.9958737042721483E-5</v>
      </c>
      <c r="AL174" s="5">
        <f t="shared" si="419"/>
        <v>2.4948421303401859E-8</v>
      </c>
      <c r="AM174" s="5">
        <f t="shared" si="420"/>
        <v>9.5801937805063125E-5</v>
      </c>
      <c r="AN174" s="5">
        <f t="shared" si="421"/>
        <v>4.7900968902531562E-5</v>
      </c>
      <c r="AO174" s="5">
        <f t="shared" si="422"/>
        <v>1.1975242225632891E-5</v>
      </c>
      <c r="AP174" s="5">
        <f t="shared" si="423"/>
        <v>1.9958737042721489E-6</v>
      </c>
      <c r="AQ174" s="5">
        <f t="shared" si="424"/>
        <v>2.494842130340185E-7</v>
      </c>
      <c r="AR174" s="5">
        <f t="shared" si="425"/>
        <v>9.5801937805063125E-5</v>
      </c>
      <c r="AS174" s="5">
        <f t="shared" si="426"/>
        <v>4.7900968902531562E-5</v>
      </c>
      <c r="AT174" s="5">
        <f t="shared" si="427"/>
        <v>1.1975242225632891E-5</v>
      </c>
      <c r="AU174" s="5">
        <f t="shared" si="428"/>
        <v>1.9958737042721489E-6</v>
      </c>
      <c r="AV174" s="5">
        <f t="shared" si="429"/>
        <v>2.494842130340185E-7</v>
      </c>
      <c r="AW174" s="5">
        <f t="shared" si="430"/>
        <v>1.7325292571806843E-10</v>
      </c>
      <c r="AX174" s="5">
        <f t="shared" si="431"/>
        <v>7.9834948170885921E-6</v>
      </c>
      <c r="AY174" s="5">
        <f t="shared" si="432"/>
        <v>3.991747408544296E-6</v>
      </c>
      <c r="AZ174" s="5">
        <f t="shared" si="433"/>
        <v>9.9793685213607401E-7</v>
      </c>
      <c r="BA174" s="5">
        <f t="shared" si="434"/>
        <v>1.6632280868934571E-7</v>
      </c>
      <c r="BB174" s="5">
        <f t="shared" si="435"/>
        <v>2.0790351086168207E-8</v>
      </c>
      <c r="BC174" s="5">
        <f t="shared" si="436"/>
        <v>2.0790351086168215E-9</v>
      </c>
      <c r="BD174" s="5">
        <f t="shared" si="437"/>
        <v>7.9834948170885921E-6</v>
      </c>
      <c r="BE174" s="5">
        <f t="shared" si="438"/>
        <v>3.991747408544296E-6</v>
      </c>
      <c r="BF174" s="5">
        <f t="shared" si="439"/>
        <v>9.9793685213607401E-7</v>
      </c>
      <c r="BG174" s="5">
        <f t="shared" si="440"/>
        <v>1.6632280868934571E-7</v>
      </c>
      <c r="BH174" s="5">
        <f t="shared" si="441"/>
        <v>2.0790351086168207E-8</v>
      </c>
      <c r="BI174" s="5">
        <f t="shared" si="442"/>
        <v>2.0790351086168215E-9</v>
      </c>
      <c r="BJ174" s="8">
        <f t="shared" si="443"/>
        <v>0.26711919382452298</v>
      </c>
      <c r="BK174" s="8">
        <f t="shared" si="444"/>
        <v>0.46576359916690868</v>
      </c>
      <c r="BL174" s="8">
        <f t="shared" si="445"/>
        <v>0.25945503880011794</v>
      </c>
      <c r="BM174" s="8">
        <f t="shared" si="446"/>
        <v>8.0299392313193232E-2</v>
      </c>
      <c r="BN174" s="8">
        <f t="shared" si="447"/>
        <v>0.91969860292860584</v>
      </c>
    </row>
    <row r="175" spans="1:66" x14ac:dyDescent="0.25">
      <c r="A175" t="s">
        <v>16</v>
      </c>
      <c r="B175" t="s">
        <v>230</v>
      </c>
      <c r="C175" t="s">
        <v>57</v>
      </c>
      <c r="D175" s="16"/>
      <c r="E175">
        <f>VLOOKUP(A175,home!$A$2:$E$405,3,FALSE)</f>
        <v>1.4166666666666701</v>
      </c>
      <c r="F175">
        <f>VLOOKUP(B175,home!$B$2:$E$405,3,FALSE)</f>
        <v>0.71</v>
      </c>
      <c r="G175">
        <f>VLOOKUP(C175,away!$B$2:$E$405,4,FALSE)</f>
        <v>0.35</v>
      </c>
      <c r="H175">
        <f>VLOOKUP(A175,away!$A$2:$E$405,3,FALSE)</f>
        <v>1.3611111111111101</v>
      </c>
      <c r="I175">
        <f>VLOOKUP(C175,away!$B$2:$E$405,3,FALSE)</f>
        <v>0.35</v>
      </c>
      <c r="J175">
        <f>VLOOKUP(B175,home!$B$2:$E$405,4,FALSE)</f>
        <v>1.47</v>
      </c>
      <c r="K175" s="3">
        <f t="shared" si="392"/>
        <v>0.35204166666666753</v>
      </c>
      <c r="L175" s="3">
        <f t="shared" si="393"/>
        <v>0.70029166666666609</v>
      </c>
      <c r="M175" s="5">
        <f t="shared" si="394"/>
        <v>0.34912217956439401</v>
      </c>
      <c r="N175" s="5">
        <f t="shared" si="395"/>
        <v>0.12290555396414883</v>
      </c>
      <c r="O175" s="5">
        <f t="shared" si="396"/>
        <v>0.24448735299744853</v>
      </c>
      <c r="P175" s="5">
        <f t="shared" si="397"/>
        <v>8.6069735228143651E-2</v>
      </c>
      <c r="Q175" s="5">
        <f t="shared" si="398"/>
        <v>2.1633938030064498E-2</v>
      </c>
      <c r="R175" s="5">
        <f t="shared" si="399"/>
        <v>8.5606227954752381E-2</v>
      </c>
      <c r="S175" s="5">
        <f t="shared" si="400"/>
        <v>5.3047326665738095E-3</v>
      </c>
      <c r="T175" s="5">
        <f t="shared" si="401"/>
        <v>1.5150066519637238E-2</v>
      </c>
      <c r="U175" s="5">
        <f t="shared" si="402"/>
        <v>3.0136959166237692E-2</v>
      </c>
      <c r="V175" s="5">
        <f t="shared" si="403"/>
        <v>1.4530950378898919E-4</v>
      </c>
      <c r="W175" s="5">
        <f t="shared" si="404"/>
        <v>2.5386825335557686E-3</v>
      </c>
      <c r="X175" s="5">
        <f t="shared" si="405"/>
        <v>1.7778182225613238E-3</v>
      </c>
      <c r="Y175" s="5">
        <f t="shared" si="406"/>
        <v>6.2249564305391972E-4</v>
      </c>
      <c r="Z175" s="5">
        <f t="shared" si="407"/>
        <v>1.9983109350493366E-2</v>
      </c>
      <c r="AA175" s="5">
        <f t="shared" si="408"/>
        <v>7.0348871209299528E-3</v>
      </c>
      <c r="AB175" s="5">
        <f t="shared" si="409"/>
        <v>1.2382866934320272E-3</v>
      </c>
      <c r="AC175" s="5">
        <f t="shared" si="410"/>
        <v>2.238963758485663E-6</v>
      </c>
      <c r="AD175" s="5">
        <f t="shared" si="411"/>
        <v>2.234305075626327E-4</v>
      </c>
      <c r="AE175" s="5">
        <f t="shared" si="412"/>
        <v>1.564665225252152E-4</v>
      </c>
      <c r="AF175" s="5">
        <f t="shared" si="413"/>
        <v>5.4786100918360203E-5</v>
      </c>
      <c r="AG175" s="5">
        <f t="shared" si="414"/>
        <v>1.2788749974095547E-5</v>
      </c>
      <c r="AH175" s="5">
        <f t="shared" si="415"/>
        <v>3.4985012380598091E-3</v>
      </c>
      <c r="AI175" s="5">
        <f t="shared" si="416"/>
        <v>1.2316182066819748E-3</v>
      </c>
      <c r="AJ175" s="5">
        <f t="shared" si="417"/>
        <v>2.1679046308866728E-4</v>
      </c>
      <c r="AK175" s="5">
        <f t="shared" si="418"/>
        <v>2.5439758647724362E-5</v>
      </c>
      <c r="AL175" s="5">
        <f t="shared" si="419"/>
        <v>2.2079034694239651E-8</v>
      </c>
      <c r="AM175" s="5">
        <f t="shared" si="420"/>
        <v>1.5731369653305743E-5</v>
      </c>
      <c r="AN175" s="5">
        <f t="shared" si="421"/>
        <v>1.1016547073462892E-5</v>
      </c>
      <c r="AO175" s="5">
        <f t="shared" si="422"/>
        <v>3.8573980554935559E-6</v>
      </c>
      <c r="AP175" s="5">
        <f t="shared" si="423"/>
        <v>9.0043457109277989E-7</v>
      </c>
      <c r="AQ175" s="5">
        <f t="shared" si="424"/>
        <v>1.5764170662871184E-7</v>
      </c>
      <c r="AR175" s="5">
        <f t="shared" si="425"/>
        <v>4.8999425256725975E-4</v>
      </c>
      <c r="AS175" s="5">
        <f t="shared" si="426"/>
        <v>1.7249839333086616E-4</v>
      </c>
      <c r="AT175" s="5">
        <f t="shared" si="427"/>
        <v>3.0363310942760242E-5</v>
      </c>
      <c r="AU175" s="5">
        <f t="shared" si="428"/>
        <v>3.5630501966025259E-6</v>
      </c>
      <c r="AV175" s="5">
        <f t="shared" si="429"/>
        <v>3.1358553240723759E-7</v>
      </c>
      <c r="AW175" s="5">
        <f t="shared" si="430"/>
        <v>1.5119958804785498E-10</v>
      </c>
      <c r="AX175" s="5">
        <f t="shared" si="431"/>
        <v>9.2301626528319733E-7</v>
      </c>
      <c r="AY175" s="5">
        <f t="shared" si="432"/>
        <v>6.4638059877561186E-7</v>
      </c>
      <c r="AZ175" s="5">
        <f t="shared" si="433"/>
        <v>2.2632747340878541E-7</v>
      </c>
      <c r="BA175" s="5">
        <f t="shared" si="434"/>
        <v>5.2831747855297972E-8</v>
      </c>
      <c r="BB175" s="5">
        <f t="shared" si="435"/>
        <v>9.2494081896249185E-9</v>
      </c>
      <c r="BC175" s="5">
        <f t="shared" si="436"/>
        <v>1.2954566953585491E-9</v>
      </c>
      <c r="BD175" s="5">
        <f t="shared" si="437"/>
        <v>5.7189815297902281E-5</v>
      </c>
      <c r="BE175" s="5">
        <f t="shared" si="438"/>
        <v>2.0133197893832396E-5</v>
      </c>
      <c r="BF175" s="5">
        <f t="shared" si="439"/>
        <v>3.5438622709372981E-6</v>
      </c>
      <c r="BG175" s="5">
        <f t="shared" si="440"/>
        <v>4.1586239343262919E-7</v>
      </c>
      <c r="BH175" s="5">
        <f t="shared" si="441"/>
        <v>3.6600222522003041E-8</v>
      </c>
      <c r="BI175" s="5">
        <f t="shared" si="442"/>
        <v>2.5769606674033717E-9</v>
      </c>
      <c r="BJ175" s="8">
        <f t="shared" si="443"/>
        <v>0.16510954928601207</v>
      </c>
      <c r="BK175" s="8">
        <f t="shared" si="444"/>
        <v>0.44064486438629247</v>
      </c>
      <c r="BL175" s="8">
        <f t="shared" si="445"/>
        <v>0.37425411810688791</v>
      </c>
      <c r="BM175" s="8">
        <f t="shared" si="446"/>
        <v>9.0166007161334744E-2</v>
      </c>
      <c r="BN175" s="8">
        <f t="shared" si="447"/>
        <v>0.90982498773895193</v>
      </c>
    </row>
    <row r="176" spans="1:66" x14ac:dyDescent="0.25">
      <c r="A176" t="s">
        <v>16</v>
      </c>
      <c r="B176" t="s">
        <v>60</v>
      </c>
      <c r="C176" t="s">
        <v>287</v>
      </c>
      <c r="D176" s="16"/>
      <c r="E176">
        <f>VLOOKUP(A176,home!$A$2:$E$405,3,FALSE)</f>
        <v>1.4166666666666701</v>
      </c>
      <c r="F176">
        <f>VLOOKUP(B176,home!$B$2:$E$405,3,FALSE)</f>
        <v>2.12</v>
      </c>
      <c r="G176">
        <f>VLOOKUP(C176,away!$B$2:$E$405,4,FALSE)</f>
        <v>1.41</v>
      </c>
      <c r="H176">
        <f>VLOOKUP(A176,away!$A$2:$E$405,3,FALSE)</f>
        <v>1.3611111111111101</v>
      </c>
      <c r="I176">
        <f>VLOOKUP(C176,away!$B$2:$E$405,3,FALSE)</f>
        <v>1.76</v>
      </c>
      <c r="J176">
        <f>VLOOKUP(B176,home!$B$2:$E$405,4,FALSE)</f>
        <v>0.73</v>
      </c>
      <c r="K176" s="3">
        <f t="shared" si="392"/>
        <v>4.2347000000000099</v>
      </c>
      <c r="L176" s="3">
        <f t="shared" si="393"/>
        <v>1.7487555555555543</v>
      </c>
      <c r="M176" s="5">
        <f t="shared" si="394"/>
        <v>2.5201028732958946E-3</v>
      </c>
      <c r="N176" s="5">
        <f t="shared" si="395"/>
        <v>1.067187963754615E-2</v>
      </c>
      <c r="O176" s="5">
        <f t="shared" si="396"/>
        <v>4.40704390024771E-3</v>
      </c>
      <c r="P176" s="5">
        <f t="shared" si="397"/>
        <v>1.8662508804379023E-2</v>
      </c>
      <c r="Q176" s="5">
        <f t="shared" si="398"/>
        <v>2.2596104350558397E-2</v>
      </c>
      <c r="R176" s="5">
        <f t="shared" si="399"/>
        <v>3.8534212520677015E-3</v>
      </c>
      <c r="S176" s="5">
        <f t="shared" si="400"/>
        <v>3.4551092989511339E-2</v>
      </c>
      <c r="T176" s="5">
        <f t="shared" si="401"/>
        <v>3.9515063016952026E-2</v>
      </c>
      <c r="U176" s="5">
        <f t="shared" si="402"/>
        <v>1.6318082976131132E-2</v>
      </c>
      <c r="V176" s="5">
        <f t="shared" si="403"/>
        <v>2.8429618839521793E-2</v>
      </c>
      <c r="W176" s="5">
        <f t="shared" si="404"/>
        <v>3.1895907697769947E-2</v>
      </c>
      <c r="X176" s="5">
        <f t="shared" si="405"/>
        <v>5.5778145785962359E-2</v>
      </c>
      <c r="Y176" s="5">
        <f t="shared" si="406"/>
        <v>4.8771171160894661E-2</v>
      </c>
      <c r="Z176" s="5">
        <f t="shared" si="407"/>
        <v>2.2462306074830778E-3</v>
      </c>
      <c r="AA176" s="5">
        <f t="shared" si="408"/>
        <v>9.5121127535086111E-3</v>
      </c>
      <c r="AB176" s="5">
        <f t="shared" si="409"/>
        <v>2.0140471938641508E-2</v>
      </c>
      <c r="AC176" s="5">
        <f t="shared" si="410"/>
        <v>1.3158391704953911E-2</v>
      </c>
      <c r="AD176" s="5">
        <f t="shared" si="411"/>
        <v>3.376740008193669E-2</v>
      </c>
      <c r="AE176" s="5">
        <f t="shared" si="412"/>
        <v>5.9050928489953865E-2</v>
      </c>
      <c r="AF176" s="5">
        <f t="shared" si="413"/>
        <v>5.1632819628760297E-2</v>
      </c>
      <c r="AG176" s="5">
        <f t="shared" si="414"/>
        <v>3.0097726724930815E-2</v>
      </c>
      <c r="AH176" s="5">
        <f t="shared" si="415"/>
        <v>9.8202706347374005E-4</v>
      </c>
      <c r="AI176" s="5">
        <f t="shared" si="416"/>
        <v>4.1585900056922559E-3</v>
      </c>
      <c r="AJ176" s="5">
        <f t="shared" si="417"/>
        <v>8.8051905485525203E-3</v>
      </c>
      <c r="AK176" s="5">
        <f t="shared" si="418"/>
        <v>1.2429113471985146E-2</v>
      </c>
      <c r="AL176" s="5">
        <f t="shared" si="419"/>
        <v>3.8977551852715504E-3</v>
      </c>
      <c r="AM176" s="5">
        <f t="shared" si="420"/>
        <v>2.8598961825395522E-2</v>
      </c>
      <c r="AN176" s="5">
        <f t="shared" si="421"/>
        <v>5.0012593375281633E-2</v>
      </c>
      <c r="AO176" s="5">
        <f t="shared" si="422"/>
        <v>4.3729900256382341E-2</v>
      </c>
      <c r="AP176" s="5">
        <f t="shared" si="423"/>
        <v>2.5490968672412958E-2</v>
      </c>
      <c r="AQ176" s="5">
        <f t="shared" si="424"/>
        <v>1.1144368270593688E-2</v>
      </c>
      <c r="AR176" s="5">
        <f t="shared" si="425"/>
        <v>3.4346505659112186E-4</v>
      </c>
      <c r="AS176" s="5">
        <f t="shared" si="426"/>
        <v>1.4544714751464271E-3</v>
      </c>
      <c r="AT176" s="5">
        <f t="shared" si="427"/>
        <v>3.0796251779012952E-3</v>
      </c>
      <c r="AU176" s="5">
        <f t="shared" si="428"/>
        <v>4.3470962469528808E-3</v>
      </c>
      <c r="AV176" s="5">
        <f t="shared" si="429"/>
        <v>4.6021621192428534E-3</v>
      </c>
      <c r="AW176" s="5">
        <f t="shared" si="430"/>
        <v>8.0179586707053517E-4</v>
      </c>
      <c r="AX176" s="5">
        <f t="shared" si="431"/>
        <v>2.0184670607000448E-2</v>
      </c>
      <c r="AY176" s="5">
        <f t="shared" si="432"/>
        <v>3.5298054861050934E-2</v>
      </c>
      <c r="AZ176" s="5">
        <f t="shared" si="433"/>
        <v>3.0863834769283786E-2</v>
      </c>
      <c r="BA176" s="5">
        <f t="shared" si="434"/>
        <v>1.7991100839511234E-2</v>
      </c>
      <c r="BB176" s="5">
        <f t="shared" si="435"/>
        <v>7.8655093859138665E-3</v>
      </c>
      <c r="BC176" s="5">
        <f t="shared" si="436"/>
        <v>2.7509706471782456E-3</v>
      </c>
      <c r="BD176" s="5">
        <f t="shared" si="437"/>
        <v>1.0010607097548777E-4</v>
      </c>
      <c r="BE176" s="5">
        <f t="shared" si="438"/>
        <v>4.2391917875989906E-4</v>
      </c>
      <c r="BF176" s="5">
        <f t="shared" si="439"/>
        <v>8.9758527314727455E-4</v>
      </c>
      <c r="BG176" s="5">
        <f t="shared" si="440"/>
        <v>1.2670014520655905E-3</v>
      </c>
      <c r="BH176" s="5">
        <f t="shared" si="441"/>
        <v>1.3413427622655427E-3</v>
      </c>
      <c r="BI176" s="5">
        <f t="shared" si="442"/>
        <v>1.1360368390731812E-3</v>
      </c>
      <c r="BJ176" s="8">
        <f t="shared" si="443"/>
        <v>0.65770808008527004</v>
      </c>
      <c r="BK176" s="8">
        <f t="shared" si="444"/>
        <v>0.13651752525798444</v>
      </c>
      <c r="BL176" s="8">
        <f t="shared" si="445"/>
        <v>9.9598865562421895E-2</v>
      </c>
      <c r="BM176" s="8">
        <f t="shared" si="446"/>
        <v>0.79886338170108395</v>
      </c>
      <c r="BN176" s="8">
        <f t="shared" si="447"/>
        <v>6.2711060818094869E-2</v>
      </c>
    </row>
    <row r="177" spans="1:66" x14ac:dyDescent="0.25">
      <c r="A177" t="s">
        <v>61</v>
      </c>
      <c r="B177" t="s">
        <v>318</v>
      </c>
      <c r="C177" t="s">
        <v>288</v>
      </c>
      <c r="D177" s="16"/>
      <c r="E177">
        <f>VLOOKUP(A177,home!$A$2:$E$405,3,FALSE)</f>
        <v>1.95</v>
      </c>
      <c r="F177">
        <f>VLOOKUP(B177,home!$B$2:$E$405,3,FALSE)</f>
        <v>1.03</v>
      </c>
      <c r="G177">
        <f>VLOOKUP(C177,away!$B$2:$E$405,4,FALSE)</f>
        <v>1.03</v>
      </c>
      <c r="H177">
        <f>VLOOKUP(A177,away!$A$2:$E$405,3,FALSE)</f>
        <v>1</v>
      </c>
      <c r="I177">
        <f>VLOOKUP(C177,away!$B$2:$E$405,3,FALSE)</f>
        <v>0</v>
      </c>
      <c r="J177">
        <f>VLOOKUP(B177,home!$B$2:$E$405,4,FALSE)</f>
        <v>0</v>
      </c>
      <c r="K177" s="3">
        <f t="shared" si="392"/>
        <v>2.0687550000000003</v>
      </c>
      <c r="L177" s="3">
        <f t="shared" si="393"/>
        <v>0</v>
      </c>
      <c r="M177" s="5">
        <f t="shared" si="394"/>
        <v>0.12634298083941742</v>
      </c>
      <c r="N177" s="5">
        <f t="shared" si="395"/>
        <v>0.26137267332644903</v>
      </c>
      <c r="O177" s="5">
        <f t="shared" si="396"/>
        <v>0</v>
      </c>
      <c r="P177" s="5">
        <f t="shared" si="397"/>
        <v>0</v>
      </c>
      <c r="Q177" s="5">
        <f t="shared" si="398"/>
        <v>0.27035801240372909</v>
      </c>
      <c r="R177" s="5">
        <f t="shared" si="399"/>
        <v>0</v>
      </c>
      <c r="S177" s="5">
        <f t="shared" si="400"/>
        <v>0</v>
      </c>
      <c r="T177" s="5">
        <f t="shared" si="401"/>
        <v>0</v>
      </c>
      <c r="U177" s="5">
        <f t="shared" si="402"/>
        <v>0</v>
      </c>
      <c r="V177" s="5">
        <f t="shared" si="403"/>
        <v>0</v>
      </c>
      <c r="W177" s="5">
        <f t="shared" si="404"/>
        <v>0.18643482998342556</v>
      </c>
      <c r="X177" s="5">
        <f t="shared" si="405"/>
        <v>0</v>
      </c>
      <c r="Y177" s="5">
        <f t="shared" si="406"/>
        <v>0</v>
      </c>
      <c r="Z177" s="5">
        <f t="shared" si="407"/>
        <v>0</v>
      </c>
      <c r="AA177" s="5">
        <f t="shared" si="408"/>
        <v>0</v>
      </c>
      <c r="AB177" s="5">
        <f t="shared" si="409"/>
        <v>0</v>
      </c>
      <c r="AC177" s="5">
        <f t="shared" si="410"/>
        <v>0</v>
      </c>
      <c r="AD177" s="5">
        <f t="shared" si="411"/>
        <v>9.6421996675590413E-2</v>
      </c>
      <c r="AE177" s="5">
        <f t="shared" si="412"/>
        <v>0</v>
      </c>
      <c r="AF177" s="5">
        <f t="shared" si="413"/>
        <v>0</v>
      </c>
      <c r="AG177" s="5">
        <f t="shared" si="414"/>
        <v>0</v>
      </c>
      <c r="AH177" s="5">
        <f t="shared" si="415"/>
        <v>0</v>
      </c>
      <c r="AI177" s="5">
        <f t="shared" si="416"/>
        <v>0</v>
      </c>
      <c r="AJ177" s="5">
        <f t="shared" si="417"/>
        <v>0</v>
      </c>
      <c r="AK177" s="5">
        <f t="shared" si="418"/>
        <v>0</v>
      </c>
      <c r="AL177" s="5">
        <f t="shared" si="419"/>
        <v>0</v>
      </c>
      <c r="AM177" s="5">
        <f t="shared" si="420"/>
        <v>3.9894697546522209E-2</v>
      </c>
      <c r="AN177" s="5">
        <f t="shared" si="421"/>
        <v>0</v>
      </c>
      <c r="AO177" s="5">
        <f t="shared" si="422"/>
        <v>0</v>
      </c>
      <c r="AP177" s="5">
        <f t="shared" si="423"/>
        <v>0</v>
      </c>
      <c r="AQ177" s="5">
        <f t="shared" si="424"/>
        <v>0</v>
      </c>
      <c r="AR177" s="5">
        <f t="shared" si="425"/>
        <v>0</v>
      </c>
      <c r="AS177" s="5">
        <f t="shared" si="426"/>
        <v>0</v>
      </c>
      <c r="AT177" s="5">
        <f t="shared" si="427"/>
        <v>0</v>
      </c>
      <c r="AU177" s="5">
        <f t="shared" si="428"/>
        <v>0</v>
      </c>
      <c r="AV177" s="5">
        <f t="shared" si="429"/>
        <v>0</v>
      </c>
      <c r="AW177" s="5">
        <f t="shared" si="430"/>
        <v>0</v>
      </c>
      <c r="AX177" s="5">
        <f t="shared" si="431"/>
        <v>1.3755392503809267E-2</v>
      </c>
      <c r="AY177" s="5">
        <f t="shared" si="432"/>
        <v>0</v>
      </c>
      <c r="AZ177" s="5">
        <f t="shared" si="433"/>
        <v>0</v>
      </c>
      <c r="BA177" s="5">
        <f t="shared" si="434"/>
        <v>0</v>
      </c>
      <c r="BB177" s="5">
        <f t="shared" si="435"/>
        <v>0</v>
      </c>
      <c r="BC177" s="5">
        <f t="shared" si="436"/>
        <v>0</v>
      </c>
      <c r="BD177" s="5">
        <f t="shared" si="437"/>
        <v>0</v>
      </c>
      <c r="BE177" s="5">
        <f t="shared" si="438"/>
        <v>0</v>
      </c>
      <c r="BF177" s="5">
        <f t="shared" si="439"/>
        <v>0</v>
      </c>
      <c r="BG177" s="5">
        <f t="shared" si="440"/>
        <v>0</v>
      </c>
      <c r="BH177" s="5">
        <f t="shared" si="441"/>
        <v>0</v>
      </c>
      <c r="BI177" s="5">
        <f t="shared" si="442"/>
        <v>0</v>
      </c>
      <c r="BJ177" s="8">
        <f t="shared" si="443"/>
        <v>0.86823760243952552</v>
      </c>
      <c r="BK177" s="8">
        <f t="shared" si="444"/>
        <v>0.12634298083941742</v>
      </c>
      <c r="BL177" s="8">
        <f t="shared" si="445"/>
        <v>0</v>
      </c>
      <c r="BM177" s="8">
        <f t="shared" si="446"/>
        <v>0.3365069167093474</v>
      </c>
      <c r="BN177" s="8">
        <f t="shared" si="447"/>
        <v>0.65807366656959554</v>
      </c>
    </row>
    <row r="178" spans="1:66" x14ac:dyDescent="0.25">
      <c r="A178" t="s">
        <v>19</v>
      </c>
      <c r="B178" t="s">
        <v>352</v>
      </c>
      <c r="C178" t="s">
        <v>21</v>
      </c>
      <c r="D178" s="16"/>
      <c r="E178">
        <f>VLOOKUP(A178,home!$A$2:$E$405,3,FALSE)</f>
        <v>1.4827586206896599</v>
      </c>
      <c r="F178">
        <f>VLOOKUP(B178,home!$B$2:$E$405,3,FALSE)</f>
        <v>0.67</v>
      </c>
      <c r="G178">
        <f>VLOOKUP(C178,away!$B$2:$E$405,4,FALSE)</f>
        <v>0.67</v>
      </c>
      <c r="H178">
        <f>VLOOKUP(A178,away!$A$2:$E$405,3,FALSE)</f>
        <v>1.5172413793103401</v>
      </c>
      <c r="I178">
        <f>VLOOKUP(C178,away!$B$2:$E$405,3,FALSE)</f>
        <v>0</v>
      </c>
      <c r="J178">
        <f>VLOOKUP(B178,home!$B$2:$E$405,4,FALSE)</f>
        <v>0</v>
      </c>
      <c r="K178" s="3">
        <f t="shared" si="392"/>
        <v>0.66561034482758841</v>
      </c>
      <c r="L178" s="3">
        <f t="shared" si="393"/>
        <v>0</v>
      </c>
      <c r="M178" s="5">
        <f t="shared" si="394"/>
        <v>0.51395973928834071</v>
      </c>
      <c r="N178" s="5">
        <f t="shared" si="395"/>
        <v>0.34209691929520986</v>
      </c>
      <c r="O178" s="5">
        <f t="shared" si="396"/>
        <v>0</v>
      </c>
      <c r="P178" s="5">
        <f t="shared" si="397"/>
        <v>0</v>
      </c>
      <c r="Q178" s="5">
        <f t="shared" si="398"/>
        <v>0.11385162420827014</v>
      </c>
      <c r="R178" s="5">
        <f t="shared" si="399"/>
        <v>0</v>
      </c>
      <c r="S178" s="5">
        <f t="shared" si="400"/>
        <v>0</v>
      </c>
      <c r="T178" s="5">
        <f t="shared" si="401"/>
        <v>0</v>
      </c>
      <c r="U178" s="5">
        <f t="shared" si="402"/>
        <v>0</v>
      </c>
      <c r="V178" s="5">
        <f t="shared" si="403"/>
        <v>0</v>
      </c>
      <c r="W178" s="5">
        <f t="shared" si="404"/>
        <v>2.5260272949482576E-2</v>
      </c>
      <c r="X178" s="5">
        <f t="shared" si="405"/>
        <v>0</v>
      </c>
      <c r="Y178" s="5">
        <f t="shared" si="406"/>
        <v>0</v>
      </c>
      <c r="Z178" s="5">
        <f t="shared" si="407"/>
        <v>0</v>
      </c>
      <c r="AA178" s="5">
        <f t="shared" si="408"/>
        <v>0</v>
      </c>
      <c r="AB178" s="5">
        <f t="shared" si="409"/>
        <v>0</v>
      </c>
      <c r="AC178" s="5">
        <f t="shared" si="410"/>
        <v>0</v>
      </c>
      <c r="AD178" s="5">
        <f t="shared" si="411"/>
        <v>4.2033747470860234E-3</v>
      </c>
      <c r="AE178" s="5">
        <f t="shared" si="412"/>
        <v>0</v>
      </c>
      <c r="AF178" s="5">
        <f t="shared" si="413"/>
        <v>0</v>
      </c>
      <c r="AG178" s="5">
        <f t="shared" si="414"/>
        <v>0</v>
      </c>
      <c r="AH178" s="5">
        <f t="shared" si="415"/>
        <v>0</v>
      </c>
      <c r="AI178" s="5">
        <f t="shared" si="416"/>
        <v>0</v>
      </c>
      <c r="AJ178" s="5">
        <f t="shared" si="417"/>
        <v>0</v>
      </c>
      <c r="AK178" s="5">
        <f t="shared" si="418"/>
        <v>0</v>
      </c>
      <c r="AL178" s="5">
        <f t="shared" si="419"/>
        <v>0</v>
      </c>
      <c r="AM178" s="5">
        <f t="shared" si="420"/>
        <v>5.5956194296950118E-4</v>
      </c>
      <c r="AN178" s="5">
        <f t="shared" si="421"/>
        <v>0</v>
      </c>
      <c r="AO178" s="5">
        <f t="shared" si="422"/>
        <v>0</v>
      </c>
      <c r="AP178" s="5">
        <f t="shared" si="423"/>
        <v>0</v>
      </c>
      <c r="AQ178" s="5">
        <f t="shared" si="424"/>
        <v>0</v>
      </c>
      <c r="AR178" s="5">
        <f t="shared" si="425"/>
        <v>0</v>
      </c>
      <c r="AS178" s="5">
        <f t="shared" si="426"/>
        <v>0</v>
      </c>
      <c r="AT178" s="5">
        <f t="shared" si="427"/>
        <v>0</v>
      </c>
      <c r="AU178" s="5">
        <f t="shared" si="428"/>
        <v>0</v>
      </c>
      <c r="AV178" s="5">
        <f t="shared" si="429"/>
        <v>0</v>
      </c>
      <c r="AW178" s="5">
        <f t="shared" si="430"/>
        <v>0</v>
      </c>
      <c r="AX178" s="5">
        <f t="shared" si="431"/>
        <v>6.2075036302054168E-5</v>
      </c>
      <c r="AY178" s="5">
        <f t="shared" si="432"/>
        <v>0</v>
      </c>
      <c r="AZ178" s="5">
        <f t="shared" si="433"/>
        <v>0</v>
      </c>
      <c r="BA178" s="5">
        <f t="shared" si="434"/>
        <v>0</v>
      </c>
      <c r="BB178" s="5">
        <f t="shared" si="435"/>
        <v>0</v>
      </c>
      <c r="BC178" s="5">
        <f t="shared" si="436"/>
        <v>0</v>
      </c>
      <c r="BD178" s="5">
        <f t="shared" si="437"/>
        <v>0</v>
      </c>
      <c r="BE178" s="5">
        <f t="shared" si="438"/>
        <v>0</v>
      </c>
      <c r="BF178" s="5">
        <f t="shared" si="439"/>
        <v>0</v>
      </c>
      <c r="BG178" s="5">
        <f t="shared" si="440"/>
        <v>0</v>
      </c>
      <c r="BH178" s="5">
        <f t="shared" si="441"/>
        <v>0</v>
      </c>
      <c r="BI178" s="5">
        <f t="shared" si="442"/>
        <v>0</v>
      </c>
      <c r="BJ178" s="8">
        <f t="shared" si="443"/>
        <v>0.48603382817932023</v>
      </c>
      <c r="BK178" s="8">
        <f t="shared" si="444"/>
        <v>0.51395973928834071</v>
      </c>
      <c r="BL178" s="8">
        <f t="shared" si="445"/>
        <v>0</v>
      </c>
      <c r="BM178" s="8">
        <f t="shared" si="446"/>
        <v>3.0085284675840155E-2</v>
      </c>
      <c r="BN178" s="8">
        <f t="shared" si="447"/>
        <v>0.96990828279182062</v>
      </c>
    </row>
    <row r="179" spans="1:66" x14ac:dyDescent="0.25">
      <c r="A179" t="s">
        <v>178</v>
      </c>
      <c r="B179" t="s">
        <v>465</v>
      </c>
      <c r="C179" t="s">
        <v>272</v>
      </c>
      <c r="D179" s="16"/>
      <c r="E179">
        <f>VLOOKUP(A179,home!$A$2:$E$405,3,FALSE)</f>
        <v>1.52941176470588</v>
      </c>
      <c r="F179">
        <f>VLOOKUP(B179,home!$B$2:$E$405,3,FALSE)</f>
        <v>0</v>
      </c>
      <c r="G179">
        <f>VLOOKUP(C179,away!$B$2:$E$405,4,FALSE)</f>
        <v>0</v>
      </c>
      <c r="H179">
        <f>VLOOKUP(A179,away!$A$2:$E$405,3,FALSE)</f>
        <v>1.1176470588235301</v>
      </c>
      <c r="I179">
        <f>VLOOKUP(C179,away!$B$2:$E$405,3,FALSE)</f>
        <v>0.65</v>
      </c>
      <c r="J179">
        <f>VLOOKUP(B179,home!$B$2:$E$405,4,FALSE)</f>
        <v>0.89</v>
      </c>
      <c r="K179" s="3">
        <f t="shared" si="392"/>
        <v>0</v>
      </c>
      <c r="L179" s="3">
        <f t="shared" si="393"/>
        <v>0.6465588235294123</v>
      </c>
      <c r="M179" s="5">
        <f t="shared" si="394"/>
        <v>0.52384532290669672</v>
      </c>
      <c r="N179" s="5">
        <f t="shared" si="395"/>
        <v>0</v>
      </c>
      <c r="O179" s="5">
        <f t="shared" si="396"/>
        <v>0.33869681568993898</v>
      </c>
      <c r="P179" s="5">
        <f t="shared" si="397"/>
        <v>0</v>
      </c>
      <c r="Q179" s="5">
        <f t="shared" si="398"/>
        <v>0</v>
      </c>
      <c r="R179" s="5">
        <f t="shared" si="399"/>
        <v>0.10949370734282254</v>
      </c>
      <c r="S179" s="5">
        <f t="shared" si="400"/>
        <v>0</v>
      </c>
      <c r="T179" s="5">
        <f t="shared" si="401"/>
        <v>0</v>
      </c>
      <c r="U179" s="5">
        <f t="shared" si="402"/>
        <v>0</v>
      </c>
      <c r="V179" s="5">
        <f t="shared" si="403"/>
        <v>0</v>
      </c>
      <c r="W179" s="5">
        <f t="shared" si="404"/>
        <v>0</v>
      </c>
      <c r="X179" s="5">
        <f t="shared" si="405"/>
        <v>0</v>
      </c>
      <c r="Y179" s="5">
        <f t="shared" si="406"/>
        <v>0</v>
      </c>
      <c r="Z179" s="5">
        <f t="shared" si="407"/>
        <v>2.3598040867816375E-2</v>
      </c>
      <c r="AA179" s="5">
        <f t="shared" si="408"/>
        <v>0</v>
      </c>
      <c r="AB179" s="5">
        <f t="shared" si="409"/>
        <v>0</v>
      </c>
      <c r="AC179" s="5">
        <f t="shared" si="410"/>
        <v>0</v>
      </c>
      <c r="AD179" s="5">
        <f t="shared" si="411"/>
        <v>0</v>
      </c>
      <c r="AE179" s="5">
        <f t="shared" si="412"/>
        <v>0</v>
      </c>
      <c r="AF179" s="5">
        <f t="shared" si="413"/>
        <v>0</v>
      </c>
      <c r="AG179" s="5">
        <f t="shared" si="414"/>
        <v>0</v>
      </c>
      <c r="AH179" s="5">
        <f t="shared" si="415"/>
        <v>3.8143803852735865E-3</v>
      </c>
      <c r="AI179" s="5">
        <f t="shared" si="416"/>
        <v>0</v>
      </c>
      <c r="AJ179" s="5">
        <f t="shared" si="417"/>
        <v>0</v>
      </c>
      <c r="AK179" s="5">
        <f t="shared" si="418"/>
        <v>0</v>
      </c>
      <c r="AL179" s="5">
        <f t="shared" si="419"/>
        <v>0</v>
      </c>
      <c r="AM179" s="5">
        <f t="shared" si="420"/>
        <v>0</v>
      </c>
      <c r="AN179" s="5">
        <f t="shared" si="421"/>
        <v>0</v>
      </c>
      <c r="AO179" s="5">
        <f t="shared" si="422"/>
        <v>0</v>
      </c>
      <c r="AP179" s="5">
        <f t="shared" si="423"/>
        <v>0</v>
      </c>
      <c r="AQ179" s="5">
        <f t="shared" si="424"/>
        <v>0</v>
      </c>
      <c r="AR179" s="5">
        <f t="shared" si="425"/>
        <v>4.9324425887923142E-4</v>
      </c>
      <c r="AS179" s="5">
        <f t="shared" si="426"/>
        <v>0</v>
      </c>
      <c r="AT179" s="5">
        <f t="shared" si="427"/>
        <v>0</v>
      </c>
      <c r="AU179" s="5">
        <f t="shared" si="428"/>
        <v>0</v>
      </c>
      <c r="AV179" s="5">
        <f t="shared" si="429"/>
        <v>0</v>
      </c>
      <c r="AW179" s="5">
        <f t="shared" si="430"/>
        <v>0</v>
      </c>
      <c r="AX179" s="5">
        <f t="shared" si="431"/>
        <v>0</v>
      </c>
      <c r="AY179" s="5">
        <f t="shared" si="432"/>
        <v>0</v>
      </c>
      <c r="AZ179" s="5">
        <f t="shared" si="433"/>
        <v>0</v>
      </c>
      <c r="BA179" s="5">
        <f t="shared" si="434"/>
        <v>0</v>
      </c>
      <c r="BB179" s="5">
        <f t="shared" si="435"/>
        <v>0</v>
      </c>
      <c r="BC179" s="5">
        <f t="shared" si="436"/>
        <v>0</v>
      </c>
      <c r="BD179" s="5">
        <f t="shared" si="437"/>
        <v>5.3151904622265442E-5</v>
      </c>
      <c r="BE179" s="5">
        <f t="shared" si="438"/>
        <v>0</v>
      </c>
      <c r="BF179" s="5">
        <f t="shared" si="439"/>
        <v>0</v>
      </c>
      <c r="BG179" s="5">
        <f t="shared" si="440"/>
        <v>0</v>
      </c>
      <c r="BH179" s="5">
        <f t="shared" si="441"/>
        <v>0</v>
      </c>
      <c r="BI179" s="5">
        <f t="shared" si="442"/>
        <v>0</v>
      </c>
      <c r="BJ179" s="8">
        <f t="shared" si="443"/>
        <v>0</v>
      </c>
      <c r="BK179" s="8">
        <f t="shared" si="444"/>
        <v>0.52384532290669672</v>
      </c>
      <c r="BL179" s="8">
        <f t="shared" si="445"/>
        <v>0.45255129958153661</v>
      </c>
      <c r="BM179" s="8">
        <f t="shared" si="446"/>
        <v>2.7958817416591456E-2</v>
      </c>
      <c r="BN179" s="8">
        <f t="shared" si="447"/>
        <v>0.97203584593945824</v>
      </c>
    </row>
    <row r="180" spans="1:66" x14ac:dyDescent="0.25">
      <c r="A180" t="s">
        <v>28</v>
      </c>
      <c r="B180" t="s">
        <v>464</v>
      </c>
      <c r="C180" t="s">
        <v>189</v>
      </c>
      <c r="D180" s="16"/>
      <c r="E180">
        <f>VLOOKUP(A180,home!$A$2:$E$405,3,FALSE)</f>
        <v>1.4814814814814801</v>
      </c>
      <c r="F180">
        <f>VLOOKUP(B180,home!$B$2:$E$405,3,FALSE)</f>
        <v>0</v>
      </c>
      <c r="G180">
        <f>VLOOKUP(C180,away!$B$2:$E$405,4,FALSE)</f>
        <v>0</v>
      </c>
      <c r="H180">
        <f>VLOOKUP(A180,away!$A$2:$E$405,3,FALSE)</f>
        <v>1.1111111111111101</v>
      </c>
      <c r="I180">
        <f>VLOOKUP(C180,away!$B$2:$E$405,3,FALSE)</f>
        <v>0</v>
      </c>
      <c r="J180">
        <f>VLOOKUP(B180,home!$B$2:$E$405,4,FALSE)</f>
        <v>0</v>
      </c>
      <c r="K180" s="3">
        <f t="shared" si="392"/>
        <v>0</v>
      </c>
      <c r="L180" s="3">
        <f t="shared" si="393"/>
        <v>0</v>
      </c>
      <c r="M180" s="5">
        <f t="shared" si="394"/>
        <v>1</v>
      </c>
      <c r="N180" s="5">
        <f t="shared" si="395"/>
        <v>0</v>
      </c>
      <c r="O180" s="5">
        <f t="shared" si="396"/>
        <v>0</v>
      </c>
      <c r="P180" s="5">
        <f t="shared" si="397"/>
        <v>0</v>
      </c>
      <c r="Q180" s="5">
        <f t="shared" si="398"/>
        <v>0</v>
      </c>
      <c r="R180" s="5">
        <f t="shared" si="399"/>
        <v>0</v>
      </c>
      <c r="S180" s="5">
        <f t="shared" si="400"/>
        <v>0</v>
      </c>
      <c r="T180" s="5">
        <f t="shared" si="401"/>
        <v>0</v>
      </c>
      <c r="U180" s="5">
        <f t="shared" si="402"/>
        <v>0</v>
      </c>
      <c r="V180" s="5">
        <f t="shared" si="403"/>
        <v>0</v>
      </c>
      <c r="W180" s="5">
        <f t="shared" si="404"/>
        <v>0</v>
      </c>
      <c r="X180" s="5">
        <f t="shared" si="405"/>
        <v>0</v>
      </c>
      <c r="Y180" s="5">
        <f t="shared" si="406"/>
        <v>0</v>
      </c>
      <c r="Z180" s="5">
        <f t="shared" si="407"/>
        <v>0</v>
      </c>
      <c r="AA180" s="5">
        <f t="shared" si="408"/>
        <v>0</v>
      </c>
      <c r="AB180" s="5">
        <f t="shared" si="409"/>
        <v>0</v>
      </c>
      <c r="AC180" s="5">
        <f t="shared" si="410"/>
        <v>0</v>
      </c>
      <c r="AD180" s="5">
        <f t="shared" si="411"/>
        <v>0</v>
      </c>
      <c r="AE180" s="5">
        <f t="shared" si="412"/>
        <v>0</v>
      </c>
      <c r="AF180" s="5">
        <f t="shared" si="413"/>
        <v>0</v>
      </c>
      <c r="AG180" s="5">
        <f t="shared" si="414"/>
        <v>0</v>
      </c>
      <c r="AH180" s="5">
        <f t="shared" si="415"/>
        <v>0</v>
      </c>
      <c r="AI180" s="5">
        <f t="shared" si="416"/>
        <v>0</v>
      </c>
      <c r="AJ180" s="5">
        <f t="shared" si="417"/>
        <v>0</v>
      </c>
      <c r="AK180" s="5">
        <f t="shared" si="418"/>
        <v>0</v>
      </c>
      <c r="AL180" s="5">
        <f t="shared" si="419"/>
        <v>0</v>
      </c>
      <c r="AM180" s="5">
        <f t="shared" si="420"/>
        <v>0</v>
      </c>
      <c r="AN180" s="5">
        <f t="shared" si="421"/>
        <v>0</v>
      </c>
      <c r="AO180" s="5">
        <f t="shared" si="422"/>
        <v>0</v>
      </c>
      <c r="AP180" s="5">
        <f t="shared" si="423"/>
        <v>0</v>
      </c>
      <c r="AQ180" s="5">
        <f t="shared" si="424"/>
        <v>0</v>
      </c>
      <c r="AR180" s="5">
        <f t="shared" si="425"/>
        <v>0</v>
      </c>
      <c r="AS180" s="5">
        <f t="shared" si="426"/>
        <v>0</v>
      </c>
      <c r="AT180" s="5">
        <f t="shared" si="427"/>
        <v>0</v>
      </c>
      <c r="AU180" s="5">
        <f t="shared" si="428"/>
        <v>0</v>
      </c>
      <c r="AV180" s="5">
        <f t="shared" si="429"/>
        <v>0</v>
      </c>
      <c r="AW180" s="5">
        <f t="shared" si="430"/>
        <v>0</v>
      </c>
      <c r="AX180" s="5">
        <f t="shared" si="431"/>
        <v>0</v>
      </c>
      <c r="AY180" s="5">
        <f t="shared" si="432"/>
        <v>0</v>
      </c>
      <c r="AZ180" s="5">
        <f t="shared" si="433"/>
        <v>0</v>
      </c>
      <c r="BA180" s="5">
        <f t="shared" si="434"/>
        <v>0</v>
      </c>
      <c r="BB180" s="5">
        <f t="shared" si="435"/>
        <v>0</v>
      </c>
      <c r="BC180" s="5">
        <f t="shared" si="436"/>
        <v>0</v>
      </c>
      <c r="BD180" s="5">
        <f t="shared" si="437"/>
        <v>0</v>
      </c>
      <c r="BE180" s="5">
        <f t="shared" si="438"/>
        <v>0</v>
      </c>
      <c r="BF180" s="5">
        <f t="shared" si="439"/>
        <v>0</v>
      </c>
      <c r="BG180" s="5">
        <f t="shared" si="440"/>
        <v>0</v>
      </c>
      <c r="BH180" s="5">
        <f t="shared" si="441"/>
        <v>0</v>
      </c>
      <c r="BI180" s="5">
        <f t="shared" si="442"/>
        <v>0</v>
      </c>
      <c r="BJ180" s="8">
        <f t="shared" si="443"/>
        <v>0</v>
      </c>
      <c r="BK180" s="8">
        <f t="shared" si="444"/>
        <v>1</v>
      </c>
      <c r="BL180" s="8">
        <f t="shared" si="445"/>
        <v>0</v>
      </c>
      <c r="BM180" s="8">
        <f t="shared" si="446"/>
        <v>0</v>
      </c>
      <c r="BN180" s="8">
        <f t="shared" si="447"/>
        <v>1</v>
      </c>
    </row>
    <row r="181" spans="1:66" x14ac:dyDescent="0.25">
      <c r="A181" t="s">
        <v>304</v>
      </c>
      <c r="B181" t="s">
        <v>332</v>
      </c>
      <c r="C181" t="s">
        <v>375</v>
      </c>
      <c r="D181" s="16"/>
      <c r="E181">
        <f>VLOOKUP(A181,home!$A$2:$E$405,3,FALSE)</f>
        <v>1.31578947368421</v>
      </c>
      <c r="F181">
        <f>VLOOKUP(B181,home!$B$2:$E$405,3,FALSE)</f>
        <v>0.76</v>
      </c>
      <c r="G181">
        <f>VLOOKUP(C181,away!$B$2:$E$405,4,FALSE)</f>
        <v>1.1399999999999999</v>
      </c>
      <c r="H181">
        <f>VLOOKUP(A181,away!$A$2:$E$405,3,FALSE)</f>
        <v>1.15789473684211</v>
      </c>
      <c r="I181">
        <f>VLOOKUP(C181,away!$B$2:$E$405,3,FALSE)</f>
        <v>0.76</v>
      </c>
      <c r="J181">
        <f>VLOOKUP(B181,home!$B$2:$E$405,4,FALSE)</f>
        <v>0</v>
      </c>
      <c r="K181" s="3">
        <f t="shared" si="392"/>
        <v>1.1399999999999995</v>
      </c>
      <c r="L181" s="3">
        <f t="shared" si="393"/>
        <v>0</v>
      </c>
      <c r="M181" s="5">
        <f t="shared" si="394"/>
        <v>0.31981902181630406</v>
      </c>
      <c r="N181" s="5">
        <f t="shared" si="395"/>
        <v>0.36459368487058647</v>
      </c>
      <c r="O181" s="5">
        <f t="shared" si="396"/>
        <v>0</v>
      </c>
      <c r="P181" s="5">
        <f t="shared" si="397"/>
        <v>0</v>
      </c>
      <c r="Q181" s="5">
        <f t="shared" si="398"/>
        <v>0.20781840037623425</v>
      </c>
      <c r="R181" s="5">
        <f t="shared" si="399"/>
        <v>0</v>
      </c>
      <c r="S181" s="5">
        <f t="shared" si="400"/>
        <v>0</v>
      </c>
      <c r="T181" s="5">
        <f t="shared" si="401"/>
        <v>0</v>
      </c>
      <c r="U181" s="5">
        <f t="shared" si="402"/>
        <v>0</v>
      </c>
      <c r="V181" s="5">
        <f t="shared" si="403"/>
        <v>0</v>
      </c>
      <c r="W181" s="5">
        <f t="shared" si="404"/>
        <v>7.8970992142968974E-2</v>
      </c>
      <c r="X181" s="5">
        <f t="shared" si="405"/>
        <v>0</v>
      </c>
      <c r="Y181" s="5">
        <f t="shared" si="406"/>
        <v>0</v>
      </c>
      <c r="Z181" s="5">
        <f t="shared" si="407"/>
        <v>0</v>
      </c>
      <c r="AA181" s="5">
        <f t="shared" si="408"/>
        <v>0</v>
      </c>
      <c r="AB181" s="5">
        <f t="shared" si="409"/>
        <v>0</v>
      </c>
      <c r="AC181" s="5">
        <f t="shared" si="410"/>
        <v>0</v>
      </c>
      <c r="AD181" s="5">
        <f t="shared" si="411"/>
        <v>2.2506732760746148E-2</v>
      </c>
      <c r="AE181" s="5">
        <f t="shared" si="412"/>
        <v>0</v>
      </c>
      <c r="AF181" s="5">
        <f t="shared" si="413"/>
        <v>0</v>
      </c>
      <c r="AG181" s="5">
        <f t="shared" si="414"/>
        <v>0</v>
      </c>
      <c r="AH181" s="5">
        <f t="shared" si="415"/>
        <v>0</v>
      </c>
      <c r="AI181" s="5">
        <f t="shared" si="416"/>
        <v>0</v>
      </c>
      <c r="AJ181" s="5">
        <f t="shared" si="417"/>
        <v>0</v>
      </c>
      <c r="AK181" s="5">
        <f t="shared" si="418"/>
        <v>0</v>
      </c>
      <c r="AL181" s="5">
        <f t="shared" si="419"/>
        <v>0</v>
      </c>
      <c r="AM181" s="5">
        <f t="shared" si="420"/>
        <v>5.1315350694501145E-3</v>
      </c>
      <c r="AN181" s="5">
        <f t="shared" si="421"/>
        <v>0</v>
      </c>
      <c r="AO181" s="5">
        <f t="shared" si="422"/>
        <v>0</v>
      </c>
      <c r="AP181" s="5">
        <f t="shared" si="423"/>
        <v>0</v>
      </c>
      <c r="AQ181" s="5">
        <f t="shared" si="424"/>
        <v>0</v>
      </c>
      <c r="AR181" s="5">
        <f t="shared" si="425"/>
        <v>0</v>
      </c>
      <c r="AS181" s="5">
        <f t="shared" si="426"/>
        <v>0</v>
      </c>
      <c r="AT181" s="5">
        <f t="shared" si="427"/>
        <v>0</v>
      </c>
      <c r="AU181" s="5">
        <f t="shared" si="428"/>
        <v>0</v>
      </c>
      <c r="AV181" s="5">
        <f t="shared" si="429"/>
        <v>0</v>
      </c>
      <c r="AW181" s="5">
        <f t="shared" si="430"/>
        <v>0</v>
      </c>
      <c r="AX181" s="5">
        <f t="shared" si="431"/>
        <v>9.7499166319552218E-4</v>
      </c>
      <c r="AY181" s="5">
        <f t="shared" si="432"/>
        <v>0</v>
      </c>
      <c r="AZ181" s="5">
        <f t="shared" si="433"/>
        <v>0</v>
      </c>
      <c r="BA181" s="5">
        <f t="shared" si="434"/>
        <v>0</v>
      </c>
      <c r="BB181" s="5">
        <f t="shared" si="435"/>
        <v>0</v>
      </c>
      <c r="BC181" s="5">
        <f t="shared" si="436"/>
        <v>0</v>
      </c>
      <c r="BD181" s="5">
        <f t="shared" si="437"/>
        <v>0</v>
      </c>
      <c r="BE181" s="5">
        <f t="shared" si="438"/>
        <v>0</v>
      </c>
      <c r="BF181" s="5">
        <f t="shared" si="439"/>
        <v>0</v>
      </c>
      <c r="BG181" s="5">
        <f t="shared" si="440"/>
        <v>0</v>
      </c>
      <c r="BH181" s="5">
        <f t="shared" si="441"/>
        <v>0</v>
      </c>
      <c r="BI181" s="5">
        <f t="shared" si="442"/>
        <v>0</v>
      </c>
      <c r="BJ181" s="8">
        <f t="shared" si="443"/>
        <v>0.6799963368831814</v>
      </c>
      <c r="BK181" s="8">
        <f t="shared" si="444"/>
        <v>0.31981902181630406</v>
      </c>
      <c r="BL181" s="8">
        <f t="shared" si="445"/>
        <v>0</v>
      </c>
      <c r="BM181" s="8">
        <f t="shared" si="446"/>
        <v>0.10758425163636076</v>
      </c>
      <c r="BN181" s="8">
        <f t="shared" si="447"/>
        <v>0.89223110706312481</v>
      </c>
    </row>
    <row r="182" spans="1:66" x14ac:dyDescent="0.25">
      <c r="A182" t="s">
        <v>301</v>
      </c>
      <c r="B182" t="s">
        <v>382</v>
      </c>
      <c r="C182" t="s">
        <v>341</v>
      </c>
      <c r="D182" s="16"/>
      <c r="E182">
        <f>VLOOKUP(A182,home!$A$2:$E$405,3,FALSE)</f>
        <v>1</v>
      </c>
      <c r="F182">
        <f>VLOOKUP(B182,home!$B$2:$E$405,3,FALSE)</f>
        <v>1</v>
      </c>
      <c r="G182">
        <f>VLOOKUP(C182,away!$B$2:$E$405,4,FALSE)</f>
        <v>1</v>
      </c>
      <c r="H182">
        <f>VLOOKUP(A182,away!$A$2:$E$405,3,FALSE)</f>
        <v>0.9</v>
      </c>
      <c r="I182">
        <f>VLOOKUP(C182,away!$B$2:$E$405,3,FALSE)</f>
        <v>0</v>
      </c>
      <c r="J182">
        <f>VLOOKUP(B182,home!$B$2:$E$405,4,FALSE)</f>
        <v>0</v>
      </c>
      <c r="K182" s="3">
        <f t="shared" si="392"/>
        <v>1</v>
      </c>
      <c r="L182" s="3">
        <f t="shared" si="393"/>
        <v>0</v>
      </c>
      <c r="M182" s="5">
        <f t="shared" si="394"/>
        <v>0.36787944117144233</v>
      </c>
      <c r="N182" s="5">
        <f t="shared" si="395"/>
        <v>0.36787944117144233</v>
      </c>
      <c r="O182" s="5">
        <f t="shared" si="396"/>
        <v>0</v>
      </c>
      <c r="P182" s="5">
        <f t="shared" si="397"/>
        <v>0</v>
      </c>
      <c r="Q182" s="5">
        <f t="shared" si="398"/>
        <v>0.18393972058572114</v>
      </c>
      <c r="R182" s="5">
        <f t="shared" si="399"/>
        <v>0</v>
      </c>
      <c r="S182" s="5">
        <f t="shared" si="400"/>
        <v>0</v>
      </c>
      <c r="T182" s="5">
        <f t="shared" si="401"/>
        <v>0</v>
      </c>
      <c r="U182" s="5">
        <f t="shared" si="402"/>
        <v>0</v>
      </c>
      <c r="V182" s="5">
        <f t="shared" si="403"/>
        <v>0</v>
      </c>
      <c r="W182" s="5">
        <f t="shared" si="404"/>
        <v>6.1313240195240391E-2</v>
      </c>
      <c r="X182" s="5">
        <f t="shared" si="405"/>
        <v>0</v>
      </c>
      <c r="Y182" s="5">
        <f t="shared" si="406"/>
        <v>0</v>
      </c>
      <c r="Z182" s="5">
        <f t="shared" si="407"/>
        <v>0</v>
      </c>
      <c r="AA182" s="5">
        <f t="shared" si="408"/>
        <v>0</v>
      </c>
      <c r="AB182" s="5">
        <f t="shared" si="409"/>
        <v>0</v>
      </c>
      <c r="AC182" s="5">
        <f t="shared" si="410"/>
        <v>0</v>
      </c>
      <c r="AD182" s="5">
        <f t="shared" si="411"/>
        <v>1.5328310048810094E-2</v>
      </c>
      <c r="AE182" s="5">
        <f t="shared" si="412"/>
        <v>0</v>
      </c>
      <c r="AF182" s="5">
        <f t="shared" si="413"/>
        <v>0</v>
      </c>
      <c r="AG182" s="5">
        <f t="shared" si="414"/>
        <v>0</v>
      </c>
      <c r="AH182" s="5">
        <f t="shared" si="415"/>
        <v>0</v>
      </c>
      <c r="AI182" s="5">
        <f t="shared" si="416"/>
        <v>0</v>
      </c>
      <c r="AJ182" s="5">
        <f t="shared" si="417"/>
        <v>0</v>
      </c>
      <c r="AK182" s="5">
        <f t="shared" si="418"/>
        <v>0</v>
      </c>
      <c r="AL182" s="5">
        <f t="shared" si="419"/>
        <v>0</v>
      </c>
      <c r="AM182" s="5">
        <f t="shared" si="420"/>
        <v>3.06566200976202E-3</v>
      </c>
      <c r="AN182" s="5">
        <f t="shared" si="421"/>
        <v>0</v>
      </c>
      <c r="AO182" s="5">
        <f t="shared" si="422"/>
        <v>0</v>
      </c>
      <c r="AP182" s="5">
        <f t="shared" si="423"/>
        <v>0</v>
      </c>
      <c r="AQ182" s="5">
        <f t="shared" si="424"/>
        <v>0</v>
      </c>
      <c r="AR182" s="5">
        <f t="shared" si="425"/>
        <v>0</v>
      </c>
      <c r="AS182" s="5">
        <f t="shared" si="426"/>
        <v>0</v>
      </c>
      <c r="AT182" s="5">
        <f t="shared" si="427"/>
        <v>0</v>
      </c>
      <c r="AU182" s="5">
        <f t="shared" si="428"/>
        <v>0</v>
      </c>
      <c r="AV182" s="5">
        <f t="shared" si="429"/>
        <v>0</v>
      </c>
      <c r="AW182" s="5">
        <f t="shared" si="430"/>
        <v>0</v>
      </c>
      <c r="AX182" s="5">
        <f t="shared" si="431"/>
        <v>5.1094366829366978E-4</v>
      </c>
      <c r="AY182" s="5">
        <f t="shared" si="432"/>
        <v>0</v>
      </c>
      <c r="AZ182" s="5">
        <f t="shared" si="433"/>
        <v>0</v>
      </c>
      <c r="BA182" s="5">
        <f t="shared" si="434"/>
        <v>0</v>
      </c>
      <c r="BB182" s="5">
        <f t="shared" si="435"/>
        <v>0</v>
      </c>
      <c r="BC182" s="5">
        <f t="shared" si="436"/>
        <v>0</v>
      </c>
      <c r="BD182" s="5">
        <f t="shared" si="437"/>
        <v>0</v>
      </c>
      <c r="BE182" s="5">
        <f t="shared" si="438"/>
        <v>0</v>
      </c>
      <c r="BF182" s="5">
        <f t="shared" si="439"/>
        <v>0</v>
      </c>
      <c r="BG182" s="5">
        <f t="shared" si="440"/>
        <v>0</v>
      </c>
      <c r="BH182" s="5">
        <f t="shared" si="441"/>
        <v>0</v>
      </c>
      <c r="BI182" s="5">
        <f t="shared" si="442"/>
        <v>0</v>
      </c>
      <c r="BJ182" s="8">
        <f t="shared" si="443"/>
        <v>0.63203731767926963</v>
      </c>
      <c r="BK182" s="8">
        <f t="shared" si="444"/>
        <v>0.36787944117144233</v>
      </c>
      <c r="BL182" s="8">
        <f t="shared" si="445"/>
        <v>0</v>
      </c>
      <c r="BM182" s="8">
        <f t="shared" si="446"/>
        <v>8.0218155922106182E-2</v>
      </c>
      <c r="BN182" s="8">
        <f t="shared" si="447"/>
        <v>0.91969860292860584</v>
      </c>
    </row>
    <row r="183" spans="1:66" x14ac:dyDescent="0.25">
      <c r="A183" t="s">
        <v>303</v>
      </c>
      <c r="B183" t="s">
        <v>346</v>
      </c>
      <c r="C183" t="s">
        <v>333</v>
      </c>
      <c r="D183" s="16"/>
      <c r="E183">
        <f>VLOOKUP(A183,home!$A$2:$E$405,3,FALSE)</f>
        <v>1</v>
      </c>
      <c r="F183">
        <f>VLOOKUP(B183,home!$B$2:$E$405,3,FALSE)</f>
        <v>2</v>
      </c>
      <c r="G183">
        <f>VLOOKUP(C183,away!$B$2:$E$405,4,FALSE)</f>
        <v>2</v>
      </c>
      <c r="H183">
        <f>VLOOKUP(A183,away!$A$2:$E$405,3,FALSE)</f>
        <v>0.63636363636363602</v>
      </c>
      <c r="I183">
        <f>VLOOKUP(C183,away!$B$2:$E$405,3,FALSE)</f>
        <v>0</v>
      </c>
      <c r="J183">
        <f>VLOOKUP(B183,home!$B$2:$E$405,4,FALSE)</f>
        <v>0</v>
      </c>
      <c r="K183" s="3">
        <f t="shared" si="392"/>
        <v>4</v>
      </c>
      <c r="L183" s="3">
        <f t="shared" si="393"/>
        <v>0</v>
      </c>
      <c r="M183" s="5">
        <f t="shared" si="394"/>
        <v>1.8315638888734179E-2</v>
      </c>
      <c r="N183" s="5">
        <f t="shared" si="395"/>
        <v>7.3262555554936715E-2</v>
      </c>
      <c r="O183" s="5">
        <f t="shared" si="396"/>
        <v>0</v>
      </c>
      <c r="P183" s="5">
        <f t="shared" si="397"/>
        <v>0</v>
      </c>
      <c r="Q183" s="5">
        <f t="shared" si="398"/>
        <v>0.14652511110987346</v>
      </c>
      <c r="R183" s="5">
        <f t="shared" si="399"/>
        <v>0</v>
      </c>
      <c r="S183" s="5">
        <f t="shared" si="400"/>
        <v>0</v>
      </c>
      <c r="T183" s="5">
        <f t="shared" si="401"/>
        <v>0</v>
      </c>
      <c r="U183" s="5">
        <f t="shared" si="402"/>
        <v>0</v>
      </c>
      <c r="V183" s="5">
        <f t="shared" si="403"/>
        <v>0</v>
      </c>
      <c r="W183" s="5">
        <f t="shared" si="404"/>
        <v>0.19536681481316462</v>
      </c>
      <c r="X183" s="5">
        <f t="shared" si="405"/>
        <v>0</v>
      </c>
      <c r="Y183" s="5">
        <f t="shared" si="406"/>
        <v>0</v>
      </c>
      <c r="Z183" s="5">
        <f t="shared" si="407"/>
        <v>0</v>
      </c>
      <c r="AA183" s="5">
        <f t="shared" si="408"/>
        <v>0</v>
      </c>
      <c r="AB183" s="5">
        <f t="shared" si="409"/>
        <v>0</v>
      </c>
      <c r="AC183" s="5">
        <f t="shared" si="410"/>
        <v>0</v>
      </c>
      <c r="AD183" s="5">
        <f t="shared" si="411"/>
        <v>0.19536681481316462</v>
      </c>
      <c r="AE183" s="5">
        <f t="shared" si="412"/>
        <v>0</v>
      </c>
      <c r="AF183" s="5">
        <f t="shared" si="413"/>
        <v>0</v>
      </c>
      <c r="AG183" s="5">
        <f t="shared" si="414"/>
        <v>0</v>
      </c>
      <c r="AH183" s="5">
        <f t="shared" si="415"/>
        <v>0</v>
      </c>
      <c r="AI183" s="5">
        <f t="shared" si="416"/>
        <v>0</v>
      </c>
      <c r="AJ183" s="5">
        <f t="shared" si="417"/>
        <v>0</v>
      </c>
      <c r="AK183" s="5">
        <f t="shared" si="418"/>
        <v>0</v>
      </c>
      <c r="AL183" s="5">
        <f t="shared" si="419"/>
        <v>0</v>
      </c>
      <c r="AM183" s="5">
        <f t="shared" si="420"/>
        <v>0.1562934518505317</v>
      </c>
      <c r="AN183" s="5">
        <f t="shared" si="421"/>
        <v>0</v>
      </c>
      <c r="AO183" s="5">
        <f t="shared" si="422"/>
        <v>0</v>
      </c>
      <c r="AP183" s="5">
        <f t="shared" si="423"/>
        <v>0</v>
      </c>
      <c r="AQ183" s="5">
        <f t="shared" si="424"/>
        <v>0</v>
      </c>
      <c r="AR183" s="5">
        <f t="shared" si="425"/>
        <v>0</v>
      </c>
      <c r="AS183" s="5">
        <f t="shared" si="426"/>
        <v>0</v>
      </c>
      <c r="AT183" s="5">
        <f t="shared" si="427"/>
        <v>0</v>
      </c>
      <c r="AU183" s="5">
        <f t="shared" si="428"/>
        <v>0</v>
      </c>
      <c r="AV183" s="5">
        <f t="shared" si="429"/>
        <v>0</v>
      </c>
      <c r="AW183" s="5">
        <f t="shared" si="430"/>
        <v>0</v>
      </c>
      <c r="AX183" s="5">
        <f t="shared" si="431"/>
        <v>0.10419563456702115</v>
      </c>
      <c r="AY183" s="5">
        <f t="shared" si="432"/>
        <v>0</v>
      </c>
      <c r="AZ183" s="5">
        <f t="shared" si="433"/>
        <v>0</v>
      </c>
      <c r="BA183" s="5">
        <f t="shared" si="434"/>
        <v>0</v>
      </c>
      <c r="BB183" s="5">
        <f t="shared" si="435"/>
        <v>0</v>
      </c>
      <c r="BC183" s="5">
        <f t="shared" si="436"/>
        <v>0</v>
      </c>
      <c r="BD183" s="5">
        <f t="shared" si="437"/>
        <v>0</v>
      </c>
      <c r="BE183" s="5">
        <f t="shared" si="438"/>
        <v>0</v>
      </c>
      <c r="BF183" s="5">
        <f t="shared" si="439"/>
        <v>0</v>
      </c>
      <c r="BG183" s="5">
        <f t="shared" si="440"/>
        <v>0</v>
      </c>
      <c r="BH183" s="5">
        <f t="shared" si="441"/>
        <v>0</v>
      </c>
      <c r="BI183" s="5">
        <f t="shared" si="442"/>
        <v>0</v>
      </c>
      <c r="BJ183" s="8">
        <f t="shared" si="443"/>
        <v>0.87101038270869224</v>
      </c>
      <c r="BK183" s="8">
        <f t="shared" si="444"/>
        <v>1.8315638888734179E-2</v>
      </c>
      <c r="BL183" s="8">
        <f t="shared" si="445"/>
        <v>0</v>
      </c>
      <c r="BM183" s="8">
        <f t="shared" si="446"/>
        <v>0.65122271604388215</v>
      </c>
      <c r="BN183" s="8">
        <f t="shared" si="447"/>
        <v>0.23810330555354436</v>
      </c>
    </row>
    <row r="184" spans="1:66" x14ac:dyDescent="0.25">
      <c r="A184" t="s">
        <v>303</v>
      </c>
      <c r="B184" t="s">
        <v>390</v>
      </c>
      <c r="C184" t="s">
        <v>466</v>
      </c>
      <c r="D184" s="16"/>
      <c r="E184">
        <f>VLOOKUP(A184,home!$A$2:$E$405,3,FALSE)</f>
        <v>1</v>
      </c>
      <c r="F184">
        <f>VLOOKUP(B184,home!$B$2:$E$405,3,FALSE)</f>
        <v>0</v>
      </c>
      <c r="G184">
        <f>VLOOKUP(C184,away!$B$2:$E$405,4,FALSE)</f>
        <v>0</v>
      </c>
      <c r="H184">
        <f>VLOOKUP(A184,away!$A$2:$E$405,3,FALSE)</f>
        <v>0.63636363636363602</v>
      </c>
      <c r="I184">
        <f>VLOOKUP(C184,away!$B$2:$E$405,3,FALSE)</f>
        <v>0</v>
      </c>
      <c r="J184">
        <f>VLOOKUP(B184,home!$B$2:$E$405,4,FALSE)</f>
        <v>0</v>
      </c>
      <c r="K184" s="3">
        <f t="shared" si="392"/>
        <v>0</v>
      </c>
      <c r="L184" s="3">
        <f t="shared" si="393"/>
        <v>0</v>
      </c>
      <c r="M184" s="5">
        <f t="shared" si="394"/>
        <v>1</v>
      </c>
      <c r="N184" s="5">
        <f t="shared" si="395"/>
        <v>0</v>
      </c>
      <c r="O184" s="5">
        <f t="shared" si="396"/>
        <v>0</v>
      </c>
      <c r="P184" s="5">
        <f t="shared" si="397"/>
        <v>0</v>
      </c>
      <c r="Q184" s="5">
        <f t="shared" si="398"/>
        <v>0</v>
      </c>
      <c r="R184" s="5">
        <f t="shared" si="399"/>
        <v>0</v>
      </c>
      <c r="S184" s="5">
        <f t="shared" si="400"/>
        <v>0</v>
      </c>
      <c r="T184" s="5">
        <f t="shared" si="401"/>
        <v>0</v>
      </c>
      <c r="U184" s="5">
        <f t="shared" si="402"/>
        <v>0</v>
      </c>
      <c r="V184" s="5">
        <f t="shared" si="403"/>
        <v>0</v>
      </c>
      <c r="W184" s="5">
        <f t="shared" si="404"/>
        <v>0</v>
      </c>
      <c r="X184" s="5">
        <f t="shared" si="405"/>
        <v>0</v>
      </c>
      <c r="Y184" s="5">
        <f t="shared" si="406"/>
        <v>0</v>
      </c>
      <c r="Z184" s="5">
        <f t="shared" si="407"/>
        <v>0</v>
      </c>
      <c r="AA184" s="5">
        <f t="shared" si="408"/>
        <v>0</v>
      </c>
      <c r="AB184" s="5">
        <f t="shared" si="409"/>
        <v>0</v>
      </c>
      <c r="AC184" s="5">
        <f t="shared" si="410"/>
        <v>0</v>
      </c>
      <c r="AD184" s="5">
        <f t="shared" si="411"/>
        <v>0</v>
      </c>
      <c r="AE184" s="5">
        <f t="shared" si="412"/>
        <v>0</v>
      </c>
      <c r="AF184" s="5">
        <f t="shared" si="413"/>
        <v>0</v>
      </c>
      <c r="AG184" s="5">
        <f t="shared" si="414"/>
        <v>0</v>
      </c>
      <c r="AH184" s="5">
        <f t="shared" si="415"/>
        <v>0</v>
      </c>
      <c r="AI184" s="5">
        <f t="shared" si="416"/>
        <v>0</v>
      </c>
      <c r="AJ184" s="5">
        <f t="shared" si="417"/>
        <v>0</v>
      </c>
      <c r="AK184" s="5">
        <f t="shared" si="418"/>
        <v>0</v>
      </c>
      <c r="AL184" s="5">
        <f t="shared" si="419"/>
        <v>0</v>
      </c>
      <c r="AM184" s="5">
        <f t="shared" si="420"/>
        <v>0</v>
      </c>
      <c r="AN184" s="5">
        <f t="shared" si="421"/>
        <v>0</v>
      </c>
      <c r="AO184" s="5">
        <f t="shared" si="422"/>
        <v>0</v>
      </c>
      <c r="AP184" s="5">
        <f t="shared" si="423"/>
        <v>0</v>
      </c>
      <c r="AQ184" s="5">
        <f t="shared" si="424"/>
        <v>0</v>
      </c>
      <c r="AR184" s="5">
        <f t="shared" si="425"/>
        <v>0</v>
      </c>
      <c r="AS184" s="5">
        <f t="shared" si="426"/>
        <v>0</v>
      </c>
      <c r="AT184" s="5">
        <f t="shared" si="427"/>
        <v>0</v>
      </c>
      <c r="AU184" s="5">
        <f t="shared" si="428"/>
        <v>0</v>
      </c>
      <c r="AV184" s="5">
        <f t="shared" si="429"/>
        <v>0</v>
      </c>
      <c r="AW184" s="5">
        <f t="shared" si="430"/>
        <v>0</v>
      </c>
      <c r="AX184" s="5">
        <f t="shared" si="431"/>
        <v>0</v>
      </c>
      <c r="AY184" s="5">
        <f t="shared" si="432"/>
        <v>0</v>
      </c>
      <c r="AZ184" s="5">
        <f t="shared" si="433"/>
        <v>0</v>
      </c>
      <c r="BA184" s="5">
        <f t="shared" si="434"/>
        <v>0</v>
      </c>
      <c r="BB184" s="5">
        <f t="shared" si="435"/>
        <v>0</v>
      </c>
      <c r="BC184" s="5">
        <f t="shared" si="436"/>
        <v>0</v>
      </c>
      <c r="BD184" s="5">
        <f t="shared" si="437"/>
        <v>0</v>
      </c>
      <c r="BE184" s="5">
        <f t="shared" si="438"/>
        <v>0</v>
      </c>
      <c r="BF184" s="5">
        <f t="shared" si="439"/>
        <v>0</v>
      </c>
      <c r="BG184" s="5">
        <f t="shared" si="440"/>
        <v>0</v>
      </c>
      <c r="BH184" s="5">
        <f t="shared" si="441"/>
        <v>0</v>
      </c>
      <c r="BI184" s="5">
        <f t="shared" si="442"/>
        <v>0</v>
      </c>
      <c r="BJ184" s="8">
        <f t="shared" si="443"/>
        <v>0</v>
      </c>
      <c r="BK184" s="8">
        <f t="shared" si="444"/>
        <v>1</v>
      </c>
      <c r="BL184" s="8">
        <f t="shared" si="445"/>
        <v>0</v>
      </c>
      <c r="BM184" s="8">
        <f t="shared" si="446"/>
        <v>0</v>
      </c>
      <c r="BN184" s="8">
        <f t="shared" si="447"/>
        <v>1</v>
      </c>
    </row>
    <row r="185" spans="1:66" x14ac:dyDescent="0.25">
      <c r="A185" t="s">
        <v>35</v>
      </c>
      <c r="B185" t="s">
        <v>285</v>
      </c>
      <c r="C185" t="s">
        <v>284</v>
      </c>
      <c r="D185" s="16"/>
      <c r="E185">
        <f>VLOOKUP(A185,home!$A$2:$E$405,3,FALSE)</f>
        <v>1.2</v>
      </c>
      <c r="F185">
        <f>VLOOKUP(B185,home!$B$2:$E$405,3,FALSE)</f>
        <v>2.5</v>
      </c>
      <c r="G185">
        <f>VLOOKUP(C185,away!$B$2:$E$405,4,FALSE)</f>
        <v>2.5</v>
      </c>
      <c r="H185">
        <f>VLOOKUP(A185,away!$A$2:$E$405,3,FALSE)</f>
        <v>1.1499999999999999</v>
      </c>
      <c r="I185">
        <f>VLOOKUP(C185,away!$B$2:$E$405,3,FALSE)</f>
        <v>0</v>
      </c>
      <c r="J185">
        <f>VLOOKUP(B185,home!$B$2:$E$405,4,FALSE)</f>
        <v>0</v>
      </c>
      <c r="K185" s="3">
        <f t="shared" si="392"/>
        <v>7.5</v>
      </c>
      <c r="L185" s="3">
        <f t="shared" si="393"/>
        <v>0</v>
      </c>
      <c r="M185" s="5">
        <f t="shared" si="394"/>
        <v>5.5308437014783363E-4</v>
      </c>
      <c r="N185" s="5">
        <f t="shared" si="395"/>
        <v>4.1481327761087516E-3</v>
      </c>
      <c r="O185" s="5">
        <f t="shared" si="396"/>
        <v>0</v>
      </c>
      <c r="P185" s="5">
        <f t="shared" si="397"/>
        <v>0</v>
      </c>
      <c r="Q185" s="5">
        <f t="shared" si="398"/>
        <v>1.5555497910407822E-2</v>
      </c>
      <c r="R185" s="5">
        <f t="shared" si="399"/>
        <v>0</v>
      </c>
      <c r="S185" s="5">
        <f t="shared" si="400"/>
        <v>0</v>
      </c>
      <c r="T185" s="5">
        <f t="shared" si="401"/>
        <v>0</v>
      </c>
      <c r="U185" s="5">
        <f t="shared" si="402"/>
        <v>0</v>
      </c>
      <c r="V185" s="5">
        <f t="shared" si="403"/>
        <v>0</v>
      </c>
      <c r="W185" s="5">
        <f t="shared" si="404"/>
        <v>3.8888744776019543E-2</v>
      </c>
      <c r="X185" s="5">
        <f t="shared" si="405"/>
        <v>0</v>
      </c>
      <c r="Y185" s="5">
        <f t="shared" si="406"/>
        <v>0</v>
      </c>
      <c r="Z185" s="5">
        <f t="shared" si="407"/>
        <v>0</v>
      </c>
      <c r="AA185" s="5">
        <f t="shared" si="408"/>
        <v>0</v>
      </c>
      <c r="AB185" s="5">
        <f t="shared" si="409"/>
        <v>0</v>
      </c>
      <c r="AC185" s="5">
        <f t="shared" si="410"/>
        <v>0</v>
      </c>
      <c r="AD185" s="5">
        <f t="shared" si="411"/>
        <v>7.2916396455036697E-2</v>
      </c>
      <c r="AE185" s="5">
        <f t="shared" si="412"/>
        <v>0</v>
      </c>
      <c r="AF185" s="5">
        <f t="shared" si="413"/>
        <v>0</v>
      </c>
      <c r="AG185" s="5">
        <f t="shared" si="414"/>
        <v>0</v>
      </c>
      <c r="AH185" s="5">
        <f t="shared" si="415"/>
        <v>0</v>
      </c>
      <c r="AI185" s="5">
        <f t="shared" si="416"/>
        <v>0</v>
      </c>
      <c r="AJ185" s="5">
        <f t="shared" si="417"/>
        <v>0</v>
      </c>
      <c r="AK185" s="5">
        <f t="shared" si="418"/>
        <v>0</v>
      </c>
      <c r="AL185" s="5">
        <f t="shared" si="419"/>
        <v>0</v>
      </c>
      <c r="AM185" s="5">
        <f t="shared" si="420"/>
        <v>0.10937459468255502</v>
      </c>
      <c r="AN185" s="5">
        <f t="shared" si="421"/>
        <v>0</v>
      </c>
      <c r="AO185" s="5">
        <f t="shared" si="422"/>
        <v>0</v>
      </c>
      <c r="AP185" s="5">
        <f t="shared" si="423"/>
        <v>0</v>
      </c>
      <c r="AQ185" s="5">
        <f t="shared" si="424"/>
        <v>0</v>
      </c>
      <c r="AR185" s="5">
        <f t="shared" si="425"/>
        <v>0</v>
      </c>
      <c r="AS185" s="5">
        <f t="shared" si="426"/>
        <v>0</v>
      </c>
      <c r="AT185" s="5">
        <f t="shared" si="427"/>
        <v>0</v>
      </c>
      <c r="AU185" s="5">
        <f t="shared" si="428"/>
        <v>0</v>
      </c>
      <c r="AV185" s="5">
        <f t="shared" si="429"/>
        <v>0</v>
      </c>
      <c r="AW185" s="5">
        <f t="shared" si="430"/>
        <v>0</v>
      </c>
      <c r="AX185" s="5">
        <f t="shared" si="431"/>
        <v>0.13671824335319374</v>
      </c>
      <c r="AY185" s="5">
        <f t="shared" si="432"/>
        <v>0</v>
      </c>
      <c r="AZ185" s="5">
        <f t="shared" si="433"/>
        <v>0</v>
      </c>
      <c r="BA185" s="5">
        <f t="shared" si="434"/>
        <v>0</v>
      </c>
      <c r="BB185" s="5">
        <f t="shared" si="435"/>
        <v>0</v>
      </c>
      <c r="BC185" s="5">
        <f t="shared" si="436"/>
        <v>0</v>
      </c>
      <c r="BD185" s="5">
        <f t="shared" si="437"/>
        <v>0</v>
      </c>
      <c r="BE185" s="5">
        <f t="shared" si="438"/>
        <v>0</v>
      </c>
      <c r="BF185" s="5">
        <f t="shared" si="439"/>
        <v>0</v>
      </c>
      <c r="BG185" s="5">
        <f t="shared" si="440"/>
        <v>0</v>
      </c>
      <c r="BH185" s="5">
        <f t="shared" si="441"/>
        <v>0</v>
      </c>
      <c r="BI185" s="5">
        <f t="shared" si="442"/>
        <v>0</v>
      </c>
      <c r="BJ185" s="8">
        <f t="shared" si="443"/>
        <v>0.37760160995332159</v>
      </c>
      <c r="BK185" s="8">
        <f t="shared" si="444"/>
        <v>5.5308437014783363E-4</v>
      </c>
      <c r="BL185" s="8">
        <f t="shared" si="445"/>
        <v>0</v>
      </c>
      <c r="BM185" s="8">
        <f t="shared" si="446"/>
        <v>0.357897979266805</v>
      </c>
      <c r="BN185" s="8">
        <f t="shared" si="447"/>
        <v>2.0256715056664407E-2</v>
      </c>
    </row>
    <row r="186" spans="1:66" x14ac:dyDescent="0.25">
      <c r="A186" t="s">
        <v>10</v>
      </c>
      <c r="B186" t="s">
        <v>453</v>
      </c>
      <c r="C186" t="s">
        <v>38</v>
      </c>
      <c r="D186" s="16"/>
      <c r="E186">
        <f>VLOOKUP(A186,home!$A$2:$E$405,3,FALSE)</f>
        <v>1.34883720930233</v>
      </c>
      <c r="F186">
        <f>VLOOKUP(B186,home!$B$2:$E$405,3,FALSE)</f>
        <v>0.74</v>
      </c>
      <c r="G186">
        <f>VLOOKUP(C186,away!$B$2:$E$405,4,FALSE)</f>
        <v>0.49</v>
      </c>
      <c r="H186">
        <f>VLOOKUP(A186,away!$A$2:$E$405,3,FALSE)</f>
        <v>1.5813953488372099</v>
      </c>
      <c r="I186">
        <f>VLOOKUP(C186,away!$B$2:$E$405,3,FALSE)</f>
        <v>0.74</v>
      </c>
      <c r="J186">
        <f>VLOOKUP(B186,home!$B$2:$E$405,4,FALSE)</f>
        <v>0.32</v>
      </c>
      <c r="K186" s="3">
        <f t="shared" si="392"/>
        <v>0.48908837209302486</v>
      </c>
      <c r="L186" s="3">
        <f t="shared" si="393"/>
        <v>0.37447441860465125</v>
      </c>
      <c r="M186" s="5">
        <f t="shared" si="394"/>
        <v>0.42165712689976587</v>
      </c>
      <c r="N186" s="5">
        <f t="shared" si="395"/>
        <v>0.20622759777682848</v>
      </c>
      <c r="O186" s="5">
        <f t="shared" si="396"/>
        <v>0.15789980744629747</v>
      </c>
      <c r="P186" s="5">
        <f t="shared" si="397"/>
        <v>7.7226959777711698E-2</v>
      </c>
      <c r="Q186" s="5">
        <f t="shared" si="398"/>
        <v>5.043176003866208E-2</v>
      </c>
      <c r="R186" s="5">
        <f t="shared" si="399"/>
        <v>2.9564719295619307E-2</v>
      </c>
      <c r="S186" s="5">
        <f t="shared" si="400"/>
        <v>3.5360503451931651E-3</v>
      </c>
      <c r="T186" s="5">
        <f t="shared" si="401"/>
        <v>1.8885404019687267E-2</v>
      </c>
      <c r="U186" s="5">
        <f t="shared" si="402"/>
        <v>1.4459760431681684E-2</v>
      </c>
      <c r="V186" s="5">
        <f t="shared" si="403"/>
        <v>7.1959050338154414E-5</v>
      </c>
      <c r="W186" s="5">
        <f t="shared" si="404"/>
        <v>8.2218624730317699E-3</v>
      </c>
      <c r="X186" s="5">
        <f t="shared" si="405"/>
        <v>3.078877169435972E-3</v>
      </c>
      <c r="Y186" s="5">
        <f t="shared" si="406"/>
        <v>5.7648036898983487E-4</v>
      </c>
      <c r="Z186" s="5">
        <f t="shared" si="407"/>
        <v>3.6904103564789187E-3</v>
      </c>
      <c r="AA186" s="5">
        <f t="shared" si="408"/>
        <v>1.8049367936055136E-3</v>
      </c>
      <c r="AB186" s="5">
        <f t="shared" si="409"/>
        <v>4.4138679905766237E-4</v>
      </c>
      <c r="AC186" s="5">
        <f t="shared" si="410"/>
        <v>8.2371112860200799E-7</v>
      </c>
      <c r="AD186" s="5">
        <f t="shared" si="411"/>
        <v>1.0053043331269597E-3</v>
      </c>
      <c r="AE186" s="5">
        <f t="shared" si="412"/>
        <v>3.7646075566845485E-4</v>
      </c>
      <c r="AF186" s="5">
        <f t="shared" si="413"/>
        <v>7.0487461303206129E-5</v>
      </c>
      <c r="AG186" s="5">
        <f t="shared" si="414"/>
        <v>8.7985836968119904E-6</v>
      </c>
      <c r="AH186" s="5">
        <f t="shared" si="415"/>
        <v>3.4549106816375656E-4</v>
      </c>
      <c r="AI186" s="5">
        <f t="shared" si="416"/>
        <v>1.6897566410089198E-4</v>
      </c>
      <c r="AJ186" s="5">
        <f t="shared" si="417"/>
        <v>4.1322016239221524E-5</v>
      </c>
      <c r="AK186" s="5">
        <f t="shared" si="418"/>
        <v>6.7367058846808002E-6</v>
      </c>
      <c r="AL186" s="5">
        <f t="shared" si="419"/>
        <v>6.034543437196312E-9</v>
      </c>
      <c r="AM186" s="5">
        <f t="shared" si="420"/>
        <v>9.8336531949425767E-5</v>
      </c>
      <c r="AN186" s="5">
        <f t="shared" si="421"/>
        <v>3.6824515629358918E-5</v>
      </c>
      <c r="AO186" s="5">
        <f t="shared" si="422"/>
        <v>6.8949195403510359E-6</v>
      </c>
      <c r="AP186" s="5">
        <f t="shared" si="423"/>
        <v>8.6065699539960128E-7</v>
      </c>
      <c r="AQ186" s="5">
        <f t="shared" si="424"/>
        <v>8.0573506992572887E-8</v>
      </c>
      <c r="AR186" s="5">
        <f t="shared" si="425"/>
        <v>2.5875513376744556E-5</v>
      </c>
      <c r="AS186" s="5">
        <f t="shared" si="426"/>
        <v>1.2655412714503283E-5</v>
      </c>
      <c r="AT186" s="5">
        <f t="shared" si="427"/>
        <v>3.0948076013508897E-6</v>
      </c>
      <c r="AU186" s="5">
        <f t="shared" si="428"/>
        <v>5.0454480389527549E-7</v>
      </c>
      <c r="AV186" s="5">
        <f t="shared" si="429"/>
        <v>6.1691749196283656E-8</v>
      </c>
      <c r="AW186" s="5">
        <f t="shared" si="430"/>
        <v>3.0700921407643779E-11</v>
      </c>
      <c r="AX186" s="5">
        <f t="shared" si="431"/>
        <v>8.0158757214030624E-6</v>
      </c>
      <c r="AY186" s="5">
        <f t="shared" si="432"/>
        <v>3.0017404003795508E-6</v>
      </c>
      <c r="AZ186" s="5">
        <f t="shared" si="433"/>
        <v>5.6203749561711246E-7</v>
      </c>
      <c r="BA186" s="5">
        <f t="shared" si="434"/>
        <v>7.0156221468410825E-8</v>
      </c>
      <c r="BB186" s="5">
        <f t="shared" si="435"/>
        <v>6.5679275614705712E-9</v>
      </c>
      <c r="BC186" s="5">
        <f t="shared" si="436"/>
        <v>4.9190417100383175E-10</v>
      </c>
      <c r="BD186" s="5">
        <f t="shared" si="437"/>
        <v>1.6149529713088809E-6</v>
      </c>
      <c r="BE186" s="5">
        <f t="shared" si="438"/>
        <v>7.8985471974425388E-7</v>
      </c>
      <c r="BF186" s="5">
        <f t="shared" si="439"/>
        <v>1.9315437953485478E-7</v>
      </c>
      <c r="BG186" s="5">
        <f t="shared" si="440"/>
        <v>3.1489853683113479E-8</v>
      </c>
      <c r="BH186" s="5">
        <f t="shared" si="441"/>
        <v>3.850330318830377E-9</v>
      </c>
      <c r="BI186" s="5">
        <f t="shared" si="442"/>
        <v>3.7663035753143344E-10</v>
      </c>
      <c r="BJ186" s="8">
        <f t="shared" si="443"/>
        <v>0.28903768704772276</v>
      </c>
      <c r="BK186" s="8">
        <f t="shared" si="444"/>
        <v>0.50249592755908135</v>
      </c>
      <c r="BL186" s="8">
        <f t="shared" si="445"/>
        <v>0.20477796186978089</v>
      </c>
      <c r="BM186" s="8">
        <f t="shared" si="446"/>
        <v>5.6991013888479665E-2</v>
      </c>
      <c r="BN186" s="8">
        <f t="shared" si="447"/>
        <v>0.943007971234885</v>
      </c>
    </row>
    <row r="187" spans="1:66" x14ac:dyDescent="0.25">
      <c r="A187" t="s">
        <v>10</v>
      </c>
      <c r="B187" t="s">
        <v>11</v>
      </c>
      <c r="C187" t="s">
        <v>225</v>
      </c>
      <c r="D187" s="16"/>
      <c r="E187">
        <f>VLOOKUP(A187,home!$A$2:$E$405,3,FALSE)</f>
        <v>1.34883720930233</v>
      </c>
      <c r="F187">
        <f>VLOOKUP(B187,home!$B$2:$E$405,3,FALSE)</f>
        <v>1.1100000000000001</v>
      </c>
      <c r="G187">
        <f>VLOOKUP(C187,away!$B$2:$E$405,4,FALSE)</f>
        <v>0.74</v>
      </c>
      <c r="H187">
        <f>VLOOKUP(A187,away!$A$2:$E$405,3,FALSE)</f>
        <v>1.5813953488372099</v>
      </c>
      <c r="I187">
        <f>VLOOKUP(C187,away!$B$2:$E$405,3,FALSE)</f>
        <v>0.37</v>
      </c>
      <c r="J187">
        <f>VLOOKUP(B187,home!$B$2:$E$405,4,FALSE)</f>
        <v>0.63</v>
      </c>
      <c r="K187" s="3">
        <f t="shared" si="392"/>
        <v>1.107934883720934</v>
      </c>
      <c r="L187" s="3">
        <f t="shared" si="393"/>
        <v>0.36862325581395361</v>
      </c>
      <c r="M187" s="5">
        <f t="shared" si="394"/>
        <v>0.2284225354360496</v>
      </c>
      <c r="N187" s="5">
        <f t="shared" si="395"/>
        <v>0.25307729523758055</v>
      </c>
      <c r="O187" s="5">
        <f t="shared" si="396"/>
        <v>8.42018587137148E-2</v>
      </c>
      <c r="P187" s="5">
        <f t="shared" si="397"/>
        <v>9.3290176543066122E-2</v>
      </c>
      <c r="Q187" s="5">
        <f t="shared" si="398"/>
        <v>0.14019658183572867</v>
      </c>
      <c r="R187" s="5">
        <f t="shared" si="399"/>
        <v>1.5519381652318033E-2</v>
      </c>
      <c r="S187" s="5">
        <f t="shared" si="400"/>
        <v>9.5251734059674242E-3</v>
      </c>
      <c r="T187" s="5">
        <f t="shared" si="401"/>
        <v>5.1679720450273692E-2</v>
      </c>
      <c r="U187" s="5">
        <f t="shared" si="402"/>
        <v>1.7194464306381777E-2</v>
      </c>
      <c r="V187" s="5">
        <f t="shared" si="403"/>
        <v>4.3224238261864011E-4</v>
      </c>
      <c r="W187" s="5">
        <f t="shared" si="404"/>
        <v>5.177622786474681E-2</v>
      </c>
      <c r="X187" s="5">
        <f t="shared" si="405"/>
        <v>1.9085921689268117E-2</v>
      </c>
      <c r="Y187" s="5">
        <f t="shared" si="406"/>
        <v>3.5177572966540831E-3</v>
      </c>
      <c r="Z187" s="5">
        <f t="shared" si="407"/>
        <v>1.9069349976322701E-3</v>
      </c>
      <c r="AA187" s="5">
        <f t="shared" si="408"/>
        <v>2.1127598048650887E-3</v>
      </c>
      <c r="AB187" s="5">
        <f t="shared" si="409"/>
        <v>1.1704001443667328E-3</v>
      </c>
      <c r="AC187" s="5">
        <f t="shared" si="410"/>
        <v>1.1033272206185675E-5</v>
      </c>
      <c r="AD187" s="5">
        <f t="shared" si="411"/>
        <v>1.4341172249709211E-2</v>
      </c>
      <c r="AE187" s="5">
        <f t="shared" si="412"/>
        <v>5.2864896068765309E-3</v>
      </c>
      <c r="AF187" s="5">
        <f t="shared" si="413"/>
        <v>9.7436150535672725E-4</v>
      </c>
      <c r="AG187" s="5">
        <f t="shared" si="414"/>
        <v>1.1972410348146063E-4</v>
      </c>
      <c r="AH187" s="5">
        <f t="shared" si="415"/>
        <v>1.7573514686319527E-4</v>
      </c>
      <c r="AI187" s="5">
        <f t="shared" si="416"/>
        <v>1.947030995055555E-4</v>
      </c>
      <c r="AJ187" s="5">
        <f t="shared" si="417"/>
        <v>1.0785917795539657E-4</v>
      </c>
      <c r="AK187" s="5">
        <f t="shared" si="418"/>
        <v>3.9833648595415931E-5</v>
      </c>
      <c r="AL187" s="5">
        <f t="shared" si="419"/>
        <v>1.8024419700935033E-7</v>
      </c>
      <c r="AM187" s="5">
        <f t="shared" si="420"/>
        <v>3.1778170017806905E-3</v>
      </c>
      <c r="AN187" s="5">
        <f t="shared" si="421"/>
        <v>1.1714172495773346E-3</v>
      </c>
      <c r="AO187" s="5">
        <f t="shared" si="422"/>
        <v>2.1590582022791186E-4</v>
      </c>
      <c r="AP187" s="5">
        <f t="shared" si="423"/>
        <v>2.6529302133865018E-5</v>
      </c>
      <c r="AQ187" s="5">
        <f t="shared" si="424"/>
        <v>2.4448294317643464E-6</v>
      </c>
      <c r="AR187" s="5">
        <f t="shared" si="425"/>
        <v>1.2956012399530866E-5</v>
      </c>
      <c r="AS187" s="5">
        <f t="shared" si="426"/>
        <v>1.4354418091361209E-5</v>
      </c>
      <c r="AT187" s="5">
        <f t="shared" si="427"/>
        <v>7.9518802694669789E-6</v>
      </c>
      <c r="AU187" s="5">
        <f t="shared" si="428"/>
        <v>2.9367218472382284E-6</v>
      </c>
      <c r="AV187" s="5">
        <f t="shared" si="429"/>
        <v>8.1342414458515327E-7</v>
      </c>
      <c r="AW187" s="5">
        <f t="shared" si="430"/>
        <v>2.0448231714001085E-9</v>
      </c>
      <c r="AX187" s="5">
        <f t="shared" si="431"/>
        <v>5.8680238505904919E-4</v>
      </c>
      <c r="AY187" s="5">
        <f t="shared" si="432"/>
        <v>2.1630900569985997E-4</v>
      </c>
      <c r="AZ187" s="5">
        <f t="shared" si="433"/>
        <v>3.9868264971480716E-5</v>
      </c>
      <c r="BA187" s="5">
        <f t="shared" si="434"/>
        <v>4.8987898791468753E-6</v>
      </c>
      <c r="BB187" s="5">
        <f t="shared" si="435"/>
        <v>4.5145196869989123E-7</v>
      </c>
      <c r="BC187" s="5">
        <f t="shared" si="436"/>
        <v>3.3283138909154594E-8</v>
      </c>
      <c r="BD187" s="5">
        <f t="shared" si="437"/>
        <v>7.959812455135038E-7</v>
      </c>
      <c r="BE187" s="5">
        <f t="shared" si="438"/>
        <v>8.8189538869204802E-7</v>
      </c>
      <c r="BF187" s="5">
        <f t="shared" si="439"/>
        <v>4.8854133246227614E-7</v>
      </c>
      <c r="BG187" s="5">
        <f t="shared" si="440"/>
        <v>1.8042399479148734E-7</v>
      </c>
      <c r="BH187" s="5">
        <f t="shared" si="441"/>
        <v>4.9974509422443238E-8</v>
      </c>
      <c r="BI187" s="5">
        <f t="shared" si="442"/>
        <v>1.1073700457193068E-8</v>
      </c>
      <c r="BJ187" s="8">
        <f t="shared" si="443"/>
        <v>0.54549772922354456</v>
      </c>
      <c r="BK187" s="8">
        <f t="shared" si="444"/>
        <v>0.33189765028980484</v>
      </c>
      <c r="BL187" s="8">
        <f t="shared" si="445"/>
        <v>0.1207584160414895</v>
      </c>
      <c r="BM187" s="8">
        <f t="shared" si="446"/>
        <v>0.18513659417313677</v>
      </c>
      <c r="BN187" s="8">
        <f t="shared" si="447"/>
        <v>0.81470782941845776</v>
      </c>
    </row>
    <row r="188" spans="1:66" x14ac:dyDescent="0.25">
      <c r="A188" t="s">
        <v>10</v>
      </c>
      <c r="B188" t="s">
        <v>447</v>
      </c>
      <c r="C188" t="s">
        <v>37</v>
      </c>
      <c r="D188" s="16"/>
      <c r="E188">
        <f>VLOOKUP(A188,home!$A$2:$E$405,3,FALSE)</f>
        <v>1.34883720930233</v>
      </c>
      <c r="F188">
        <f>VLOOKUP(B188,home!$B$2:$E$405,3,FALSE)</f>
        <v>1.24</v>
      </c>
      <c r="G188">
        <f>VLOOKUP(C188,away!$B$2:$E$405,4,FALSE)</f>
        <v>1.48</v>
      </c>
      <c r="H188">
        <f>VLOOKUP(A188,away!$A$2:$E$405,3,FALSE)</f>
        <v>1.5813953488372099</v>
      </c>
      <c r="I188">
        <f>VLOOKUP(C188,away!$B$2:$E$405,3,FALSE)</f>
        <v>1.73</v>
      </c>
      <c r="J188">
        <f>VLOOKUP(B188,home!$B$2:$E$405,4,FALSE)</f>
        <v>0.84</v>
      </c>
      <c r="K188" s="3">
        <f t="shared" si="392"/>
        <v>2.4753860465116362</v>
      </c>
      <c r="L188" s="3">
        <f t="shared" si="393"/>
        <v>2.2980837209302334</v>
      </c>
      <c r="M188" s="5">
        <f t="shared" si="394"/>
        <v>8.4510062028496959E-3</v>
      </c>
      <c r="N188" s="5">
        <f t="shared" si="395"/>
        <v>2.0919502833517425E-2</v>
      </c>
      <c r="O188" s="5">
        <f t="shared" si="396"/>
        <v>1.9421119780249317E-2</v>
      </c>
      <c r="P188" s="5">
        <f t="shared" si="397"/>
        <v>4.8074768911660286E-2</v>
      </c>
      <c r="Q188" s="5">
        <f t="shared" si="398"/>
        <v>2.5891922707024839E-2</v>
      </c>
      <c r="R188" s="5">
        <f t="shared" si="399"/>
        <v>2.2315679604613552E-2</v>
      </c>
      <c r="S188" s="5">
        <f t="shared" si="400"/>
        <v>6.8370065955288342E-2</v>
      </c>
      <c r="T188" s="5">
        <f t="shared" si="401"/>
        <v>5.9501806076597656E-2</v>
      </c>
      <c r="U188" s="5">
        <f t="shared" si="402"/>
        <v>5.5239921911684683E-2</v>
      </c>
      <c r="V188" s="5">
        <f t="shared" si="403"/>
        <v>4.3214776801990207E-2</v>
      </c>
      <c r="W188" s="5">
        <f t="shared" si="404"/>
        <v>2.1364168062109026E-2</v>
      </c>
      <c r="X188" s="5">
        <f t="shared" si="405"/>
        <v>4.9096646834750367E-2</v>
      </c>
      <c r="Y188" s="5">
        <f t="shared" si="406"/>
        <v>5.6414102421600346E-2</v>
      </c>
      <c r="Z188" s="5">
        <f t="shared" si="407"/>
        <v>1.7094433340285743E-2</v>
      </c>
      <c r="AA188" s="5">
        <f t="shared" si="408"/>
        <v>4.231532176356663E-2</v>
      </c>
      <c r="AB188" s="5">
        <f t="shared" si="409"/>
        <v>5.2373378523591509E-2</v>
      </c>
      <c r="AC188" s="5">
        <f t="shared" si="410"/>
        <v>1.536459356478838E-2</v>
      </c>
      <c r="AD188" s="5">
        <f t="shared" si="411"/>
        <v>1.3221140879068562E-2</v>
      </c>
      <c r="AE188" s="5">
        <f t="shared" si="412"/>
        <v>3.0383288626312701E-2</v>
      </c>
      <c r="AF188" s="5">
        <f t="shared" si="413"/>
        <v>3.4911670490226962E-2</v>
      </c>
      <c r="AG188" s="5">
        <f t="shared" si="414"/>
        <v>2.6743313874690335E-2</v>
      </c>
      <c r="AH188" s="5">
        <f t="shared" si="415"/>
        <v>9.8211097444594279E-3</v>
      </c>
      <c r="AI188" s="5">
        <f t="shared" si="416"/>
        <v>2.4311038022694326E-2</v>
      </c>
      <c r="AJ188" s="5">
        <f t="shared" si="417"/>
        <v>3.0089602148795695E-2</v>
      </c>
      <c r="AK188" s="5">
        <f t="shared" si="418"/>
        <v>2.4827793768071801E-2</v>
      </c>
      <c r="AL188" s="5">
        <f t="shared" si="419"/>
        <v>3.4961483511854936E-3</v>
      </c>
      <c r="AM188" s="5">
        <f t="shared" si="420"/>
        <v>6.5454855302021775E-3</v>
      </c>
      <c r="AN188" s="5">
        <f t="shared" si="421"/>
        <v>1.5042073742542024E-2</v>
      </c>
      <c r="AO188" s="5">
        <f t="shared" si="422"/>
        <v>1.7283972398383966E-2</v>
      </c>
      <c r="AP188" s="5">
        <f t="shared" si="423"/>
        <v>1.3240005200577892E-2</v>
      </c>
      <c r="AQ188" s="5">
        <f t="shared" si="424"/>
        <v>7.6066601041199231E-3</v>
      </c>
      <c r="AR188" s="5">
        <f t="shared" si="425"/>
        <v>4.5139464850422984E-3</v>
      </c>
      <c r="AS188" s="5">
        <f t="shared" si="426"/>
        <v>1.1173760143773951E-2</v>
      </c>
      <c r="AT188" s="5">
        <f t="shared" si="427"/>
        <v>1.3829684973482951E-2</v>
      </c>
      <c r="AU188" s="5">
        <f t="shared" si="428"/>
        <v>1.1411269737003781E-2</v>
      </c>
      <c r="AV188" s="5">
        <f t="shared" si="429"/>
        <v>7.0618244699899198E-3</v>
      </c>
      <c r="AW188" s="5">
        <f t="shared" si="430"/>
        <v>5.5245401826119265E-4</v>
      </c>
      <c r="AX188" s="5">
        <f t="shared" si="431"/>
        <v>2.700433924851049E-3</v>
      </c>
      <c r="AY188" s="5">
        <f t="shared" si="432"/>
        <v>6.2058232421479337E-3</v>
      </c>
      <c r="AZ188" s="5">
        <f t="shared" si="433"/>
        <v>7.1307506838753244E-3</v>
      </c>
      <c r="BA188" s="5">
        <f t="shared" si="434"/>
        <v>5.4623540215420043E-3</v>
      </c>
      <c r="BB188" s="5">
        <f t="shared" si="435"/>
        <v>3.1382367137158689E-3</v>
      </c>
      <c r="BC188" s="5">
        <f t="shared" si="436"/>
        <v>1.4423861408432062E-3</v>
      </c>
      <c r="BD188" s="5">
        <f t="shared" si="437"/>
        <v>1.7289044890709928E-3</v>
      </c>
      <c r="BE188" s="5">
        <f t="shared" si="438"/>
        <v>4.2797060479976643E-3</v>
      </c>
      <c r="BF188" s="5">
        <f t="shared" si="439"/>
        <v>5.2969623171924404E-3</v>
      </c>
      <c r="BG188" s="5">
        <f t="shared" si="440"/>
        <v>4.3706755362920369E-3</v>
      </c>
      <c r="BH188" s="5">
        <f t="shared" si="441"/>
        <v>2.7047773090917685E-3</v>
      </c>
      <c r="BI188" s="5">
        <f t="shared" si="442"/>
        <v>1.3390736019694102E-3</v>
      </c>
      <c r="BJ188" s="8">
        <f t="shared" si="443"/>
        <v>0.42424574450869951</v>
      </c>
      <c r="BK188" s="8">
        <f t="shared" si="444"/>
        <v>0.19317718302991038</v>
      </c>
      <c r="BL188" s="8">
        <f t="shared" si="445"/>
        <v>0.34842555037863415</v>
      </c>
      <c r="BM188" s="8">
        <f t="shared" si="446"/>
        <v>0.83221554199372805</v>
      </c>
      <c r="BN188" s="8">
        <f t="shared" si="447"/>
        <v>0.14507400003991511</v>
      </c>
    </row>
    <row r="189" spans="1:66" s="10" customFormat="1" x14ac:dyDescent="0.25">
      <c r="A189" t="s">
        <v>10</v>
      </c>
      <c r="B189" t="s">
        <v>39</v>
      </c>
      <c r="C189" t="s">
        <v>226</v>
      </c>
      <c r="D189" s="16"/>
      <c r="E189">
        <f>VLOOKUP(A189,home!$A$2:$E$405,3,FALSE)</f>
        <v>1.34883720930233</v>
      </c>
      <c r="F189">
        <f>VLOOKUP(B189,home!$B$2:$E$405,3,FALSE)</f>
        <v>2.59</v>
      </c>
      <c r="G189">
        <f>VLOOKUP(C189,away!$B$2:$E$405,4,FALSE)</f>
        <v>1.85</v>
      </c>
      <c r="H189">
        <f>VLOOKUP(A189,away!$A$2:$E$405,3,FALSE)</f>
        <v>1.5813953488372099</v>
      </c>
      <c r="I189">
        <f>VLOOKUP(C189,away!$B$2:$E$405,3,FALSE)</f>
        <v>0.37</v>
      </c>
      <c r="J189">
        <f>VLOOKUP(B189,home!$B$2:$E$405,4,FALSE)</f>
        <v>1.26</v>
      </c>
      <c r="K189" s="3">
        <f t="shared" si="392"/>
        <v>6.462953488372114</v>
      </c>
      <c r="L189" s="3">
        <f t="shared" si="393"/>
        <v>0.73724651162790722</v>
      </c>
      <c r="M189" s="5">
        <f t="shared" si="394"/>
        <v>7.4643650614570896E-4</v>
      </c>
      <c r="N189" s="5">
        <f t="shared" si="395"/>
        <v>4.8241844212427026E-3</v>
      </c>
      <c r="O189" s="5">
        <f t="shared" si="396"/>
        <v>5.5030771030764678E-4</v>
      </c>
      <c r="P189" s="5">
        <f t="shared" si="397"/>
        <v>3.5566131360108763E-3</v>
      </c>
      <c r="Q189" s="5">
        <f t="shared" si="398"/>
        <v>1.558923976691047E-2</v>
      </c>
      <c r="R189" s="5">
        <f t="shared" si="399"/>
        <v>2.0285621987312674E-4</v>
      </c>
      <c r="S189" s="5">
        <f t="shared" si="400"/>
        <v>4.2366285997190592E-3</v>
      </c>
      <c r="T189" s="5">
        <f t="shared" si="401"/>
        <v>1.1493112637085792E-2</v>
      </c>
      <c r="U189" s="5">
        <f t="shared" si="402"/>
        <v>1.3110503138670049E-3</v>
      </c>
      <c r="V189" s="5">
        <f t="shared" si="403"/>
        <v>2.2429605801995251E-3</v>
      </c>
      <c r="W189" s="5">
        <f t="shared" si="404"/>
        <v>3.35841771775411E-2</v>
      </c>
      <c r="X189" s="5">
        <f t="shared" si="405"/>
        <v>2.4759817470035746E-2</v>
      </c>
      <c r="Y189" s="5">
        <f t="shared" si="406"/>
        <v>9.1270445291637848E-3</v>
      </c>
      <c r="Z189" s="5">
        <f t="shared" si="407"/>
        <v>4.9851680154495484E-5</v>
      </c>
      <c r="AA189" s="5">
        <f t="shared" si="408"/>
        <v>3.2218909015570746E-4</v>
      </c>
      <c r="AB189" s="5">
        <f t="shared" si="409"/>
        <v>1.0411465520686338E-3</v>
      </c>
      <c r="AC189" s="5">
        <f t="shared" si="410"/>
        <v>6.6795224689337009E-4</v>
      </c>
      <c r="AD189" s="5">
        <f t="shared" si="411"/>
        <v>5.4263243760924118E-2</v>
      </c>
      <c r="AE189" s="5">
        <f t="shared" si="412"/>
        <v>4.0005387172356105E-2</v>
      </c>
      <c r="AF189" s="5">
        <f t="shared" si="413"/>
        <v>1.4746916069571682E-2</v>
      </c>
      <c r="AG189" s="5">
        <f t="shared" si="414"/>
        <v>3.624037476520417E-3</v>
      </c>
      <c r="AH189" s="5">
        <f t="shared" si="415"/>
        <v>9.1882443231729899E-6</v>
      </c>
      <c r="AI189" s="5">
        <f t="shared" si="416"/>
        <v>5.9383195700466138E-5</v>
      </c>
      <c r="AJ189" s="5">
        <f t="shared" si="417"/>
        <v>1.9189541590150584E-4</v>
      </c>
      <c r="AK189" s="5">
        <f t="shared" si="418"/>
        <v>4.1340371586775159E-4</v>
      </c>
      <c r="AL189" s="5">
        <f t="shared" si="419"/>
        <v>1.2730608516433944E-4</v>
      </c>
      <c r="AM189" s="5">
        <f t="shared" si="420"/>
        <v>7.014016411101015E-2</v>
      </c>
      <c r="AN189" s="5">
        <f t="shared" si="421"/>
        <v>5.1710591315851151E-2</v>
      </c>
      <c r="AO189" s="5">
        <f t="shared" si="422"/>
        <v>1.9061726530913807E-2</v>
      </c>
      <c r="AP189" s="5">
        <f t="shared" si="423"/>
        <v>4.6843971301737787E-3</v>
      </c>
      <c r="AQ189" s="5">
        <f t="shared" si="424"/>
        <v>8.6338886082509923E-4</v>
      </c>
      <c r="AR189" s="5">
        <f t="shared" si="425"/>
        <v>1.354800215048842E-6</v>
      </c>
      <c r="AS189" s="5">
        <f t="shared" si="426"/>
        <v>8.7560107758972022E-6</v>
      </c>
      <c r="AT189" s="5">
        <f t="shared" si="427"/>
        <v>2.8294845194154333E-5</v>
      </c>
      <c r="AU189" s="5">
        <f t="shared" si="428"/>
        <v>6.0956089483502894E-5</v>
      </c>
      <c r="AV189" s="5">
        <f t="shared" si="429"/>
        <v>9.8489092791231972E-5</v>
      </c>
      <c r="AW189" s="5">
        <f t="shared" si="430"/>
        <v>1.6849631961016826E-5</v>
      </c>
      <c r="AX189" s="5">
        <f t="shared" si="431"/>
        <v>7.5552103052707584E-2</v>
      </c>
      <c r="AY189" s="5">
        <f t="shared" si="432"/>
        <v>5.5700524421760822E-2</v>
      </c>
      <c r="AZ189" s="5">
        <f t="shared" si="433"/>
        <v>2.0532508662894109E-2</v>
      </c>
      <c r="BA189" s="5">
        <f t="shared" si="434"/>
        <v>5.0458401288961561E-3</v>
      </c>
      <c r="BB189" s="5">
        <f t="shared" si="435"/>
        <v>9.3000700831520004E-4</v>
      </c>
      <c r="BC189" s="5">
        <f t="shared" si="436"/>
        <v>1.3712888453397751E-4</v>
      </c>
      <c r="BD189" s="5">
        <f t="shared" si="437"/>
        <v>1.6647028874958281E-7</v>
      </c>
      <c r="BE189" s="5">
        <f t="shared" si="438"/>
        <v>1.0758897333844294E-6</v>
      </c>
      <c r="BF189" s="5">
        <f t="shared" si="439"/>
        <v>3.4767126527403219E-6</v>
      </c>
      <c r="BG189" s="5">
        <f t="shared" si="440"/>
        <v>7.4899440556985086E-6</v>
      </c>
      <c r="BH189" s="5">
        <f t="shared" si="441"/>
        <v>1.210179001562217E-5</v>
      </c>
      <c r="BI189" s="5">
        <f t="shared" si="442"/>
        <v>1.5642661199402417E-5</v>
      </c>
      <c r="BJ189" s="8">
        <f t="shared" si="443"/>
        <v>0.51637554058923385</v>
      </c>
      <c r="BK189" s="8">
        <f t="shared" si="444"/>
        <v>6.7278421575893699E-2</v>
      </c>
      <c r="BL189" s="8">
        <f t="shared" si="445"/>
        <v>4.3392247644704505E-3</v>
      </c>
      <c r="BM189" s="8">
        <f t="shared" si="446"/>
        <v>0.50688972605946236</v>
      </c>
      <c r="BN189" s="8">
        <f t="shared" si="447"/>
        <v>2.5469637760490535E-2</v>
      </c>
    </row>
    <row r="190" spans="1:66" x14ac:dyDescent="0.25">
      <c r="A190" t="s">
        <v>13</v>
      </c>
      <c r="B190" t="s">
        <v>50</v>
      </c>
      <c r="C190" t="s">
        <v>47</v>
      </c>
      <c r="D190" s="16"/>
      <c r="E190">
        <f>VLOOKUP(A190,home!$A$2:$E$405,3,FALSE)</f>
        <v>2</v>
      </c>
      <c r="F190">
        <f>VLOOKUP(B190,home!$B$2:$E$405,3,FALSE)</f>
        <v>0</v>
      </c>
      <c r="G190">
        <f>VLOOKUP(C190,away!$B$2:$E$405,4,FALSE)</f>
        <v>0</v>
      </c>
      <c r="H190">
        <f>VLOOKUP(A190,away!$A$2:$E$405,3,FALSE)</f>
        <v>1</v>
      </c>
      <c r="I190">
        <f>VLOOKUP(C190,away!$B$2:$E$405,3,FALSE)</f>
        <v>2</v>
      </c>
      <c r="J190">
        <f>VLOOKUP(B190,home!$B$2:$E$405,4,FALSE)</f>
        <v>4</v>
      </c>
      <c r="K190" s="3">
        <f t="shared" si="392"/>
        <v>0</v>
      </c>
      <c r="L190" s="3">
        <f t="shared" si="393"/>
        <v>8</v>
      </c>
      <c r="M190" s="5">
        <f t="shared" si="394"/>
        <v>3.3546262790251185E-4</v>
      </c>
      <c r="N190" s="5">
        <f t="shared" si="395"/>
        <v>0</v>
      </c>
      <c r="O190" s="5">
        <f t="shared" si="396"/>
        <v>2.683701023220094E-3</v>
      </c>
      <c r="P190" s="5">
        <f t="shared" si="397"/>
        <v>0</v>
      </c>
      <c r="Q190" s="5">
        <f t="shared" si="398"/>
        <v>0</v>
      </c>
      <c r="R190" s="5">
        <f t="shared" si="399"/>
        <v>1.0734804092880379E-2</v>
      </c>
      <c r="S190" s="5">
        <f t="shared" si="400"/>
        <v>0</v>
      </c>
      <c r="T190" s="5">
        <f t="shared" si="401"/>
        <v>0</v>
      </c>
      <c r="U190" s="5">
        <f t="shared" si="402"/>
        <v>0</v>
      </c>
      <c r="V190" s="5">
        <f t="shared" si="403"/>
        <v>0</v>
      </c>
      <c r="W190" s="5">
        <f t="shared" si="404"/>
        <v>0</v>
      </c>
      <c r="X190" s="5">
        <f t="shared" si="405"/>
        <v>0</v>
      </c>
      <c r="Y190" s="5">
        <f t="shared" si="406"/>
        <v>0</v>
      </c>
      <c r="Z190" s="5">
        <f t="shared" si="407"/>
        <v>2.8626144247681014E-2</v>
      </c>
      <c r="AA190" s="5">
        <f t="shared" si="408"/>
        <v>0</v>
      </c>
      <c r="AB190" s="5">
        <f t="shared" si="409"/>
        <v>0</v>
      </c>
      <c r="AC190" s="5">
        <f t="shared" si="410"/>
        <v>0</v>
      </c>
      <c r="AD190" s="5">
        <f t="shared" si="411"/>
        <v>0</v>
      </c>
      <c r="AE190" s="5">
        <f t="shared" si="412"/>
        <v>0</v>
      </c>
      <c r="AF190" s="5">
        <f t="shared" si="413"/>
        <v>0</v>
      </c>
      <c r="AG190" s="5">
        <f t="shared" si="414"/>
        <v>0</v>
      </c>
      <c r="AH190" s="5">
        <f t="shared" si="415"/>
        <v>5.7252288495362028E-2</v>
      </c>
      <c r="AI190" s="5">
        <f t="shared" si="416"/>
        <v>0</v>
      </c>
      <c r="AJ190" s="5">
        <f t="shared" si="417"/>
        <v>0</v>
      </c>
      <c r="AK190" s="5">
        <f t="shared" si="418"/>
        <v>0</v>
      </c>
      <c r="AL190" s="5">
        <f t="shared" si="419"/>
        <v>0</v>
      </c>
      <c r="AM190" s="5">
        <f t="shared" si="420"/>
        <v>0</v>
      </c>
      <c r="AN190" s="5">
        <f t="shared" si="421"/>
        <v>0</v>
      </c>
      <c r="AO190" s="5">
        <f t="shared" si="422"/>
        <v>0</v>
      </c>
      <c r="AP190" s="5">
        <f t="shared" si="423"/>
        <v>0</v>
      </c>
      <c r="AQ190" s="5">
        <f t="shared" si="424"/>
        <v>0</v>
      </c>
      <c r="AR190" s="5">
        <f t="shared" si="425"/>
        <v>9.1603661592579252E-2</v>
      </c>
      <c r="AS190" s="5">
        <f t="shared" si="426"/>
        <v>0</v>
      </c>
      <c r="AT190" s="5">
        <f t="shared" si="427"/>
        <v>0</v>
      </c>
      <c r="AU190" s="5">
        <f t="shared" si="428"/>
        <v>0</v>
      </c>
      <c r="AV190" s="5">
        <f t="shared" si="429"/>
        <v>0</v>
      </c>
      <c r="AW190" s="5">
        <f t="shared" si="430"/>
        <v>0</v>
      </c>
      <c r="AX190" s="5">
        <f t="shared" si="431"/>
        <v>0</v>
      </c>
      <c r="AY190" s="5">
        <f t="shared" si="432"/>
        <v>0</v>
      </c>
      <c r="AZ190" s="5">
        <f t="shared" si="433"/>
        <v>0</v>
      </c>
      <c r="BA190" s="5">
        <f t="shared" si="434"/>
        <v>0</v>
      </c>
      <c r="BB190" s="5">
        <f t="shared" si="435"/>
        <v>0</v>
      </c>
      <c r="BC190" s="5">
        <f t="shared" si="436"/>
        <v>0</v>
      </c>
      <c r="BD190" s="5">
        <f t="shared" si="437"/>
        <v>0.12213821545677231</v>
      </c>
      <c r="BE190" s="5">
        <f t="shared" si="438"/>
        <v>0</v>
      </c>
      <c r="BF190" s="5">
        <f t="shared" si="439"/>
        <v>0</v>
      </c>
      <c r="BG190" s="5">
        <f t="shared" si="440"/>
        <v>0</v>
      </c>
      <c r="BH190" s="5">
        <f t="shared" si="441"/>
        <v>0</v>
      </c>
      <c r="BI190" s="5">
        <f t="shared" si="442"/>
        <v>0</v>
      </c>
      <c r="BJ190" s="8">
        <f t="shared" si="443"/>
        <v>0</v>
      </c>
      <c r="BK190" s="8">
        <f t="shared" si="444"/>
        <v>3.3546262790251185E-4</v>
      </c>
      <c r="BL190" s="8">
        <f t="shared" si="445"/>
        <v>0.2844126706608141</v>
      </c>
      <c r="BM190" s="8">
        <f t="shared" si="446"/>
        <v>0.29962030979239462</v>
      </c>
      <c r="BN190" s="8">
        <f t="shared" si="447"/>
        <v>1.3753967744002985E-2</v>
      </c>
    </row>
    <row r="191" spans="1:66" x14ac:dyDescent="0.25">
      <c r="A191" t="s">
        <v>13</v>
      </c>
      <c r="B191" t="s">
        <v>48</v>
      </c>
      <c r="C191" t="s">
        <v>228</v>
      </c>
      <c r="D191" s="16"/>
      <c r="E191">
        <f>VLOOKUP(A191,home!$A$2:$E$405,3,FALSE)</f>
        <v>2</v>
      </c>
      <c r="F191">
        <f>VLOOKUP(B191,home!$B$2:$E$405,3,FALSE)</f>
        <v>0</v>
      </c>
      <c r="G191">
        <f>VLOOKUP(C191,away!$B$2:$E$405,4,FALSE)</f>
        <v>0</v>
      </c>
      <c r="H191">
        <f>VLOOKUP(A191,away!$A$2:$E$405,3,FALSE)</f>
        <v>1</v>
      </c>
      <c r="I191">
        <f>VLOOKUP(C191,away!$B$2:$E$405,3,FALSE)</f>
        <v>0</v>
      </c>
      <c r="J191">
        <f>VLOOKUP(B191,home!$B$2:$E$405,4,FALSE)</f>
        <v>0</v>
      </c>
      <c r="K191" s="3">
        <f t="shared" si="392"/>
        <v>0</v>
      </c>
      <c r="L191" s="3">
        <f t="shared" si="393"/>
        <v>0</v>
      </c>
      <c r="M191" s="5">
        <f t="shared" si="394"/>
        <v>1</v>
      </c>
      <c r="N191" s="5">
        <f t="shared" si="395"/>
        <v>0</v>
      </c>
      <c r="O191" s="5">
        <f t="shared" si="396"/>
        <v>0</v>
      </c>
      <c r="P191" s="5">
        <f t="shared" si="397"/>
        <v>0</v>
      </c>
      <c r="Q191" s="5">
        <f t="shared" si="398"/>
        <v>0</v>
      </c>
      <c r="R191" s="5">
        <f t="shared" si="399"/>
        <v>0</v>
      </c>
      <c r="S191" s="5">
        <f t="shared" si="400"/>
        <v>0</v>
      </c>
      <c r="T191" s="5">
        <f t="shared" si="401"/>
        <v>0</v>
      </c>
      <c r="U191" s="5">
        <f t="shared" si="402"/>
        <v>0</v>
      </c>
      <c r="V191" s="5">
        <f t="shared" si="403"/>
        <v>0</v>
      </c>
      <c r="W191" s="5">
        <f t="shared" si="404"/>
        <v>0</v>
      </c>
      <c r="X191" s="5">
        <f t="shared" si="405"/>
        <v>0</v>
      </c>
      <c r="Y191" s="5">
        <f t="shared" si="406"/>
        <v>0</v>
      </c>
      <c r="Z191" s="5">
        <f t="shared" si="407"/>
        <v>0</v>
      </c>
      <c r="AA191" s="5">
        <f t="shared" si="408"/>
        <v>0</v>
      </c>
      <c r="AB191" s="5">
        <f t="shared" si="409"/>
        <v>0</v>
      </c>
      <c r="AC191" s="5">
        <f t="shared" si="410"/>
        <v>0</v>
      </c>
      <c r="AD191" s="5">
        <f t="shared" si="411"/>
        <v>0</v>
      </c>
      <c r="AE191" s="5">
        <f t="shared" si="412"/>
        <v>0</v>
      </c>
      <c r="AF191" s="5">
        <f t="shared" si="413"/>
        <v>0</v>
      </c>
      <c r="AG191" s="5">
        <f t="shared" si="414"/>
        <v>0</v>
      </c>
      <c r="AH191" s="5">
        <f t="shared" si="415"/>
        <v>0</v>
      </c>
      <c r="AI191" s="5">
        <f t="shared" si="416"/>
        <v>0</v>
      </c>
      <c r="AJ191" s="5">
        <f t="shared" si="417"/>
        <v>0</v>
      </c>
      <c r="AK191" s="5">
        <f t="shared" si="418"/>
        <v>0</v>
      </c>
      <c r="AL191" s="5">
        <f t="shared" si="419"/>
        <v>0</v>
      </c>
      <c r="AM191" s="5">
        <f t="shared" si="420"/>
        <v>0</v>
      </c>
      <c r="AN191" s="5">
        <f t="shared" si="421"/>
        <v>0</v>
      </c>
      <c r="AO191" s="5">
        <f t="shared" si="422"/>
        <v>0</v>
      </c>
      <c r="AP191" s="5">
        <f t="shared" si="423"/>
        <v>0</v>
      </c>
      <c r="AQ191" s="5">
        <f t="shared" si="424"/>
        <v>0</v>
      </c>
      <c r="AR191" s="5">
        <f t="shared" si="425"/>
        <v>0</v>
      </c>
      <c r="AS191" s="5">
        <f t="shared" si="426"/>
        <v>0</v>
      </c>
      <c r="AT191" s="5">
        <f t="shared" si="427"/>
        <v>0</v>
      </c>
      <c r="AU191" s="5">
        <f t="shared" si="428"/>
        <v>0</v>
      </c>
      <c r="AV191" s="5">
        <f t="shared" si="429"/>
        <v>0</v>
      </c>
      <c r="AW191" s="5">
        <f t="shared" si="430"/>
        <v>0</v>
      </c>
      <c r="AX191" s="5">
        <f t="shared" si="431"/>
        <v>0</v>
      </c>
      <c r="AY191" s="5">
        <f t="shared" si="432"/>
        <v>0</v>
      </c>
      <c r="AZ191" s="5">
        <f t="shared" si="433"/>
        <v>0</v>
      </c>
      <c r="BA191" s="5">
        <f t="shared" si="434"/>
        <v>0</v>
      </c>
      <c r="BB191" s="5">
        <f t="shared" si="435"/>
        <v>0</v>
      </c>
      <c r="BC191" s="5">
        <f t="shared" si="436"/>
        <v>0</v>
      </c>
      <c r="BD191" s="5">
        <f t="shared" si="437"/>
        <v>0</v>
      </c>
      <c r="BE191" s="5">
        <f t="shared" si="438"/>
        <v>0</v>
      </c>
      <c r="BF191" s="5">
        <f t="shared" si="439"/>
        <v>0</v>
      </c>
      <c r="BG191" s="5">
        <f t="shared" si="440"/>
        <v>0</v>
      </c>
      <c r="BH191" s="5">
        <f t="shared" si="441"/>
        <v>0</v>
      </c>
      <c r="BI191" s="5">
        <f t="shared" si="442"/>
        <v>0</v>
      </c>
      <c r="BJ191" s="8">
        <f t="shared" si="443"/>
        <v>0</v>
      </c>
      <c r="BK191" s="8">
        <f t="shared" si="444"/>
        <v>1</v>
      </c>
      <c r="BL191" s="8">
        <f t="shared" si="445"/>
        <v>0</v>
      </c>
      <c r="BM191" s="8">
        <f t="shared" si="446"/>
        <v>0</v>
      </c>
      <c r="BN191" s="8">
        <f t="shared" si="447"/>
        <v>1</v>
      </c>
    </row>
    <row r="192" spans="1:66" x14ac:dyDescent="0.25">
      <c r="A192" t="s">
        <v>13</v>
      </c>
      <c r="B192" t="s">
        <v>53</v>
      </c>
      <c r="C192" t="s">
        <v>17</v>
      </c>
      <c r="D192" s="16"/>
      <c r="E192">
        <f>VLOOKUP(A192,home!$A$2:$E$405,3,FALSE)</f>
        <v>2</v>
      </c>
      <c r="F192">
        <f>VLOOKUP(B192,home!$B$2:$E$405,3,FALSE)</f>
        <v>2.5</v>
      </c>
      <c r="G192">
        <f>VLOOKUP(C192,away!$B$2:$E$405,4,FALSE)</f>
        <v>2.5</v>
      </c>
      <c r="H192">
        <f>VLOOKUP(A192,away!$A$2:$E$405,3,FALSE)</f>
        <v>1</v>
      </c>
      <c r="I192">
        <f>VLOOKUP(C192,away!$B$2:$E$405,3,FALSE)</f>
        <v>0.5</v>
      </c>
      <c r="J192">
        <f>VLOOKUP(B192,home!$B$2:$E$405,4,FALSE)</f>
        <v>1</v>
      </c>
      <c r="K192" s="3">
        <f t="shared" si="392"/>
        <v>12.5</v>
      </c>
      <c r="L192" s="3">
        <f t="shared" si="393"/>
        <v>0.5</v>
      </c>
      <c r="M192" s="5">
        <f t="shared" si="394"/>
        <v>2.2603294069810542E-6</v>
      </c>
      <c r="N192" s="5">
        <f t="shared" si="395"/>
        <v>2.8254117587263186E-5</v>
      </c>
      <c r="O192" s="5">
        <f t="shared" si="396"/>
        <v>1.1301647034905271E-6</v>
      </c>
      <c r="P192" s="5">
        <f t="shared" si="397"/>
        <v>1.4127058793631593E-5</v>
      </c>
      <c r="Q192" s="5">
        <f t="shared" si="398"/>
        <v>1.7658823492039502E-4</v>
      </c>
      <c r="R192" s="5">
        <f t="shared" si="399"/>
        <v>2.8254117587263178E-7</v>
      </c>
      <c r="S192" s="5">
        <f t="shared" si="400"/>
        <v>2.2073529365049378E-5</v>
      </c>
      <c r="T192" s="5">
        <f t="shared" si="401"/>
        <v>8.8294117460197512E-5</v>
      </c>
      <c r="U192" s="5">
        <f t="shared" si="402"/>
        <v>3.5317646984078983E-6</v>
      </c>
      <c r="V192" s="5">
        <f t="shared" si="403"/>
        <v>1.5328839836839839E-5</v>
      </c>
      <c r="W192" s="5">
        <f t="shared" si="404"/>
        <v>7.357843121683121E-4</v>
      </c>
      <c r="X192" s="5">
        <f t="shared" si="405"/>
        <v>3.6789215608415605E-4</v>
      </c>
      <c r="Y192" s="5">
        <f t="shared" si="406"/>
        <v>9.1973039021039013E-5</v>
      </c>
      <c r="Z192" s="5">
        <f t="shared" si="407"/>
        <v>4.7090195978771974E-8</v>
      </c>
      <c r="AA192" s="5">
        <f t="shared" si="408"/>
        <v>5.8862744973464979E-7</v>
      </c>
      <c r="AB192" s="5">
        <f t="shared" si="409"/>
        <v>3.6789215608415636E-6</v>
      </c>
      <c r="AC192" s="5">
        <f t="shared" si="410"/>
        <v>5.9878280612655606E-6</v>
      </c>
      <c r="AD192" s="5">
        <f t="shared" si="411"/>
        <v>2.2993259755259756E-3</v>
      </c>
      <c r="AE192" s="5">
        <f t="shared" si="412"/>
        <v>1.1496629877629878E-3</v>
      </c>
      <c r="AF192" s="5">
        <f t="shared" si="413"/>
        <v>2.8741574694074695E-4</v>
      </c>
      <c r="AG192" s="5">
        <f t="shared" si="414"/>
        <v>4.7902624490124499E-5</v>
      </c>
      <c r="AH192" s="5">
        <f t="shared" si="415"/>
        <v>5.8862744973464951E-9</v>
      </c>
      <c r="AI192" s="5">
        <f t="shared" si="416"/>
        <v>7.357843121683121E-8</v>
      </c>
      <c r="AJ192" s="5">
        <f t="shared" si="417"/>
        <v>4.5986519510519534E-7</v>
      </c>
      <c r="AK192" s="5">
        <f t="shared" si="418"/>
        <v>1.9161049796049794E-6</v>
      </c>
      <c r="AL192" s="5">
        <f t="shared" si="419"/>
        <v>1.4969570153163891E-6</v>
      </c>
      <c r="AM192" s="5">
        <f t="shared" si="420"/>
        <v>5.7483149388149338E-3</v>
      </c>
      <c r="AN192" s="5">
        <f t="shared" si="421"/>
        <v>2.8741574694074669E-3</v>
      </c>
      <c r="AO192" s="5">
        <f t="shared" si="422"/>
        <v>7.1853936735186673E-4</v>
      </c>
      <c r="AP192" s="5">
        <f t="shared" si="423"/>
        <v>1.1975656122531113E-4</v>
      </c>
      <c r="AQ192" s="5">
        <f t="shared" si="424"/>
        <v>1.4969570153163888E-5</v>
      </c>
      <c r="AR192" s="5">
        <f t="shared" si="425"/>
        <v>5.8862744973464964E-10</v>
      </c>
      <c r="AS192" s="5">
        <f t="shared" si="426"/>
        <v>7.357843121683122E-9</v>
      </c>
      <c r="AT192" s="5">
        <f t="shared" si="427"/>
        <v>4.5986519510519545E-8</v>
      </c>
      <c r="AU192" s="5">
        <f t="shared" si="428"/>
        <v>1.91610497960498E-7</v>
      </c>
      <c r="AV192" s="5">
        <f t="shared" si="429"/>
        <v>5.9878280612655623E-7</v>
      </c>
      <c r="AW192" s="5">
        <f t="shared" si="430"/>
        <v>2.5988837071465117E-7</v>
      </c>
      <c r="AX192" s="5">
        <f t="shared" si="431"/>
        <v>1.1975656122531125E-2</v>
      </c>
      <c r="AY192" s="5">
        <f t="shared" si="432"/>
        <v>5.9878280612655627E-3</v>
      </c>
      <c r="AZ192" s="5">
        <f t="shared" si="433"/>
        <v>1.4969570153163907E-3</v>
      </c>
      <c r="BA192" s="5">
        <f t="shared" si="434"/>
        <v>2.4949283588606515E-4</v>
      </c>
      <c r="BB192" s="5">
        <f t="shared" si="435"/>
        <v>3.1186604485758137E-5</v>
      </c>
      <c r="BC192" s="5">
        <f t="shared" si="436"/>
        <v>3.1186604485758143E-6</v>
      </c>
      <c r="BD192" s="5">
        <f t="shared" si="437"/>
        <v>4.9052287477887466E-11</v>
      </c>
      <c r="BE192" s="5">
        <f t="shared" si="438"/>
        <v>6.1315359347359347E-10</v>
      </c>
      <c r="BF192" s="5">
        <f t="shared" si="439"/>
        <v>3.832209959209962E-9</v>
      </c>
      <c r="BG192" s="5">
        <f t="shared" si="440"/>
        <v>1.5967541496708164E-8</v>
      </c>
      <c r="BH192" s="5">
        <f t="shared" si="441"/>
        <v>4.9898567177213017E-8</v>
      </c>
      <c r="BI192" s="5">
        <f t="shared" si="442"/>
        <v>1.2474641794303243E-7</v>
      </c>
      <c r="BJ192" s="8">
        <f t="shared" si="443"/>
        <v>3.449307051884741E-2</v>
      </c>
      <c r="BK192" s="8">
        <f t="shared" si="444"/>
        <v>6.0491026037446461E-3</v>
      </c>
      <c r="BL192" s="8">
        <f t="shared" si="445"/>
        <v>1.2706887705397732E-5</v>
      </c>
      <c r="BM192" s="8">
        <f t="shared" si="446"/>
        <v>3.4344716481010958E-2</v>
      </c>
      <c r="BN192" s="8">
        <f t="shared" si="447"/>
        <v>2.2264244658763403E-4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2</v>
      </c>
      <c r="F193">
        <f>VLOOKUP(B193,home!$B$2:$E$405,3,FALSE)</f>
        <v>0.5</v>
      </c>
      <c r="G193">
        <f>VLOOKUP(C193,away!$B$2:$E$405,4,FALSE)</f>
        <v>0.5</v>
      </c>
      <c r="H193">
        <f>VLOOKUP(A193,away!$A$2:$E$405,3,FALSE)</f>
        <v>1</v>
      </c>
      <c r="I193">
        <f>VLOOKUP(C193,away!$B$2:$E$405,3,FALSE)</f>
        <v>0.5</v>
      </c>
      <c r="J193">
        <f>VLOOKUP(B193,home!$B$2:$E$405,4,FALSE)</f>
        <v>1</v>
      </c>
      <c r="K193" s="3">
        <f t="shared" si="392"/>
        <v>0.5</v>
      </c>
      <c r="L193" s="3">
        <f t="shared" si="393"/>
        <v>0.5</v>
      </c>
      <c r="M193" s="5">
        <f t="shared" si="394"/>
        <v>0.36787944117144233</v>
      </c>
      <c r="N193" s="5">
        <f t="shared" si="395"/>
        <v>0.18393972058572117</v>
      </c>
      <c r="O193" s="5">
        <f t="shared" si="396"/>
        <v>0.18393972058572117</v>
      </c>
      <c r="P193" s="5">
        <f t="shared" si="397"/>
        <v>9.1969860292860584E-2</v>
      </c>
      <c r="Q193" s="5">
        <f t="shared" si="398"/>
        <v>4.5984930146430292E-2</v>
      </c>
      <c r="R193" s="5">
        <f t="shared" si="399"/>
        <v>4.5984930146430292E-2</v>
      </c>
      <c r="S193" s="5">
        <f t="shared" si="400"/>
        <v>5.7481162683037865E-3</v>
      </c>
      <c r="T193" s="5">
        <f t="shared" si="401"/>
        <v>2.2992465073215146E-2</v>
      </c>
      <c r="U193" s="5">
        <f t="shared" si="402"/>
        <v>2.2992465073215146E-2</v>
      </c>
      <c r="V193" s="5">
        <f t="shared" si="403"/>
        <v>1.5966989634177189E-4</v>
      </c>
      <c r="W193" s="5">
        <f t="shared" si="404"/>
        <v>7.6641550244050498E-3</v>
      </c>
      <c r="X193" s="5">
        <f t="shared" si="405"/>
        <v>3.8320775122025249E-3</v>
      </c>
      <c r="Y193" s="5">
        <f t="shared" si="406"/>
        <v>9.5801937805063122E-4</v>
      </c>
      <c r="Z193" s="5">
        <f t="shared" si="407"/>
        <v>7.6641550244050498E-3</v>
      </c>
      <c r="AA193" s="5">
        <f t="shared" si="408"/>
        <v>3.8320775122025249E-3</v>
      </c>
      <c r="AB193" s="5">
        <f t="shared" si="409"/>
        <v>9.5801937805063122E-4</v>
      </c>
      <c r="AC193" s="5">
        <f t="shared" si="410"/>
        <v>2.4948421303401845E-6</v>
      </c>
      <c r="AD193" s="5">
        <f t="shared" si="411"/>
        <v>9.5801937805063101E-4</v>
      </c>
      <c r="AE193" s="5">
        <f t="shared" si="412"/>
        <v>4.790096890253155E-4</v>
      </c>
      <c r="AF193" s="5">
        <f t="shared" si="413"/>
        <v>1.1975242225632888E-4</v>
      </c>
      <c r="AG193" s="5">
        <f t="shared" si="414"/>
        <v>1.9958737042721483E-5</v>
      </c>
      <c r="AH193" s="5">
        <f t="shared" si="415"/>
        <v>9.5801937805063101E-4</v>
      </c>
      <c r="AI193" s="5">
        <f t="shared" si="416"/>
        <v>4.790096890253155E-4</v>
      </c>
      <c r="AJ193" s="5">
        <f t="shared" si="417"/>
        <v>1.1975242225632888E-4</v>
      </c>
      <c r="AK193" s="5">
        <f t="shared" si="418"/>
        <v>1.9958737042721483E-5</v>
      </c>
      <c r="AL193" s="5">
        <f t="shared" si="419"/>
        <v>2.4948421303401859E-8</v>
      </c>
      <c r="AM193" s="5">
        <f t="shared" si="420"/>
        <v>9.5801937805063125E-5</v>
      </c>
      <c r="AN193" s="5">
        <f t="shared" si="421"/>
        <v>4.7900968902531562E-5</v>
      </c>
      <c r="AO193" s="5">
        <f t="shared" si="422"/>
        <v>1.1975242225632891E-5</v>
      </c>
      <c r="AP193" s="5">
        <f t="shared" si="423"/>
        <v>1.9958737042721489E-6</v>
      </c>
      <c r="AQ193" s="5">
        <f t="shared" si="424"/>
        <v>2.494842130340185E-7</v>
      </c>
      <c r="AR193" s="5">
        <f t="shared" si="425"/>
        <v>9.5801937805063125E-5</v>
      </c>
      <c r="AS193" s="5">
        <f t="shared" si="426"/>
        <v>4.7900968902531562E-5</v>
      </c>
      <c r="AT193" s="5">
        <f t="shared" si="427"/>
        <v>1.1975242225632891E-5</v>
      </c>
      <c r="AU193" s="5">
        <f t="shared" si="428"/>
        <v>1.9958737042721489E-6</v>
      </c>
      <c r="AV193" s="5">
        <f t="shared" si="429"/>
        <v>2.494842130340185E-7</v>
      </c>
      <c r="AW193" s="5">
        <f t="shared" si="430"/>
        <v>1.7325292571806843E-10</v>
      </c>
      <c r="AX193" s="5">
        <f t="shared" si="431"/>
        <v>7.9834948170885921E-6</v>
      </c>
      <c r="AY193" s="5">
        <f t="shared" si="432"/>
        <v>3.991747408544296E-6</v>
      </c>
      <c r="AZ193" s="5">
        <f t="shared" si="433"/>
        <v>9.9793685213607401E-7</v>
      </c>
      <c r="BA193" s="5">
        <f t="shared" si="434"/>
        <v>1.6632280868934571E-7</v>
      </c>
      <c r="BB193" s="5">
        <f t="shared" si="435"/>
        <v>2.0790351086168207E-8</v>
      </c>
      <c r="BC193" s="5">
        <f t="shared" si="436"/>
        <v>2.0790351086168215E-9</v>
      </c>
      <c r="BD193" s="5">
        <f t="shared" si="437"/>
        <v>7.9834948170885921E-6</v>
      </c>
      <c r="BE193" s="5">
        <f t="shared" si="438"/>
        <v>3.991747408544296E-6</v>
      </c>
      <c r="BF193" s="5">
        <f t="shared" si="439"/>
        <v>9.9793685213607401E-7</v>
      </c>
      <c r="BG193" s="5">
        <f t="shared" si="440"/>
        <v>1.6632280868934571E-7</v>
      </c>
      <c r="BH193" s="5">
        <f t="shared" si="441"/>
        <v>2.0790351086168207E-8</v>
      </c>
      <c r="BI193" s="5">
        <f t="shared" si="442"/>
        <v>2.0790351086168215E-9</v>
      </c>
      <c r="BJ193" s="8">
        <f t="shared" si="443"/>
        <v>0.26711919382452298</v>
      </c>
      <c r="BK193" s="8">
        <f t="shared" si="444"/>
        <v>0.46576359916690868</v>
      </c>
      <c r="BL193" s="8">
        <f t="shared" si="445"/>
        <v>0.25945503880011794</v>
      </c>
      <c r="BM193" s="8">
        <f t="shared" si="446"/>
        <v>8.0299392313193232E-2</v>
      </c>
      <c r="BN193" s="8">
        <f t="shared" si="447"/>
        <v>0.91969860292860584</v>
      </c>
    </row>
    <row r="194" spans="1:66" x14ac:dyDescent="0.25">
      <c r="A194" t="s">
        <v>13</v>
      </c>
      <c r="B194" t="s">
        <v>51</v>
      </c>
      <c r="C194" t="s">
        <v>55</v>
      </c>
      <c r="D194" s="16"/>
      <c r="E194">
        <f>VLOOKUP(A194,home!$A$2:$E$405,3,FALSE)</f>
        <v>2</v>
      </c>
      <c r="F194">
        <f>VLOOKUP(B194,home!$B$2:$E$405,3,FALSE)</f>
        <v>0.5</v>
      </c>
      <c r="G194">
        <f>VLOOKUP(C194,away!$B$2:$E$405,4,FALSE)</f>
        <v>0.5</v>
      </c>
      <c r="H194">
        <f>VLOOKUP(A194,away!$A$2:$E$405,3,FALSE)</f>
        <v>1</v>
      </c>
      <c r="I194">
        <f>VLOOKUP(C194,away!$B$2:$E$405,3,FALSE)</f>
        <v>0</v>
      </c>
      <c r="J194">
        <f>VLOOKUP(B194,home!$B$2:$E$405,4,FALSE)</f>
        <v>0</v>
      </c>
      <c r="K194" s="3">
        <f t="shared" si="392"/>
        <v>0.5</v>
      </c>
      <c r="L194" s="3">
        <f t="shared" si="393"/>
        <v>0</v>
      </c>
      <c r="M194" s="5">
        <f t="shared" si="394"/>
        <v>0.60653065971263342</v>
      </c>
      <c r="N194" s="5">
        <f t="shared" si="395"/>
        <v>0.30326532985631671</v>
      </c>
      <c r="O194" s="5">
        <f t="shared" si="396"/>
        <v>0</v>
      </c>
      <c r="P194" s="5">
        <f t="shared" si="397"/>
        <v>0</v>
      </c>
      <c r="Q194" s="5">
        <f t="shared" si="398"/>
        <v>7.5816332464079178E-2</v>
      </c>
      <c r="R194" s="5">
        <f t="shared" si="399"/>
        <v>0</v>
      </c>
      <c r="S194" s="5">
        <f t="shared" si="400"/>
        <v>0</v>
      </c>
      <c r="T194" s="5">
        <f t="shared" si="401"/>
        <v>0</v>
      </c>
      <c r="U194" s="5">
        <f t="shared" si="402"/>
        <v>0</v>
      </c>
      <c r="V194" s="5">
        <f t="shared" si="403"/>
        <v>0</v>
      </c>
      <c r="W194" s="5">
        <f t="shared" si="404"/>
        <v>1.2636055410679865E-2</v>
      </c>
      <c r="X194" s="5">
        <f t="shared" si="405"/>
        <v>0</v>
      </c>
      <c r="Y194" s="5">
        <f t="shared" si="406"/>
        <v>0</v>
      </c>
      <c r="Z194" s="5">
        <f t="shared" si="407"/>
        <v>0</v>
      </c>
      <c r="AA194" s="5">
        <f t="shared" si="408"/>
        <v>0</v>
      </c>
      <c r="AB194" s="5">
        <f t="shared" si="409"/>
        <v>0</v>
      </c>
      <c r="AC194" s="5">
        <f t="shared" si="410"/>
        <v>0</v>
      </c>
      <c r="AD194" s="5">
        <f t="shared" si="411"/>
        <v>1.5795069263349827E-3</v>
      </c>
      <c r="AE194" s="5">
        <f t="shared" si="412"/>
        <v>0</v>
      </c>
      <c r="AF194" s="5">
        <f t="shared" si="413"/>
        <v>0</v>
      </c>
      <c r="AG194" s="5">
        <f t="shared" si="414"/>
        <v>0</v>
      </c>
      <c r="AH194" s="5">
        <f t="shared" si="415"/>
        <v>0</v>
      </c>
      <c r="AI194" s="5">
        <f t="shared" si="416"/>
        <v>0</v>
      </c>
      <c r="AJ194" s="5">
        <f t="shared" si="417"/>
        <v>0</v>
      </c>
      <c r="AK194" s="5">
        <f t="shared" si="418"/>
        <v>0</v>
      </c>
      <c r="AL194" s="5">
        <f t="shared" si="419"/>
        <v>0</v>
      </c>
      <c r="AM194" s="5">
        <f t="shared" si="420"/>
        <v>1.5795069263349832E-4</v>
      </c>
      <c r="AN194" s="5">
        <f t="shared" si="421"/>
        <v>0</v>
      </c>
      <c r="AO194" s="5">
        <f t="shared" si="422"/>
        <v>0</v>
      </c>
      <c r="AP194" s="5">
        <f t="shared" si="423"/>
        <v>0</v>
      </c>
      <c r="AQ194" s="5">
        <f t="shared" si="424"/>
        <v>0</v>
      </c>
      <c r="AR194" s="5">
        <f t="shared" si="425"/>
        <v>0</v>
      </c>
      <c r="AS194" s="5">
        <f t="shared" si="426"/>
        <v>0</v>
      </c>
      <c r="AT194" s="5">
        <f t="shared" si="427"/>
        <v>0</v>
      </c>
      <c r="AU194" s="5">
        <f t="shared" si="428"/>
        <v>0</v>
      </c>
      <c r="AV194" s="5">
        <f t="shared" si="429"/>
        <v>0</v>
      </c>
      <c r="AW194" s="5">
        <f t="shared" si="430"/>
        <v>0</v>
      </c>
      <c r="AX194" s="5">
        <f t="shared" si="431"/>
        <v>1.3162557719458192E-5</v>
      </c>
      <c r="AY194" s="5">
        <f t="shared" si="432"/>
        <v>0</v>
      </c>
      <c r="AZ194" s="5">
        <f t="shared" si="433"/>
        <v>0</v>
      </c>
      <c r="BA194" s="5">
        <f t="shared" si="434"/>
        <v>0</v>
      </c>
      <c r="BB194" s="5">
        <f t="shared" si="435"/>
        <v>0</v>
      </c>
      <c r="BC194" s="5">
        <f t="shared" si="436"/>
        <v>0</v>
      </c>
      <c r="BD194" s="5">
        <f t="shared" si="437"/>
        <v>0</v>
      </c>
      <c r="BE194" s="5">
        <f t="shared" si="438"/>
        <v>0</v>
      </c>
      <c r="BF194" s="5">
        <f t="shared" si="439"/>
        <v>0</v>
      </c>
      <c r="BG194" s="5">
        <f t="shared" si="440"/>
        <v>0</v>
      </c>
      <c r="BH194" s="5">
        <f t="shared" si="441"/>
        <v>0</v>
      </c>
      <c r="BI194" s="5">
        <f t="shared" si="442"/>
        <v>0</v>
      </c>
      <c r="BJ194" s="8">
        <f t="shared" si="443"/>
        <v>0.39346833790776364</v>
      </c>
      <c r="BK194" s="8">
        <f t="shared" si="444"/>
        <v>0.60653065971263342</v>
      </c>
      <c r="BL194" s="8">
        <f t="shared" si="445"/>
        <v>0</v>
      </c>
      <c r="BM194" s="8">
        <f t="shared" si="446"/>
        <v>1.4386675587367804E-2</v>
      </c>
      <c r="BN194" s="8">
        <f t="shared" si="447"/>
        <v>0.98561232203302929</v>
      </c>
    </row>
    <row r="195" spans="1:66" x14ac:dyDescent="0.25">
      <c r="A195" t="s">
        <v>13</v>
      </c>
      <c r="B195" t="s">
        <v>43</v>
      </c>
      <c r="C195" t="s">
        <v>229</v>
      </c>
      <c r="D195" s="16"/>
      <c r="E195">
        <f>VLOOKUP(A195,home!$A$2:$E$405,3,FALSE)</f>
        <v>2</v>
      </c>
      <c r="F195">
        <f>VLOOKUP(B195,home!$B$2:$E$405,3,FALSE)</f>
        <v>2.5</v>
      </c>
      <c r="G195">
        <f>VLOOKUP(C195,away!$B$2:$E$405,4,FALSE)</f>
        <v>2.5</v>
      </c>
      <c r="H195">
        <f>VLOOKUP(A195,away!$A$2:$E$405,3,FALSE)</f>
        <v>1</v>
      </c>
      <c r="I195">
        <f>VLOOKUP(C195,away!$B$2:$E$405,3,FALSE)</f>
        <v>1</v>
      </c>
      <c r="J195">
        <f>VLOOKUP(B195,home!$B$2:$E$405,4,FALSE)</f>
        <v>2</v>
      </c>
      <c r="K195" s="3">
        <f t="shared" si="392"/>
        <v>12.5</v>
      </c>
      <c r="L195" s="3">
        <f t="shared" si="393"/>
        <v>2</v>
      </c>
      <c r="M195" s="5">
        <f t="shared" si="394"/>
        <v>5.0434766256788813E-7</v>
      </c>
      <c r="N195" s="5">
        <f t="shared" si="395"/>
        <v>6.3043457820986025E-6</v>
      </c>
      <c r="O195" s="5">
        <f t="shared" si="396"/>
        <v>1.0086953251357761E-6</v>
      </c>
      <c r="P195" s="5">
        <f t="shared" si="397"/>
        <v>1.2608691564197203E-5</v>
      </c>
      <c r="Q195" s="5">
        <f t="shared" si="398"/>
        <v>3.9402161138116291E-5</v>
      </c>
      <c r="R195" s="5">
        <f t="shared" si="399"/>
        <v>1.0086953251357765E-6</v>
      </c>
      <c r="S195" s="5">
        <f t="shared" si="400"/>
        <v>7.8804322276232596E-5</v>
      </c>
      <c r="T195" s="5">
        <f t="shared" si="401"/>
        <v>7.8804322276232569E-5</v>
      </c>
      <c r="U195" s="5">
        <f t="shared" si="402"/>
        <v>1.2608691564197208E-5</v>
      </c>
      <c r="V195" s="5">
        <f t="shared" si="403"/>
        <v>2.1890089521175711E-4</v>
      </c>
      <c r="W195" s="5">
        <f t="shared" si="404"/>
        <v>1.6417567140881778E-4</v>
      </c>
      <c r="X195" s="5">
        <f t="shared" si="405"/>
        <v>3.283513428176355E-4</v>
      </c>
      <c r="Y195" s="5">
        <f t="shared" si="406"/>
        <v>3.2835134281763566E-4</v>
      </c>
      <c r="Z195" s="5">
        <f t="shared" si="407"/>
        <v>6.7246355009051758E-7</v>
      </c>
      <c r="AA195" s="5">
        <f t="shared" si="408"/>
        <v>8.4057943761314722E-6</v>
      </c>
      <c r="AB195" s="5">
        <f t="shared" si="409"/>
        <v>5.2536214850821731E-5</v>
      </c>
      <c r="AC195" s="5">
        <f t="shared" si="410"/>
        <v>3.420326487683705E-4</v>
      </c>
      <c r="AD195" s="5">
        <f t="shared" si="411"/>
        <v>5.1304897315255561E-4</v>
      </c>
      <c r="AE195" s="5">
        <f t="shared" si="412"/>
        <v>1.026097946305111E-3</v>
      </c>
      <c r="AF195" s="5">
        <f t="shared" si="413"/>
        <v>1.0260979463051114E-3</v>
      </c>
      <c r="AG195" s="5">
        <f t="shared" si="414"/>
        <v>6.8406529753674099E-4</v>
      </c>
      <c r="AH195" s="5">
        <f t="shared" si="415"/>
        <v>3.3623177504525879E-7</v>
      </c>
      <c r="AI195" s="5">
        <f t="shared" si="416"/>
        <v>4.2028971880657361E-6</v>
      </c>
      <c r="AJ195" s="5">
        <f t="shared" si="417"/>
        <v>2.6268107425410865E-5</v>
      </c>
      <c r="AK195" s="5">
        <f t="shared" si="418"/>
        <v>1.0945044760587855E-4</v>
      </c>
      <c r="AL195" s="5">
        <f t="shared" si="419"/>
        <v>3.4203264876837006E-4</v>
      </c>
      <c r="AM195" s="5">
        <f t="shared" si="420"/>
        <v>1.2826224328813878E-3</v>
      </c>
      <c r="AN195" s="5">
        <f t="shared" si="421"/>
        <v>2.5652448657627752E-3</v>
      </c>
      <c r="AO195" s="5">
        <f t="shared" si="422"/>
        <v>2.5652448657627761E-3</v>
      </c>
      <c r="AP195" s="5">
        <f t="shared" si="423"/>
        <v>1.7101632438418508E-3</v>
      </c>
      <c r="AQ195" s="5">
        <f t="shared" si="424"/>
        <v>8.550816219209254E-4</v>
      </c>
      <c r="AR195" s="5">
        <f t="shared" si="425"/>
        <v>1.3449271001810347E-7</v>
      </c>
      <c r="AS195" s="5">
        <f t="shared" si="426"/>
        <v>1.6811588752262938E-6</v>
      </c>
      <c r="AT195" s="5">
        <f t="shared" si="427"/>
        <v>1.0507242970164343E-5</v>
      </c>
      <c r="AU195" s="5">
        <f t="shared" si="428"/>
        <v>4.3780179042351404E-5</v>
      </c>
      <c r="AV195" s="5">
        <f t="shared" si="429"/>
        <v>1.3681305950734814E-4</v>
      </c>
      <c r="AW195" s="5">
        <f t="shared" si="430"/>
        <v>2.375226727558128E-4</v>
      </c>
      <c r="AX195" s="5">
        <f t="shared" si="431"/>
        <v>2.6721300685028943E-3</v>
      </c>
      <c r="AY195" s="5">
        <f t="shared" si="432"/>
        <v>5.3442601370057878E-3</v>
      </c>
      <c r="AZ195" s="5">
        <f t="shared" si="433"/>
        <v>5.3442601370057895E-3</v>
      </c>
      <c r="BA195" s="5">
        <f t="shared" si="434"/>
        <v>3.5628400913371933E-3</v>
      </c>
      <c r="BB195" s="5">
        <f t="shared" si="435"/>
        <v>1.7814200456685966E-3</v>
      </c>
      <c r="BC195" s="5">
        <f t="shared" si="436"/>
        <v>7.1256801826743836E-4</v>
      </c>
      <c r="BD195" s="5">
        <f t="shared" si="437"/>
        <v>4.4830903339367825E-8</v>
      </c>
      <c r="BE195" s="5">
        <f t="shared" si="438"/>
        <v>5.6038629174209795E-7</v>
      </c>
      <c r="BF195" s="5">
        <f t="shared" si="439"/>
        <v>3.5024143233881144E-6</v>
      </c>
      <c r="BG195" s="5">
        <f t="shared" si="440"/>
        <v>1.4593393014117135E-5</v>
      </c>
      <c r="BH195" s="5">
        <f t="shared" si="441"/>
        <v>4.5604353169116048E-5</v>
      </c>
      <c r="BI195" s="5">
        <f t="shared" si="442"/>
        <v>1.1401088292279002E-4</v>
      </c>
      <c r="BJ195" s="8">
        <f t="shared" si="443"/>
        <v>3.2590534877497475E-2</v>
      </c>
      <c r="BK195" s="8">
        <f t="shared" si="444"/>
        <v>6.3391436912572834E-3</v>
      </c>
      <c r="BL195" s="8">
        <f t="shared" si="445"/>
        <v>5.8705816916542353E-4</v>
      </c>
      <c r="BM195" s="8">
        <f t="shared" si="446"/>
        <v>3.4349834800423043E-2</v>
      </c>
      <c r="BN195" s="8">
        <f t="shared" si="447"/>
        <v>6.0836936797251539E-5</v>
      </c>
    </row>
    <row r="196" spans="1:66" x14ac:dyDescent="0.25">
      <c r="A196" t="s">
        <v>16</v>
      </c>
      <c r="B196" t="s">
        <v>233</v>
      </c>
      <c r="C196" t="s">
        <v>235</v>
      </c>
      <c r="D196" s="16"/>
      <c r="E196">
        <f>VLOOKUP(A196,home!$A$2:$E$405,3,FALSE)</f>
        <v>1.4166666666666701</v>
      </c>
      <c r="F196">
        <f>VLOOKUP(B196,home!$B$2:$E$405,3,FALSE)</f>
        <v>0</v>
      </c>
      <c r="G196">
        <f>VLOOKUP(C196,away!$B$2:$E$405,4,FALSE)</f>
        <v>0</v>
      </c>
      <c r="H196">
        <f>VLOOKUP(A196,away!$A$2:$E$405,3,FALSE)</f>
        <v>1.3611111111111101</v>
      </c>
      <c r="I196">
        <f>VLOOKUP(C196,away!$B$2:$E$405,3,FALSE)</f>
        <v>1.76</v>
      </c>
      <c r="J196">
        <f>VLOOKUP(B196,home!$B$2:$E$405,4,FALSE)</f>
        <v>2.2000000000000002</v>
      </c>
      <c r="K196" s="3">
        <f t="shared" si="392"/>
        <v>0</v>
      </c>
      <c r="L196" s="3">
        <f t="shared" si="393"/>
        <v>5.2702222222222188</v>
      </c>
      <c r="M196" s="5">
        <f t="shared" si="394"/>
        <v>5.142467675451937E-3</v>
      </c>
      <c r="N196" s="5">
        <f t="shared" si="395"/>
        <v>0</v>
      </c>
      <c r="O196" s="5">
        <f t="shared" si="396"/>
        <v>2.7101947420226237E-2</v>
      </c>
      <c r="P196" s="5">
        <f t="shared" si="397"/>
        <v>0</v>
      </c>
      <c r="Q196" s="5">
        <f t="shared" si="398"/>
        <v>0</v>
      </c>
      <c r="R196" s="5">
        <f t="shared" si="399"/>
        <v>7.1416642779787237E-2</v>
      </c>
      <c r="S196" s="5">
        <f t="shared" si="400"/>
        <v>0</v>
      </c>
      <c r="T196" s="5">
        <f t="shared" si="401"/>
        <v>0</v>
      </c>
      <c r="U196" s="5">
        <f t="shared" si="402"/>
        <v>0</v>
      </c>
      <c r="V196" s="5">
        <f t="shared" si="403"/>
        <v>0</v>
      </c>
      <c r="W196" s="5">
        <f t="shared" si="404"/>
        <v>0</v>
      </c>
      <c r="X196" s="5">
        <f t="shared" si="405"/>
        <v>0</v>
      </c>
      <c r="Y196" s="5">
        <f t="shared" si="406"/>
        <v>0</v>
      </c>
      <c r="Z196" s="5">
        <f t="shared" si="407"/>
        <v>0.12546052593818022</v>
      </c>
      <c r="AA196" s="5">
        <f t="shared" si="408"/>
        <v>0</v>
      </c>
      <c r="AB196" s="5">
        <f t="shared" si="409"/>
        <v>0</v>
      </c>
      <c r="AC196" s="5">
        <f t="shared" si="410"/>
        <v>0</v>
      </c>
      <c r="AD196" s="5">
        <f t="shared" si="411"/>
        <v>0</v>
      </c>
      <c r="AE196" s="5">
        <f t="shared" si="412"/>
        <v>0</v>
      </c>
      <c r="AF196" s="5">
        <f t="shared" si="413"/>
        <v>0</v>
      </c>
      <c r="AG196" s="5">
        <f t="shared" si="414"/>
        <v>0</v>
      </c>
      <c r="AH196" s="5">
        <f t="shared" si="415"/>
        <v>0.16530121295277111</v>
      </c>
      <c r="AI196" s="5">
        <f t="shared" si="416"/>
        <v>0</v>
      </c>
      <c r="AJ196" s="5">
        <f t="shared" si="417"/>
        <v>0</v>
      </c>
      <c r="AK196" s="5">
        <f t="shared" si="418"/>
        <v>0</v>
      </c>
      <c r="AL196" s="5">
        <f t="shared" si="419"/>
        <v>0</v>
      </c>
      <c r="AM196" s="5">
        <f t="shared" si="420"/>
        <v>0</v>
      </c>
      <c r="AN196" s="5">
        <f t="shared" si="421"/>
        <v>0</v>
      </c>
      <c r="AO196" s="5">
        <f t="shared" si="422"/>
        <v>0</v>
      </c>
      <c r="AP196" s="5">
        <f t="shared" si="423"/>
        <v>0</v>
      </c>
      <c r="AQ196" s="5">
        <f t="shared" si="424"/>
        <v>0</v>
      </c>
      <c r="AR196" s="5">
        <f t="shared" si="425"/>
        <v>0.17423482517279631</v>
      </c>
      <c r="AS196" s="5">
        <f t="shared" si="426"/>
        <v>0</v>
      </c>
      <c r="AT196" s="5">
        <f t="shared" si="427"/>
        <v>0</v>
      </c>
      <c r="AU196" s="5">
        <f t="shared" si="428"/>
        <v>0</v>
      </c>
      <c r="AV196" s="5">
        <f t="shared" si="429"/>
        <v>0</v>
      </c>
      <c r="AW196" s="5">
        <f t="shared" si="430"/>
        <v>0</v>
      </c>
      <c r="AX196" s="5">
        <f t="shared" si="431"/>
        <v>0</v>
      </c>
      <c r="AY196" s="5">
        <f t="shared" si="432"/>
        <v>0</v>
      </c>
      <c r="AZ196" s="5">
        <f t="shared" si="433"/>
        <v>0</v>
      </c>
      <c r="BA196" s="5">
        <f t="shared" si="434"/>
        <v>0</v>
      </c>
      <c r="BB196" s="5">
        <f t="shared" si="435"/>
        <v>0</v>
      </c>
      <c r="BC196" s="5">
        <f t="shared" si="436"/>
        <v>0</v>
      </c>
      <c r="BD196" s="5">
        <f t="shared" si="437"/>
        <v>0.15304270791844574</v>
      </c>
      <c r="BE196" s="5">
        <f t="shared" si="438"/>
        <v>0</v>
      </c>
      <c r="BF196" s="5">
        <f t="shared" si="439"/>
        <v>0</v>
      </c>
      <c r="BG196" s="5">
        <f t="shared" si="440"/>
        <v>0</v>
      </c>
      <c r="BH196" s="5">
        <f t="shared" si="441"/>
        <v>0</v>
      </c>
      <c r="BI196" s="5">
        <f t="shared" si="442"/>
        <v>0</v>
      </c>
      <c r="BJ196" s="8">
        <f t="shared" si="443"/>
        <v>0</v>
      </c>
      <c r="BK196" s="8">
        <f t="shared" si="444"/>
        <v>5.142467675451937E-3</v>
      </c>
      <c r="BL196" s="8">
        <f t="shared" si="445"/>
        <v>0.59109733624402661</v>
      </c>
      <c r="BM196" s="8">
        <f t="shared" si="446"/>
        <v>0.61803927198219344</v>
      </c>
      <c r="BN196" s="8">
        <f t="shared" si="447"/>
        <v>0.10366105787546541</v>
      </c>
    </row>
    <row r="197" spans="1:66" x14ac:dyDescent="0.25">
      <c r="A197" t="s">
        <v>16</v>
      </c>
      <c r="B197" t="s">
        <v>56</v>
      </c>
      <c r="C197" t="s">
        <v>58</v>
      </c>
      <c r="D197" s="16"/>
      <c r="E197">
        <f>VLOOKUP(A197,home!$A$2:$E$405,3,FALSE)</f>
        <v>1.4166666666666701</v>
      </c>
      <c r="F197">
        <f>VLOOKUP(B197,home!$B$2:$E$405,3,FALSE)</f>
        <v>0.71</v>
      </c>
      <c r="G197">
        <f>VLOOKUP(C197,away!$B$2:$E$405,4,FALSE)</f>
        <v>0.71</v>
      </c>
      <c r="H197">
        <f>VLOOKUP(A197,away!$A$2:$E$405,3,FALSE)</f>
        <v>1.3611111111111101</v>
      </c>
      <c r="I197">
        <f>VLOOKUP(C197,away!$B$2:$E$405,3,FALSE)</f>
        <v>0.71</v>
      </c>
      <c r="J197">
        <f>VLOOKUP(B197,home!$B$2:$E$405,4,FALSE)</f>
        <v>0</v>
      </c>
      <c r="K197" s="3">
        <f t="shared" si="392"/>
        <v>0.71414166666666834</v>
      </c>
      <c r="L197" s="3">
        <f t="shared" si="393"/>
        <v>0</v>
      </c>
      <c r="M197" s="5">
        <f t="shared" si="394"/>
        <v>0.48961218194660533</v>
      </c>
      <c r="N197" s="5">
        <f t="shared" si="395"/>
        <v>0.34965245963565278</v>
      </c>
      <c r="O197" s="5">
        <f t="shared" si="396"/>
        <v>0</v>
      </c>
      <c r="P197" s="5">
        <f t="shared" si="397"/>
        <v>0</v>
      </c>
      <c r="Q197" s="5">
        <f t="shared" si="398"/>
        <v>0.12485069513915252</v>
      </c>
      <c r="R197" s="5">
        <f t="shared" si="399"/>
        <v>0</v>
      </c>
      <c r="S197" s="5">
        <f t="shared" si="400"/>
        <v>0</v>
      </c>
      <c r="T197" s="5">
        <f t="shared" si="401"/>
        <v>0</v>
      </c>
      <c r="U197" s="5">
        <f t="shared" si="402"/>
        <v>0</v>
      </c>
      <c r="V197" s="5">
        <f t="shared" si="403"/>
        <v>0</v>
      </c>
      <c r="W197" s="5">
        <f t="shared" si="404"/>
        <v>2.9720361170388832E-2</v>
      </c>
      <c r="X197" s="5">
        <f t="shared" si="405"/>
        <v>0</v>
      </c>
      <c r="Y197" s="5">
        <f t="shared" si="406"/>
        <v>0</v>
      </c>
      <c r="Z197" s="5">
        <f t="shared" si="407"/>
        <v>0</v>
      </c>
      <c r="AA197" s="5">
        <f t="shared" si="408"/>
        <v>0</v>
      </c>
      <c r="AB197" s="5">
        <f t="shared" si="409"/>
        <v>0</v>
      </c>
      <c r="AC197" s="5">
        <f t="shared" si="410"/>
        <v>0</v>
      </c>
      <c r="AD197" s="5">
        <f t="shared" si="411"/>
        <v>5.3061370650392022E-3</v>
      </c>
      <c r="AE197" s="5">
        <f t="shared" si="412"/>
        <v>0</v>
      </c>
      <c r="AF197" s="5">
        <f t="shared" si="413"/>
        <v>0</v>
      </c>
      <c r="AG197" s="5">
        <f t="shared" si="414"/>
        <v>0</v>
      </c>
      <c r="AH197" s="5">
        <f t="shared" si="415"/>
        <v>0</v>
      </c>
      <c r="AI197" s="5">
        <f t="shared" si="416"/>
        <v>0</v>
      </c>
      <c r="AJ197" s="5">
        <f t="shared" si="417"/>
        <v>0</v>
      </c>
      <c r="AK197" s="5">
        <f t="shared" si="418"/>
        <v>0</v>
      </c>
      <c r="AL197" s="5">
        <f t="shared" si="419"/>
        <v>0</v>
      </c>
      <c r="AM197" s="5">
        <f t="shared" si="420"/>
        <v>7.5786671343777625E-4</v>
      </c>
      <c r="AN197" s="5">
        <f t="shared" si="421"/>
        <v>0</v>
      </c>
      <c r="AO197" s="5">
        <f t="shared" si="422"/>
        <v>0</v>
      </c>
      <c r="AP197" s="5">
        <f t="shared" si="423"/>
        <v>0</v>
      </c>
      <c r="AQ197" s="5">
        <f t="shared" si="424"/>
        <v>0</v>
      </c>
      <c r="AR197" s="5">
        <f t="shared" si="425"/>
        <v>0</v>
      </c>
      <c r="AS197" s="5">
        <f t="shared" si="426"/>
        <v>0</v>
      </c>
      <c r="AT197" s="5">
        <f t="shared" si="427"/>
        <v>0</v>
      </c>
      <c r="AU197" s="5">
        <f t="shared" si="428"/>
        <v>0</v>
      </c>
      <c r="AV197" s="5">
        <f t="shared" si="429"/>
        <v>0</v>
      </c>
      <c r="AW197" s="5">
        <f t="shared" si="430"/>
        <v>0</v>
      </c>
      <c r="AX197" s="5">
        <f t="shared" si="431"/>
        <v>9.0204032974273952E-5</v>
      </c>
      <c r="AY197" s="5">
        <f t="shared" si="432"/>
        <v>0</v>
      </c>
      <c r="AZ197" s="5">
        <f t="shared" si="433"/>
        <v>0</v>
      </c>
      <c r="BA197" s="5">
        <f t="shared" si="434"/>
        <v>0</v>
      </c>
      <c r="BB197" s="5">
        <f t="shared" si="435"/>
        <v>0</v>
      </c>
      <c r="BC197" s="5">
        <f t="shared" si="436"/>
        <v>0</v>
      </c>
      <c r="BD197" s="5">
        <f t="shared" si="437"/>
        <v>0</v>
      </c>
      <c r="BE197" s="5">
        <f t="shared" si="438"/>
        <v>0</v>
      </c>
      <c r="BF197" s="5">
        <f t="shared" si="439"/>
        <v>0</v>
      </c>
      <c r="BG197" s="5">
        <f t="shared" si="440"/>
        <v>0</v>
      </c>
      <c r="BH197" s="5">
        <f t="shared" si="441"/>
        <v>0</v>
      </c>
      <c r="BI197" s="5">
        <f t="shared" si="442"/>
        <v>0</v>
      </c>
      <c r="BJ197" s="8">
        <f t="shared" si="443"/>
        <v>0.51037772375664547</v>
      </c>
      <c r="BK197" s="8">
        <f t="shared" si="444"/>
        <v>0.48961218194660533</v>
      </c>
      <c r="BL197" s="8">
        <f t="shared" si="445"/>
        <v>0</v>
      </c>
      <c r="BM197" s="8">
        <f t="shared" si="446"/>
        <v>3.5874568981840084E-2</v>
      </c>
      <c r="BN197" s="8">
        <f t="shared" si="447"/>
        <v>0.96411533672141059</v>
      </c>
    </row>
    <row r="198" spans="1:66" x14ac:dyDescent="0.25">
      <c r="A198" t="s">
        <v>16</v>
      </c>
      <c r="B198" t="s">
        <v>236</v>
      </c>
      <c r="C198" t="s">
        <v>467</v>
      </c>
      <c r="D198" s="16"/>
      <c r="E198">
        <f>VLOOKUP(A198,home!$A$2:$E$405,3,FALSE)</f>
        <v>1.4166666666666701</v>
      </c>
      <c r="F198">
        <f>VLOOKUP(B198,home!$B$2:$E$405,3,FALSE)</f>
        <v>0</v>
      </c>
      <c r="G198">
        <f>VLOOKUP(C198,away!$B$2:$E$405,4,FALSE)</f>
        <v>0</v>
      </c>
      <c r="H198">
        <f>VLOOKUP(A198,away!$A$2:$E$405,3,FALSE)</f>
        <v>1.3611111111111101</v>
      </c>
      <c r="I198">
        <f>VLOOKUP(C198,away!$B$2:$E$405,3,FALSE)</f>
        <v>0</v>
      </c>
      <c r="J198">
        <f>VLOOKUP(B198,home!$B$2:$E$405,4,FALSE)</f>
        <v>0.73</v>
      </c>
      <c r="K198" s="3">
        <f t="shared" si="392"/>
        <v>0</v>
      </c>
      <c r="L198" s="3">
        <f t="shared" si="393"/>
        <v>0</v>
      </c>
      <c r="M198" s="5">
        <f t="shared" si="394"/>
        <v>1</v>
      </c>
      <c r="N198" s="5">
        <f t="shared" si="395"/>
        <v>0</v>
      </c>
      <c r="O198" s="5">
        <f t="shared" si="396"/>
        <v>0</v>
      </c>
      <c r="P198" s="5">
        <f t="shared" si="397"/>
        <v>0</v>
      </c>
      <c r="Q198" s="5">
        <f t="shared" si="398"/>
        <v>0</v>
      </c>
      <c r="R198" s="5">
        <f t="shared" si="399"/>
        <v>0</v>
      </c>
      <c r="S198" s="5">
        <f t="shared" si="400"/>
        <v>0</v>
      </c>
      <c r="T198" s="5">
        <f t="shared" si="401"/>
        <v>0</v>
      </c>
      <c r="U198" s="5">
        <f t="shared" si="402"/>
        <v>0</v>
      </c>
      <c r="V198" s="5">
        <f t="shared" si="403"/>
        <v>0</v>
      </c>
      <c r="W198" s="5">
        <f t="shared" si="404"/>
        <v>0</v>
      </c>
      <c r="X198" s="5">
        <f t="shared" si="405"/>
        <v>0</v>
      </c>
      <c r="Y198" s="5">
        <f t="shared" si="406"/>
        <v>0</v>
      </c>
      <c r="Z198" s="5">
        <f t="shared" si="407"/>
        <v>0</v>
      </c>
      <c r="AA198" s="5">
        <f t="shared" si="408"/>
        <v>0</v>
      </c>
      <c r="AB198" s="5">
        <f t="shared" si="409"/>
        <v>0</v>
      </c>
      <c r="AC198" s="5">
        <f t="shared" si="410"/>
        <v>0</v>
      </c>
      <c r="AD198" s="5">
        <f t="shared" si="411"/>
        <v>0</v>
      </c>
      <c r="AE198" s="5">
        <f t="shared" si="412"/>
        <v>0</v>
      </c>
      <c r="AF198" s="5">
        <f t="shared" si="413"/>
        <v>0</v>
      </c>
      <c r="AG198" s="5">
        <f t="shared" si="414"/>
        <v>0</v>
      </c>
      <c r="AH198" s="5">
        <f t="shared" si="415"/>
        <v>0</v>
      </c>
      <c r="AI198" s="5">
        <f t="shared" si="416"/>
        <v>0</v>
      </c>
      <c r="AJ198" s="5">
        <f t="shared" si="417"/>
        <v>0</v>
      </c>
      <c r="AK198" s="5">
        <f t="shared" si="418"/>
        <v>0</v>
      </c>
      <c r="AL198" s="5">
        <f t="shared" si="419"/>
        <v>0</v>
      </c>
      <c r="AM198" s="5">
        <f t="shared" si="420"/>
        <v>0</v>
      </c>
      <c r="AN198" s="5">
        <f t="shared" si="421"/>
        <v>0</v>
      </c>
      <c r="AO198" s="5">
        <f t="shared" si="422"/>
        <v>0</v>
      </c>
      <c r="AP198" s="5">
        <f t="shared" si="423"/>
        <v>0</v>
      </c>
      <c r="AQ198" s="5">
        <f t="shared" si="424"/>
        <v>0</v>
      </c>
      <c r="AR198" s="5">
        <f t="shared" si="425"/>
        <v>0</v>
      </c>
      <c r="AS198" s="5">
        <f t="shared" si="426"/>
        <v>0</v>
      </c>
      <c r="AT198" s="5">
        <f t="shared" si="427"/>
        <v>0</v>
      </c>
      <c r="AU198" s="5">
        <f t="shared" si="428"/>
        <v>0</v>
      </c>
      <c r="AV198" s="5">
        <f t="shared" si="429"/>
        <v>0</v>
      </c>
      <c r="AW198" s="5">
        <f t="shared" si="430"/>
        <v>0</v>
      </c>
      <c r="AX198" s="5">
        <f t="shared" si="431"/>
        <v>0</v>
      </c>
      <c r="AY198" s="5">
        <f t="shared" si="432"/>
        <v>0</v>
      </c>
      <c r="AZ198" s="5">
        <f t="shared" si="433"/>
        <v>0</v>
      </c>
      <c r="BA198" s="5">
        <f t="shared" si="434"/>
        <v>0</v>
      </c>
      <c r="BB198" s="5">
        <f t="shared" si="435"/>
        <v>0</v>
      </c>
      <c r="BC198" s="5">
        <f t="shared" si="436"/>
        <v>0</v>
      </c>
      <c r="BD198" s="5">
        <f t="shared" si="437"/>
        <v>0</v>
      </c>
      <c r="BE198" s="5">
        <f t="shared" si="438"/>
        <v>0</v>
      </c>
      <c r="BF198" s="5">
        <f t="shared" si="439"/>
        <v>0</v>
      </c>
      <c r="BG198" s="5">
        <f t="shared" si="440"/>
        <v>0</v>
      </c>
      <c r="BH198" s="5">
        <f t="shared" si="441"/>
        <v>0</v>
      </c>
      <c r="BI198" s="5">
        <f t="shared" si="442"/>
        <v>0</v>
      </c>
      <c r="BJ198" s="8">
        <f t="shared" si="443"/>
        <v>0</v>
      </c>
      <c r="BK198" s="8">
        <f t="shared" si="444"/>
        <v>1</v>
      </c>
      <c r="BL198" s="8">
        <f t="shared" si="445"/>
        <v>0</v>
      </c>
      <c r="BM198" s="8">
        <f t="shared" si="446"/>
        <v>0</v>
      </c>
      <c r="BN198" s="8">
        <f t="shared" si="447"/>
        <v>1</v>
      </c>
    </row>
    <row r="199" spans="1:66" x14ac:dyDescent="0.25">
      <c r="A199" t="s">
        <v>16</v>
      </c>
      <c r="B199" t="s">
        <v>448</v>
      </c>
      <c r="C199" t="s">
        <v>59</v>
      </c>
      <c r="D199" s="16"/>
      <c r="E199">
        <f>VLOOKUP(A199,home!$A$2:$E$405,3,FALSE)</f>
        <v>1.4166666666666701</v>
      </c>
      <c r="F199">
        <f>VLOOKUP(B199,home!$B$2:$E$405,3,FALSE)</f>
        <v>1.76</v>
      </c>
      <c r="G199">
        <f>VLOOKUP(C199,away!$B$2:$E$405,4,FALSE)</f>
        <v>1.06</v>
      </c>
      <c r="H199">
        <f>VLOOKUP(A199,away!$A$2:$E$405,3,FALSE)</f>
        <v>1.3611111111111101</v>
      </c>
      <c r="I199">
        <f>VLOOKUP(C199,away!$B$2:$E$405,3,FALSE)</f>
        <v>0.35</v>
      </c>
      <c r="J199">
        <f>VLOOKUP(B199,home!$B$2:$E$405,4,FALSE)</f>
        <v>0</v>
      </c>
      <c r="K199" s="3">
        <f t="shared" si="392"/>
        <v>2.6429333333333398</v>
      </c>
      <c r="L199" s="3">
        <f t="shared" si="393"/>
        <v>0</v>
      </c>
      <c r="M199" s="5">
        <f t="shared" si="394"/>
        <v>7.1152249877757021E-2</v>
      </c>
      <c r="N199" s="5">
        <f t="shared" si="395"/>
        <v>0.18805065294358705</v>
      </c>
      <c r="O199" s="5">
        <f t="shared" si="396"/>
        <v>0</v>
      </c>
      <c r="P199" s="5">
        <f t="shared" si="397"/>
        <v>0</v>
      </c>
      <c r="Q199" s="5">
        <f t="shared" si="398"/>
        <v>0.24850266950985289</v>
      </c>
      <c r="R199" s="5">
        <f t="shared" si="399"/>
        <v>0</v>
      </c>
      <c r="S199" s="5">
        <f t="shared" si="400"/>
        <v>0</v>
      </c>
      <c r="T199" s="5">
        <f t="shared" si="401"/>
        <v>0</v>
      </c>
      <c r="U199" s="5">
        <f t="shared" si="402"/>
        <v>0</v>
      </c>
      <c r="V199" s="5">
        <f t="shared" si="403"/>
        <v>0</v>
      </c>
      <c r="W199" s="5">
        <f t="shared" si="404"/>
        <v>0.21892532955663624</v>
      </c>
      <c r="X199" s="5">
        <f t="shared" si="405"/>
        <v>0</v>
      </c>
      <c r="Y199" s="5">
        <f t="shared" si="406"/>
        <v>0</v>
      </c>
      <c r="Z199" s="5">
        <f t="shared" si="407"/>
        <v>0</v>
      </c>
      <c r="AA199" s="5">
        <f t="shared" si="408"/>
        <v>0</v>
      </c>
      <c r="AB199" s="5">
        <f t="shared" si="409"/>
        <v>0</v>
      </c>
      <c r="AC199" s="5">
        <f t="shared" si="410"/>
        <v>0</v>
      </c>
      <c r="AD199" s="5">
        <f t="shared" si="411"/>
        <v>0.14465126274905515</v>
      </c>
      <c r="AE199" s="5">
        <f t="shared" si="412"/>
        <v>0</v>
      </c>
      <c r="AF199" s="5">
        <f t="shared" si="413"/>
        <v>0</v>
      </c>
      <c r="AG199" s="5">
        <f t="shared" si="414"/>
        <v>0</v>
      </c>
      <c r="AH199" s="5">
        <f t="shared" si="415"/>
        <v>0</v>
      </c>
      <c r="AI199" s="5">
        <f t="shared" si="416"/>
        <v>0</v>
      </c>
      <c r="AJ199" s="5">
        <f t="shared" si="417"/>
        <v>0</v>
      </c>
      <c r="AK199" s="5">
        <f t="shared" si="418"/>
        <v>0</v>
      </c>
      <c r="AL199" s="5">
        <f t="shared" si="419"/>
        <v>0</v>
      </c>
      <c r="AM199" s="5">
        <f t="shared" si="420"/>
        <v>7.6460728805647415E-2</v>
      </c>
      <c r="AN199" s="5">
        <f t="shared" si="421"/>
        <v>0</v>
      </c>
      <c r="AO199" s="5">
        <f t="shared" si="422"/>
        <v>0</v>
      </c>
      <c r="AP199" s="5">
        <f t="shared" si="423"/>
        <v>0</v>
      </c>
      <c r="AQ199" s="5">
        <f t="shared" si="424"/>
        <v>0</v>
      </c>
      <c r="AR199" s="5">
        <f t="shared" si="425"/>
        <v>0</v>
      </c>
      <c r="AS199" s="5">
        <f t="shared" si="426"/>
        <v>0</v>
      </c>
      <c r="AT199" s="5">
        <f t="shared" si="427"/>
        <v>0</v>
      </c>
      <c r="AU199" s="5">
        <f t="shared" si="428"/>
        <v>0</v>
      </c>
      <c r="AV199" s="5">
        <f t="shared" si="429"/>
        <v>0</v>
      </c>
      <c r="AW199" s="5">
        <f t="shared" si="430"/>
        <v>0</v>
      </c>
      <c r="AX199" s="5">
        <f t="shared" si="431"/>
        <v>3.3680101475234363E-2</v>
      </c>
      <c r="AY199" s="5">
        <f t="shared" si="432"/>
        <v>0</v>
      </c>
      <c r="AZ199" s="5">
        <f t="shared" si="433"/>
        <v>0</v>
      </c>
      <c r="BA199" s="5">
        <f t="shared" si="434"/>
        <v>0</v>
      </c>
      <c r="BB199" s="5">
        <f t="shared" si="435"/>
        <v>0</v>
      </c>
      <c r="BC199" s="5">
        <f t="shared" si="436"/>
        <v>0</v>
      </c>
      <c r="BD199" s="5">
        <f t="shared" si="437"/>
        <v>0</v>
      </c>
      <c r="BE199" s="5">
        <f t="shared" si="438"/>
        <v>0</v>
      </c>
      <c r="BF199" s="5">
        <f t="shared" si="439"/>
        <v>0</v>
      </c>
      <c r="BG199" s="5">
        <f t="shared" si="440"/>
        <v>0</v>
      </c>
      <c r="BH199" s="5">
        <f t="shared" si="441"/>
        <v>0</v>
      </c>
      <c r="BI199" s="5">
        <f t="shared" si="442"/>
        <v>0</v>
      </c>
      <c r="BJ199" s="8">
        <f t="shared" si="443"/>
        <v>0.91027074504001315</v>
      </c>
      <c r="BK199" s="8">
        <f t="shared" si="444"/>
        <v>7.1152249877757021E-2</v>
      </c>
      <c r="BL199" s="8">
        <f t="shared" si="445"/>
        <v>0</v>
      </c>
      <c r="BM199" s="8">
        <f t="shared" si="446"/>
        <v>0.47371742258657318</v>
      </c>
      <c r="BN199" s="8">
        <f t="shared" si="447"/>
        <v>0.50770557233119695</v>
      </c>
    </row>
    <row r="200" spans="1:66" x14ac:dyDescent="0.25">
      <c r="A200" t="s">
        <v>61</v>
      </c>
      <c r="B200" t="s">
        <v>240</v>
      </c>
      <c r="C200" t="s">
        <v>64</v>
      </c>
      <c r="D200" s="16"/>
      <c r="E200">
        <f>VLOOKUP(A200,home!$A$2:$E$405,3,FALSE)</f>
        <v>1.95</v>
      </c>
      <c r="F200">
        <f>VLOOKUP(B200,home!$B$2:$E$405,3,FALSE)</f>
        <v>2.56</v>
      </c>
      <c r="G200">
        <f>VLOOKUP(C200,away!$B$2:$E$405,4,FALSE)</f>
        <v>2.56</v>
      </c>
      <c r="H200">
        <f>VLOOKUP(A200,away!$A$2:$E$405,3,FALSE)</f>
        <v>1</v>
      </c>
      <c r="I200">
        <f>VLOOKUP(C200,away!$B$2:$E$405,3,FALSE)</f>
        <v>0.51</v>
      </c>
      <c r="J200">
        <f>VLOOKUP(B200,home!$B$2:$E$405,4,FALSE)</f>
        <v>1</v>
      </c>
      <c r="K200" s="3">
        <f t="shared" si="392"/>
        <v>12.77952</v>
      </c>
      <c r="L200" s="3">
        <f t="shared" si="393"/>
        <v>0.51</v>
      </c>
      <c r="M200" s="5">
        <f t="shared" si="394"/>
        <v>1.6921341754719418E-6</v>
      </c>
      <c r="N200" s="5">
        <f t="shared" si="395"/>
        <v>2.1624662538127193E-5</v>
      </c>
      <c r="O200" s="5">
        <f t="shared" si="396"/>
        <v>8.6298842949069031E-7</v>
      </c>
      <c r="P200" s="5">
        <f t="shared" si="397"/>
        <v>1.1028577894444868E-5</v>
      </c>
      <c r="Q200" s="5">
        <f t="shared" si="398"/>
        <v>1.3817640369962367E-4</v>
      </c>
      <c r="R200" s="5">
        <f t="shared" si="399"/>
        <v>2.20062049520126E-7</v>
      </c>
      <c r="S200" s="5">
        <f t="shared" si="400"/>
        <v>1.796984130113606E-5</v>
      </c>
      <c r="T200" s="5">
        <f t="shared" si="401"/>
        <v>7.0469965886808082E-5</v>
      </c>
      <c r="U200" s="5">
        <f t="shared" si="402"/>
        <v>2.812287363083441E-6</v>
      </c>
      <c r="V200" s="5">
        <f t="shared" si="403"/>
        <v>1.3013270290599338E-5</v>
      </c>
      <c r="W200" s="5">
        <f t="shared" si="404"/>
        <v>5.8860937153580465E-4</v>
      </c>
      <c r="X200" s="5">
        <f t="shared" si="405"/>
        <v>3.0019077948326037E-4</v>
      </c>
      <c r="Y200" s="5">
        <f t="shared" si="406"/>
        <v>7.6548648768231398E-5</v>
      </c>
      <c r="Z200" s="5">
        <f t="shared" si="407"/>
        <v>3.7410548418421423E-8</v>
      </c>
      <c r="AA200" s="5">
        <f t="shared" si="408"/>
        <v>4.7808885172418504E-7</v>
      </c>
      <c r="AB200" s="5">
        <f t="shared" si="409"/>
        <v>3.0548730211931303E-6</v>
      </c>
      <c r="AC200" s="5">
        <f t="shared" si="410"/>
        <v>5.3009192157188272E-6</v>
      </c>
      <c r="AD200" s="5">
        <f t="shared" si="411"/>
        <v>1.8805363089323122E-3</v>
      </c>
      <c r="AE200" s="5">
        <f t="shared" si="412"/>
        <v>9.5907351755547922E-4</v>
      </c>
      <c r="AF200" s="5">
        <f t="shared" si="413"/>
        <v>2.445637469766472E-4</v>
      </c>
      <c r="AG200" s="5">
        <f t="shared" si="414"/>
        <v>4.1575836986030025E-5</v>
      </c>
      <c r="AH200" s="5">
        <f t="shared" si="415"/>
        <v>4.7698449233487304E-9</v>
      </c>
      <c r="AI200" s="5">
        <f t="shared" si="416"/>
        <v>6.0956328594833578E-8</v>
      </c>
      <c r="AJ200" s="5">
        <f t="shared" si="417"/>
        <v>3.8949631020212403E-7</v>
      </c>
      <c r="AK200" s="5">
        <f t="shared" si="418"/>
        <v>1.6591919620514153E-6</v>
      </c>
      <c r="AL200" s="5">
        <f t="shared" si="419"/>
        <v>1.3819613439675258E-6</v>
      </c>
      <c r="AM200" s="5">
        <f t="shared" si="420"/>
        <v>4.806470274145329E-3</v>
      </c>
      <c r="AN200" s="5">
        <f t="shared" si="421"/>
        <v>2.4512998398141177E-3</v>
      </c>
      <c r="AO200" s="5">
        <f t="shared" si="422"/>
        <v>6.2508145915259993E-4</v>
      </c>
      <c r="AP200" s="5">
        <f t="shared" si="423"/>
        <v>1.0626384805594199E-4</v>
      </c>
      <c r="AQ200" s="5">
        <f t="shared" si="424"/>
        <v>1.3548640627132603E-5</v>
      </c>
      <c r="AR200" s="5">
        <f t="shared" si="425"/>
        <v>4.8652418218157068E-10</v>
      </c>
      <c r="AS200" s="5">
        <f t="shared" si="426"/>
        <v>6.2175455166730268E-9</v>
      </c>
      <c r="AT200" s="5">
        <f t="shared" si="427"/>
        <v>3.9728623640616663E-8</v>
      </c>
      <c r="AU200" s="5">
        <f t="shared" si="428"/>
        <v>1.692375801292444E-7</v>
      </c>
      <c r="AV200" s="5">
        <f t="shared" si="429"/>
        <v>5.4069376000332057E-7</v>
      </c>
      <c r="AW200" s="5">
        <f t="shared" si="430"/>
        <v>2.5019470398818157E-7</v>
      </c>
      <c r="AX200" s="5">
        <f t="shared" si="431"/>
        <v>1.0237397166307623E-2</v>
      </c>
      <c r="AY200" s="5">
        <f t="shared" si="432"/>
        <v>5.221072554816888E-3</v>
      </c>
      <c r="AZ200" s="5">
        <f t="shared" si="433"/>
        <v>1.3313735014783064E-3</v>
      </c>
      <c r="BA200" s="5">
        <f t="shared" si="434"/>
        <v>2.263334952513121E-4</v>
      </c>
      <c r="BB200" s="5">
        <f t="shared" si="435"/>
        <v>2.8857520644542288E-5</v>
      </c>
      <c r="BC200" s="5">
        <f t="shared" si="436"/>
        <v>2.943467105743314E-6</v>
      </c>
      <c r="BD200" s="5">
        <f t="shared" si="437"/>
        <v>4.1354555485433486E-11</v>
      </c>
      <c r="BE200" s="5">
        <f t="shared" si="438"/>
        <v>5.2849136891720704E-10</v>
      </c>
      <c r="BF200" s="5">
        <f t="shared" si="439"/>
        <v>3.3769330094524145E-9</v>
      </c>
      <c r="BG200" s="5">
        <f t="shared" si="440"/>
        <v>1.4385194310985768E-8</v>
      </c>
      <c r="BH200" s="5">
        <f t="shared" si="441"/>
        <v>4.5958969600282219E-8</v>
      </c>
      <c r="BI200" s="5">
        <f t="shared" si="442"/>
        <v>1.1746671423723963E-7</v>
      </c>
      <c r="BJ200" s="8">
        <f t="shared" si="443"/>
        <v>2.9372011009761861E-2</v>
      </c>
      <c r="BK200" s="8">
        <f t="shared" si="444"/>
        <v>5.2714592590382267E-3</v>
      </c>
      <c r="BL200" s="8">
        <f t="shared" si="445"/>
        <v>1.0480835851337698E-5</v>
      </c>
      <c r="BM200" s="8">
        <f t="shared" si="446"/>
        <v>2.9259561326300264E-2</v>
      </c>
      <c r="BN200" s="8">
        <f t="shared" si="447"/>
        <v>1.736048287866785E-4</v>
      </c>
    </row>
    <row r="201" spans="1:66" x14ac:dyDescent="0.25">
      <c r="A201" t="s">
        <v>61</v>
      </c>
      <c r="B201" t="s">
        <v>67</v>
      </c>
      <c r="C201" t="s">
        <v>65</v>
      </c>
      <c r="D201" s="16"/>
      <c r="E201">
        <f>VLOOKUP(A201,home!$A$2:$E$405,3,FALSE)</f>
        <v>1.95</v>
      </c>
      <c r="F201">
        <f>VLOOKUP(B201,home!$B$2:$E$405,3,FALSE)</f>
        <v>0.51</v>
      </c>
      <c r="G201">
        <f>VLOOKUP(C201,away!$B$2:$E$405,4,FALSE)</f>
        <v>0.51</v>
      </c>
      <c r="H201">
        <f>VLOOKUP(A201,away!$A$2:$E$405,3,FALSE)</f>
        <v>1</v>
      </c>
      <c r="I201">
        <f>VLOOKUP(C201,away!$B$2:$E$405,3,FALSE)</f>
        <v>1.03</v>
      </c>
      <c r="J201">
        <f>VLOOKUP(B201,home!$B$2:$E$405,4,FALSE)</f>
        <v>2</v>
      </c>
      <c r="K201" s="3">
        <f t="shared" si="392"/>
        <v>0.50719499999999995</v>
      </c>
      <c r="L201" s="3">
        <f t="shared" si="393"/>
        <v>2.06</v>
      </c>
      <c r="M201" s="5">
        <f t="shared" si="394"/>
        <v>7.6750529002336323E-2</v>
      </c>
      <c r="N201" s="5">
        <f t="shared" si="395"/>
        <v>3.8927484557339964E-2</v>
      </c>
      <c r="O201" s="5">
        <f t="shared" si="396"/>
        <v>0.1581060897448128</v>
      </c>
      <c r="P201" s="5">
        <f t="shared" si="397"/>
        <v>8.019061818812033E-2</v>
      </c>
      <c r="Q201" s="5">
        <f t="shared" si="398"/>
        <v>9.871912765030022E-3</v>
      </c>
      <c r="R201" s="5">
        <f t="shared" si="399"/>
        <v>0.16284927243715722</v>
      </c>
      <c r="S201" s="5">
        <f t="shared" si="400"/>
        <v>2.09462245048407E-2</v>
      </c>
      <c r="T201" s="5">
        <f t="shared" si="401"/>
        <v>2.0336140295961844E-2</v>
      </c>
      <c r="U201" s="5">
        <f t="shared" si="402"/>
        <v>8.2596336733763945E-2</v>
      </c>
      <c r="V201" s="5">
        <f t="shared" si="403"/>
        <v>2.4316744328588135E-3</v>
      </c>
      <c r="W201" s="5">
        <f t="shared" si="404"/>
        <v>1.6689949316198007E-3</v>
      </c>
      <c r="X201" s="5">
        <f t="shared" si="405"/>
        <v>3.4381295591367892E-3</v>
      </c>
      <c r="Y201" s="5">
        <f t="shared" si="406"/>
        <v>3.541273445910893E-3</v>
      </c>
      <c r="Z201" s="5">
        <f t="shared" si="407"/>
        <v>0.11182316707351463</v>
      </c>
      <c r="AA201" s="5">
        <f t="shared" si="408"/>
        <v>5.6716151223851242E-2</v>
      </c>
      <c r="AB201" s="5">
        <f t="shared" si="409"/>
        <v>1.4383074159990615E-2</v>
      </c>
      <c r="AC201" s="5">
        <f t="shared" si="410"/>
        <v>1.5879163842413005E-4</v>
      </c>
      <c r="AD201" s="5">
        <f t="shared" si="411"/>
        <v>2.1162647108572614E-4</v>
      </c>
      <c r="AE201" s="5">
        <f t="shared" si="412"/>
        <v>4.3595053043659585E-4</v>
      </c>
      <c r="AF201" s="5">
        <f t="shared" si="413"/>
        <v>4.4902904634969371E-4</v>
      </c>
      <c r="AG201" s="5">
        <f t="shared" si="414"/>
        <v>3.0833327849345637E-4</v>
      </c>
      <c r="AH201" s="5">
        <f t="shared" si="415"/>
        <v>5.7588931042860038E-2</v>
      </c>
      <c r="AI201" s="5">
        <f t="shared" si="416"/>
        <v>2.9208817880283393E-2</v>
      </c>
      <c r="AJ201" s="5">
        <f t="shared" si="417"/>
        <v>7.4072831923951673E-3</v>
      </c>
      <c r="AK201" s="5">
        <f t="shared" si="418"/>
        <v>1.2523123329222891E-3</v>
      </c>
      <c r="AL201" s="5">
        <f t="shared" si="419"/>
        <v>6.6363579841634009E-6</v>
      </c>
      <c r="AM201" s="5">
        <f t="shared" si="420"/>
        <v>2.1467177600464977E-5</v>
      </c>
      <c r="AN201" s="5">
        <f t="shared" si="421"/>
        <v>4.4222385856957853E-5</v>
      </c>
      <c r="AO201" s="5">
        <f t="shared" si="422"/>
        <v>4.5549057432666587E-5</v>
      </c>
      <c r="AP201" s="5">
        <f t="shared" si="423"/>
        <v>3.127701943709773E-5</v>
      </c>
      <c r="AQ201" s="5">
        <f t="shared" si="424"/>
        <v>1.6107665010105333E-5</v>
      </c>
      <c r="AR201" s="5">
        <f t="shared" si="425"/>
        <v>2.3726639589658351E-2</v>
      </c>
      <c r="AS201" s="5">
        <f t="shared" si="426"/>
        <v>1.2034032966676766E-2</v>
      </c>
      <c r="AT201" s="5">
        <f t="shared" si="427"/>
        <v>3.0518006752668111E-3</v>
      </c>
      <c r="AU201" s="5">
        <f t="shared" si="428"/>
        <v>5.1595268116398337E-4</v>
      </c>
      <c r="AV201" s="5">
        <f t="shared" si="429"/>
        <v>6.542215503074162E-5</v>
      </c>
      <c r="AW201" s="5">
        <f t="shared" si="430"/>
        <v>1.9260585641172689E-7</v>
      </c>
      <c r="AX201" s="5">
        <f t="shared" si="431"/>
        <v>1.8146741905113052E-6</v>
      </c>
      <c r="AY201" s="5">
        <f t="shared" si="432"/>
        <v>3.7382288324532889E-6</v>
      </c>
      <c r="AZ201" s="5">
        <f t="shared" si="433"/>
        <v>3.8503756974268875E-6</v>
      </c>
      <c r="BA201" s="5">
        <f t="shared" si="434"/>
        <v>2.6439246455664632E-6</v>
      </c>
      <c r="BB201" s="5">
        <f t="shared" si="435"/>
        <v>1.3616211924667287E-6</v>
      </c>
      <c r="BC201" s="5">
        <f t="shared" si="436"/>
        <v>5.609879312962925E-7</v>
      </c>
      <c r="BD201" s="5">
        <f t="shared" si="437"/>
        <v>8.1461462591160237E-3</v>
      </c>
      <c r="BE201" s="5">
        <f t="shared" si="438"/>
        <v>4.1316846518923518E-3</v>
      </c>
      <c r="BF201" s="5">
        <f t="shared" si="439"/>
        <v>1.0477848985082706E-3</v>
      </c>
      <c r="BG201" s="5">
        <f t="shared" si="440"/>
        <v>1.7714375386630076E-4</v>
      </c>
      <c r="BH201" s="5">
        <f t="shared" si="441"/>
        <v>2.2461606560554599E-5</v>
      </c>
      <c r="BI201" s="5">
        <f t="shared" si="442"/>
        <v>2.2784829078960984E-6</v>
      </c>
      <c r="BJ201" s="8">
        <f t="shared" si="443"/>
        <v>7.9361467999191804E-2</v>
      </c>
      <c r="BK201" s="8">
        <f t="shared" si="444"/>
        <v>0.18048821235339696</v>
      </c>
      <c r="BL201" s="8">
        <f t="shared" si="445"/>
        <v>0.62302961646868493</v>
      </c>
      <c r="BM201" s="8">
        <f t="shared" si="446"/>
        <v>0.46800301157701546</v>
      </c>
      <c r="BN201" s="8">
        <f t="shared" si="447"/>
        <v>0.52669590669479671</v>
      </c>
    </row>
    <row r="202" spans="1:66" x14ac:dyDescent="0.25">
      <c r="A202" t="s">
        <v>61</v>
      </c>
      <c r="B202" t="s">
        <v>69</v>
      </c>
      <c r="C202" t="s">
        <v>242</v>
      </c>
      <c r="D202" s="16"/>
      <c r="E202">
        <f>VLOOKUP(A202,home!$A$2:$E$405,3,FALSE)</f>
        <v>1.95</v>
      </c>
      <c r="F202">
        <f>VLOOKUP(B202,home!$B$2:$E$405,3,FALSE)</f>
        <v>1.54</v>
      </c>
      <c r="G202">
        <f>VLOOKUP(C202,away!$B$2:$E$405,4,FALSE)</f>
        <v>1.54</v>
      </c>
      <c r="H202">
        <f>VLOOKUP(A202,away!$A$2:$E$405,3,FALSE)</f>
        <v>1</v>
      </c>
      <c r="I202">
        <f>VLOOKUP(C202,away!$B$2:$E$405,3,FALSE)</f>
        <v>0</v>
      </c>
      <c r="J202">
        <f>VLOOKUP(B202,home!$B$2:$E$405,4,FALSE)</f>
        <v>0</v>
      </c>
      <c r="K202" s="3">
        <f t="shared" si="392"/>
        <v>4.6246200000000002</v>
      </c>
      <c r="L202" s="3">
        <f t="shared" si="393"/>
        <v>0</v>
      </c>
      <c r="M202" s="5">
        <f t="shared" si="394"/>
        <v>9.8073811326489981E-3</v>
      </c>
      <c r="N202" s="5">
        <f t="shared" si="395"/>
        <v>4.5355410933671222E-2</v>
      </c>
      <c r="O202" s="5">
        <f t="shared" si="396"/>
        <v>0</v>
      </c>
      <c r="P202" s="5">
        <f t="shared" si="397"/>
        <v>0</v>
      </c>
      <c r="Q202" s="5">
        <f t="shared" si="398"/>
        <v>0.1048757702560373</v>
      </c>
      <c r="R202" s="5">
        <f t="shared" si="399"/>
        <v>0</v>
      </c>
      <c r="S202" s="5">
        <f t="shared" si="400"/>
        <v>0</v>
      </c>
      <c r="T202" s="5">
        <f t="shared" si="401"/>
        <v>0</v>
      </c>
      <c r="U202" s="5">
        <f t="shared" si="402"/>
        <v>0</v>
      </c>
      <c r="V202" s="5">
        <f t="shared" si="403"/>
        <v>0</v>
      </c>
      <c r="W202" s="5">
        <f t="shared" si="404"/>
        <v>0.16167019488049181</v>
      </c>
      <c r="X202" s="5">
        <f t="shared" si="405"/>
        <v>0</v>
      </c>
      <c r="Y202" s="5">
        <f t="shared" si="406"/>
        <v>0</v>
      </c>
      <c r="Z202" s="5">
        <f t="shared" si="407"/>
        <v>0</v>
      </c>
      <c r="AA202" s="5">
        <f t="shared" si="408"/>
        <v>0</v>
      </c>
      <c r="AB202" s="5">
        <f t="shared" si="409"/>
        <v>0</v>
      </c>
      <c r="AC202" s="5">
        <f t="shared" si="410"/>
        <v>0</v>
      </c>
      <c r="AD202" s="5">
        <f t="shared" si="411"/>
        <v>0.18691580416205494</v>
      </c>
      <c r="AE202" s="5">
        <f t="shared" si="412"/>
        <v>0</v>
      </c>
      <c r="AF202" s="5">
        <f t="shared" si="413"/>
        <v>0</v>
      </c>
      <c r="AG202" s="5">
        <f t="shared" si="414"/>
        <v>0</v>
      </c>
      <c r="AH202" s="5">
        <f t="shared" si="415"/>
        <v>0</v>
      </c>
      <c r="AI202" s="5">
        <f t="shared" si="416"/>
        <v>0</v>
      </c>
      <c r="AJ202" s="5">
        <f t="shared" si="417"/>
        <v>0</v>
      </c>
      <c r="AK202" s="5">
        <f t="shared" si="418"/>
        <v>0</v>
      </c>
      <c r="AL202" s="5">
        <f t="shared" si="419"/>
        <v>0</v>
      </c>
      <c r="AM202" s="5">
        <f t="shared" si="420"/>
        <v>0.17288291324878449</v>
      </c>
      <c r="AN202" s="5">
        <f t="shared" si="421"/>
        <v>0</v>
      </c>
      <c r="AO202" s="5">
        <f t="shared" si="422"/>
        <v>0</v>
      </c>
      <c r="AP202" s="5">
        <f t="shared" si="423"/>
        <v>0</v>
      </c>
      <c r="AQ202" s="5">
        <f t="shared" si="424"/>
        <v>0</v>
      </c>
      <c r="AR202" s="5">
        <f t="shared" si="425"/>
        <v>0</v>
      </c>
      <c r="AS202" s="5">
        <f t="shared" si="426"/>
        <v>0</v>
      </c>
      <c r="AT202" s="5">
        <f t="shared" si="427"/>
        <v>0</v>
      </c>
      <c r="AU202" s="5">
        <f t="shared" si="428"/>
        <v>0</v>
      </c>
      <c r="AV202" s="5">
        <f t="shared" si="429"/>
        <v>0</v>
      </c>
      <c r="AW202" s="5">
        <f t="shared" si="430"/>
        <v>0</v>
      </c>
      <c r="AX202" s="5">
        <f t="shared" si="431"/>
        <v>0.13325296304476564</v>
      </c>
      <c r="AY202" s="5">
        <f t="shared" si="432"/>
        <v>0</v>
      </c>
      <c r="AZ202" s="5">
        <f t="shared" si="433"/>
        <v>0</v>
      </c>
      <c r="BA202" s="5">
        <f t="shared" si="434"/>
        <v>0</v>
      </c>
      <c r="BB202" s="5">
        <f t="shared" si="435"/>
        <v>0</v>
      </c>
      <c r="BC202" s="5">
        <f t="shared" si="436"/>
        <v>0</v>
      </c>
      <c r="BD202" s="5">
        <f t="shared" si="437"/>
        <v>0</v>
      </c>
      <c r="BE202" s="5">
        <f t="shared" si="438"/>
        <v>0</v>
      </c>
      <c r="BF202" s="5">
        <f t="shared" si="439"/>
        <v>0</v>
      </c>
      <c r="BG202" s="5">
        <f t="shared" si="440"/>
        <v>0</v>
      </c>
      <c r="BH202" s="5">
        <f t="shared" si="441"/>
        <v>0</v>
      </c>
      <c r="BI202" s="5">
        <f t="shared" si="442"/>
        <v>0</v>
      </c>
      <c r="BJ202" s="8">
        <f t="shared" si="443"/>
        <v>0.8049530565258054</v>
      </c>
      <c r="BK202" s="8">
        <f t="shared" si="444"/>
        <v>9.8073811326489981E-3</v>
      </c>
      <c r="BL202" s="8">
        <f t="shared" si="445"/>
        <v>0</v>
      </c>
      <c r="BM202" s="8">
        <f t="shared" si="446"/>
        <v>0.65472187533609683</v>
      </c>
      <c r="BN202" s="8">
        <f t="shared" si="447"/>
        <v>0.16003856232235752</v>
      </c>
    </row>
    <row r="203" spans="1:66" x14ac:dyDescent="0.25">
      <c r="A203" t="s">
        <v>61</v>
      </c>
      <c r="B203" t="s">
        <v>337</v>
      </c>
      <c r="C203" t="s">
        <v>71</v>
      </c>
      <c r="D203" s="16"/>
      <c r="E203">
        <f>VLOOKUP(A203,home!$A$2:$E$405,3,FALSE)</f>
        <v>1.95</v>
      </c>
      <c r="F203">
        <f>VLOOKUP(B203,home!$B$2:$E$405,3,FALSE)</f>
        <v>1.54</v>
      </c>
      <c r="G203">
        <f>VLOOKUP(C203,away!$B$2:$E$405,4,FALSE)</f>
        <v>1.54</v>
      </c>
      <c r="H203">
        <f>VLOOKUP(A203,away!$A$2:$E$405,3,FALSE)</f>
        <v>1</v>
      </c>
      <c r="I203">
        <f>VLOOKUP(C203,away!$B$2:$E$405,3,FALSE)</f>
        <v>0.51</v>
      </c>
      <c r="J203">
        <f>VLOOKUP(B203,home!$B$2:$E$405,4,FALSE)</f>
        <v>1</v>
      </c>
      <c r="K203" s="3">
        <f t="shared" si="392"/>
        <v>4.6246200000000002</v>
      </c>
      <c r="L203" s="3">
        <f t="shared" si="393"/>
        <v>0.51</v>
      </c>
      <c r="M203" s="5">
        <f t="shared" si="394"/>
        <v>5.8892890098825564E-3</v>
      </c>
      <c r="N203" s="5">
        <f t="shared" si="395"/>
        <v>2.7235723740883074E-2</v>
      </c>
      <c r="O203" s="5">
        <f t="shared" si="396"/>
        <v>3.0035373950401036E-3</v>
      </c>
      <c r="P203" s="5">
        <f t="shared" si="397"/>
        <v>1.3890219107850368E-2</v>
      </c>
      <c r="Q203" s="5">
        <f t="shared" si="398"/>
        <v>6.2977436363281333E-2</v>
      </c>
      <c r="R203" s="5">
        <f t="shared" si="399"/>
        <v>7.6590203573522636E-4</v>
      </c>
      <c r="S203" s="5">
        <f t="shared" si="400"/>
        <v>8.1902155990447364E-3</v>
      </c>
      <c r="T203" s="5">
        <f t="shared" si="401"/>
        <v>3.2118492545273478E-2</v>
      </c>
      <c r="U203" s="5">
        <f t="shared" si="402"/>
        <v>3.5420058725018438E-3</v>
      </c>
      <c r="V203" s="5">
        <f t="shared" si="403"/>
        <v>2.1463426422737432E-3</v>
      </c>
      <c r="W203" s="5">
        <f t="shared" si="404"/>
        <v>9.7082237251452749E-2</v>
      </c>
      <c r="X203" s="5">
        <f t="shared" si="405"/>
        <v>4.9511940998240904E-2</v>
      </c>
      <c r="Y203" s="5">
        <f t="shared" si="406"/>
        <v>1.262554495455143E-2</v>
      </c>
      <c r="Z203" s="5">
        <f t="shared" si="407"/>
        <v>1.3020334607498848E-4</v>
      </c>
      <c r="AA203" s="5">
        <f t="shared" si="408"/>
        <v>6.021409983253134E-4</v>
      </c>
      <c r="AB203" s="5">
        <f t="shared" si="409"/>
        <v>1.3923366518376055E-3</v>
      </c>
      <c r="AC203" s="5">
        <f t="shared" si="410"/>
        <v>3.1639185914119478E-4</v>
      </c>
      <c r="AD203" s="5">
        <f t="shared" si="411"/>
        <v>0.11224211400945332</v>
      </c>
      <c r="AE203" s="5">
        <f t="shared" si="412"/>
        <v>5.7243478144821197E-2</v>
      </c>
      <c r="AF203" s="5">
        <f t="shared" si="413"/>
        <v>1.4597086926929403E-2</v>
      </c>
      <c r="AG203" s="5">
        <f t="shared" si="414"/>
        <v>2.4815047775779988E-3</v>
      </c>
      <c r="AH203" s="5">
        <f t="shared" si="415"/>
        <v>1.6600926624561031E-5</v>
      </c>
      <c r="AI203" s="5">
        <f t="shared" si="416"/>
        <v>7.6772977286477455E-5</v>
      </c>
      <c r="AJ203" s="5">
        <f t="shared" si="417"/>
        <v>1.7752292310929465E-4</v>
      </c>
      <c r="AK203" s="5">
        <f t="shared" si="418"/>
        <v>2.7365868688990224E-4</v>
      </c>
      <c r="AL203" s="5">
        <f t="shared" si="419"/>
        <v>2.9849119240279673E-5</v>
      </c>
      <c r="AM203" s="5">
        <f t="shared" si="420"/>
        <v>0.1038154250580796</v>
      </c>
      <c r="AN203" s="5">
        <f t="shared" si="421"/>
        <v>5.2945866779620591E-2</v>
      </c>
      <c r="AO203" s="5">
        <f t="shared" si="422"/>
        <v>1.3501196028803251E-2</v>
      </c>
      <c r="AP203" s="5">
        <f t="shared" si="423"/>
        <v>2.2952033248965528E-3</v>
      </c>
      <c r="AQ203" s="5">
        <f t="shared" si="424"/>
        <v>2.9263842392431044E-4</v>
      </c>
      <c r="AR203" s="5">
        <f t="shared" si="425"/>
        <v>1.6932945157052255E-6</v>
      </c>
      <c r="AS203" s="5">
        <f t="shared" si="426"/>
        <v>7.8308436832207027E-6</v>
      </c>
      <c r="AT203" s="5">
        <f t="shared" si="427"/>
        <v>1.810733815714806E-5</v>
      </c>
      <c r="AU203" s="5">
        <f t="shared" si="428"/>
        <v>2.7913186062770035E-5</v>
      </c>
      <c r="AV203" s="5">
        <f t="shared" si="429"/>
        <v>3.227196963240188E-5</v>
      </c>
      <c r="AW203" s="5">
        <f t="shared" si="430"/>
        <v>1.9555784791305802E-6</v>
      </c>
      <c r="AX203" s="5">
        <f t="shared" si="431"/>
        <v>8.0017815172016019E-2</v>
      </c>
      <c r="AY203" s="5">
        <f t="shared" si="432"/>
        <v>4.0809085737728172E-2</v>
      </c>
      <c r="AZ203" s="5">
        <f t="shared" si="433"/>
        <v>1.0406316863120683E-2</v>
      </c>
      <c r="BA203" s="5">
        <f t="shared" si="434"/>
        <v>1.7690738667305163E-3</v>
      </c>
      <c r="BB203" s="5">
        <f t="shared" si="435"/>
        <v>2.2555691800814077E-4</v>
      </c>
      <c r="BC203" s="5">
        <f t="shared" si="436"/>
        <v>2.3006805636830366E-5</v>
      </c>
      <c r="BD203" s="5">
        <f t="shared" si="437"/>
        <v>1.439300338349441E-7</v>
      </c>
      <c r="BE203" s="5">
        <f t="shared" si="438"/>
        <v>6.6562171307375933E-7</v>
      </c>
      <c r="BF203" s="5">
        <f t="shared" si="439"/>
        <v>1.5391237433575843E-6</v>
      </c>
      <c r="BG203" s="5">
        <f t="shared" si="440"/>
        <v>2.3726208153354515E-6</v>
      </c>
      <c r="BH203" s="5">
        <f t="shared" si="441"/>
        <v>2.7431174187541582E-6</v>
      </c>
      <c r="BI203" s="5">
        <f t="shared" si="442"/>
        <v>2.5371751354237707E-6</v>
      </c>
      <c r="BJ203" s="8">
        <f t="shared" si="443"/>
        <v>0.77421674469102952</v>
      </c>
      <c r="BK203" s="8">
        <f t="shared" si="444"/>
        <v>7.1271393075161046E-2</v>
      </c>
      <c r="BL203" s="8">
        <f t="shared" si="445"/>
        <v>9.9482966882613565E-3</v>
      </c>
      <c r="BM203" s="8">
        <f t="shared" si="446"/>
        <v>0.70099739998860522</v>
      </c>
      <c r="BN203" s="8">
        <f t="shared" si="447"/>
        <v>0.11376210765267267</v>
      </c>
    </row>
    <row r="204" spans="1:66" x14ac:dyDescent="0.25">
      <c r="A204" t="s">
        <v>61</v>
      </c>
      <c r="B204" t="s">
        <v>70</v>
      </c>
      <c r="C204" t="s">
        <v>62</v>
      </c>
      <c r="D204" s="16"/>
      <c r="E204">
        <f>VLOOKUP(A204,home!$A$2:$E$405,3,FALSE)</f>
        <v>1.95</v>
      </c>
      <c r="F204">
        <f>VLOOKUP(B204,home!$B$2:$E$405,3,FALSE)</f>
        <v>0.51</v>
      </c>
      <c r="G204">
        <f>VLOOKUP(C204,away!$B$2:$E$405,4,FALSE)</f>
        <v>0.51</v>
      </c>
      <c r="H204">
        <f>VLOOKUP(A204,away!$A$2:$E$405,3,FALSE)</f>
        <v>1</v>
      </c>
      <c r="I204">
        <f>VLOOKUP(C204,away!$B$2:$E$405,3,FALSE)</f>
        <v>0</v>
      </c>
      <c r="J204">
        <f>VLOOKUP(B204,home!$B$2:$E$405,4,FALSE)</f>
        <v>0</v>
      </c>
      <c r="K204" s="3">
        <f t="shared" si="392"/>
        <v>0.50719499999999995</v>
      </c>
      <c r="L204" s="3">
        <f t="shared" si="393"/>
        <v>0</v>
      </c>
      <c r="M204" s="5">
        <f t="shared" si="394"/>
        <v>0.6021823334783013</v>
      </c>
      <c r="N204" s="5">
        <f t="shared" si="395"/>
        <v>0.305423868628527</v>
      </c>
      <c r="O204" s="5">
        <f t="shared" si="396"/>
        <v>0</v>
      </c>
      <c r="P204" s="5">
        <f t="shared" si="397"/>
        <v>0</v>
      </c>
      <c r="Q204" s="5">
        <f t="shared" si="398"/>
        <v>7.745472952452287E-2</v>
      </c>
      <c r="R204" s="5">
        <f t="shared" si="399"/>
        <v>0</v>
      </c>
      <c r="S204" s="5">
        <f t="shared" si="400"/>
        <v>0</v>
      </c>
      <c r="T204" s="5">
        <f t="shared" si="401"/>
        <v>0</v>
      </c>
      <c r="U204" s="5">
        <f t="shared" si="402"/>
        <v>0</v>
      </c>
      <c r="V204" s="5">
        <f t="shared" si="403"/>
        <v>0</v>
      </c>
      <c r="W204" s="5">
        <f t="shared" si="404"/>
        <v>1.3094883847063459E-2</v>
      </c>
      <c r="X204" s="5">
        <f t="shared" si="405"/>
        <v>0</v>
      </c>
      <c r="Y204" s="5">
        <f t="shared" si="406"/>
        <v>0</v>
      </c>
      <c r="Z204" s="5">
        <f t="shared" si="407"/>
        <v>0</v>
      </c>
      <c r="AA204" s="5">
        <f t="shared" si="408"/>
        <v>0</v>
      </c>
      <c r="AB204" s="5">
        <f t="shared" si="409"/>
        <v>0</v>
      </c>
      <c r="AC204" s="5">
        <f t="shared" si="410"/>
        <v>0</v>
      </c>
      <c r="AD204" s="5">
        <f t="shared" si="411"/>
        <v>1.6604149032028374E-3</v>
      </c>
      <c r="AE204" s="5">
        <f t="shared" si="412"/>
        <v>0</v>
      </c>
      <c r="AF204" s="5">
        <f t="shared" si="413"/>
        <v>0</v>
      </c>
      <c r="AG204" s="5">
        <f t="shared" si="414"/>
        <v>0</v>
      </c>
      <c r="AH204" s="5">
        <f t="shared" si="415"/>
        <v>0</v>
      </c>
      <c r="AI204" s="5">
        <f t="shared" si="416"/>
        <v>0</v>
      </c>
      <c r="AJ204" s="5">
        <f t="shared" si="417"/>
        <v>0</v>
      </c>
      <c r="AK204" s="5">
        <f t="shared" si="418"/>
        <v>0</v>
      </c>
      <c r="AL204" s="5">
        <f t="shared" si="419"/>
        <v>0</v>
      </c>
      <c r="AM204" s="5">
        <f t="shared" si="420"/>
        <v>1.6843082736599265E-4</v>
      </c>
      <c r="AN204" s="5">
        <f t="shared" si="421"/>
        <v>0</v>
      </c>
      <c r="AO204" s="5">
        <f t="shared" si="422"/>
        <v>0</v>
      </c>
      <c r="AP204" s="5">
        <f t="shared" si="423"/>
        <v>0</v>
      </c>
      <c r="AQ204" s="5">
        <f t="shared" si="424"/>
        <v>0</v>
      </c>
      <c r="AR204" s="5">
        <f t="shared" si="425"/>
        <v>0</v>
      </c>
      <c r="AS204" s="5">
        <f t="shared" si="426"/>
        <v>0</v>
      </c>
      <c r="AT204" s="5">
        <f t="shared" si="427"/>
        <v>0</v>
      </c>
      <c r="AU204" s="5">
        <f t="shared" si="428"/>
        <v>0</v>
      </c>
      <c r="AV204" s="5">
        <f t="shared" si="429"/>
        <v>0</v>
      </c>
      <c r="AW204" s="5">
        <f t="shared" si="430"/>
        <v>0</v>
      </c>
      <c r="AX204" s="5">
        <f t="shared" si="431"/>
        <v>1.4237878914315771E-5</v>
      </c>
      <c r="AY204" s="5">
        <f t="shared" si="432"/>
        <v>0</v>
      </c>
      <c r="AZ204" s="5">
        <f t="shared" si="433"/>
        <v>0</v>
      </c>
      <c r="BA204" s="5">
        <f t="shared" si="434"/>
        <v>0</v>
      </c>
      <c r="BB204" s="5">
        <f t="shared" si="435"/>
        <v>0</v>
      </c>
      <c r="BC204" s="5">
        <f t="shared" si="436"/>
        <v>0</v>
      </c>
      <c r="BD204" s="5">
        <f t="shared" si="437"/>
        <v>0</v>
      </c>
      <c r="BE204" s="5">
        <f t="shared" si="438"/>
        <v>0</v>
      </c>
      <c r="BF204" s="5">
        <f t="shared" si="439"/>
        <v>0</v>
      </c>
      <c r="BG204" s="5">
        <f t="shared" si="440"/>
        <v>0</v>
      </c>
      <c r="BH204" s="5">
        <f t="shared" si="441"/>
        <v>0</v>
      </c>
      <c r="BI204" s="5">
        <f t="shared" si="442"/>
        <v>0</v>
      </c>
      <c r="BJ204" s="8">
        <f t="shared" si="443"/>
        <v>0.3978165656095965</v>
      </c>
      <c r="BK204" s="8">
        <f t="shared" si="444"/>
        <v>0.6021823334783013</v>
      </c>
      <c r="BL204" s="8">
        <f t="shared" si="445"/>
        <v>0</v>
      </c>
      <c r="BM204" s="8">
        <f t="shared" si="446"/>
        <v>1.4937967456546606E-2</v>
      </c>
      <c r="BN204" s="8">
        <f t="shared" si="447"/>
        <v>0.98506093163135122</v>
      </c>
    </row>
    <row r="205" spans="1:66" x14ac:dyDescent="0.25">
      <c r="A205" t="s">
        <v>61</v>
      </c>
      <c r="B205" t="s">
        <v>87</v>
      </c>
      <c r="C205" t="s">
        <v>311</v>
      </c>
      <c r="D205" s="16"/>
      <c r="E205">
        <f>VLOOKUP(A205,home!$A$2:$E$405,3,FALSE)</f>
        <v>1.95</v>
      </c>
      <c r="F205">
        <f>VLOOKUP(B205,home!$B$2:$E$405,3,FALSE)</f>
        <v>1.54</v>
      </c>
      <c r="G205">
        <f>VLOOKUP(C205,away!$B$2:$E$405,4,FALSE)</f>
        <v>1.54</v>
      </c>
      <c r="H205">
        <f>VLOOKUP(A205,away!$A$2:$E$405,3,FALSE)</f>
        <v>1</v>
      </c>
      <c r="I205">
        <f>VLOOKUP(C205,away!$B$2:$E$405,3,FALSE)</f>
        <v>1.03</v>
      </c>
      <c r="J205">
        <f>VLOOKUP(B205,home!$B$2:$E$405,4,FALSE)</f>
        <v>2</v>
      </c>
      <c r="K205" s="3">
        <f t="shared" si="392"/>
        <v>4.6246200000000002</v>
      </c>
      <c r="L205" s="3">
        <f t="shared" si="393"/>
        <v>2.06</v>
      </c>
      <c r="M205" s="5">
        <f t="shared" si="394"/>
        <v>1.2499896596276784E-3</v>
      </c>
      <c r="N205" s="5">
        <f t="shared" si="395"/>
        <v>5.780727179707356E-3</v>
      </c>
      <c r="O205" s="5">
        <f t="shared" si="396"/>
        <v>2.5749786988330174E-3</v>
      </c>
      <c r="P205" s="5">
        <f t="shared" si="397"/>
        <v>1.1908297990197152E-2</v>
      </c>
      <c r="Q205" s="5">
        <f t="shared" si="398"/>
        <v>1.3366833264909115E-2</v>
      </c>
      <c r="R205" s="5">
        <f t="shared" si="399"/>
        <v>2.6522280597980081E-3</v>
      </c>
      <c r="S205" s="5">
        <f t="shared" si="400"/>
        <v>2.8361746821484159E-2</v>
      </c>
      <c r="T205" s="5">
        <f t="shared" si="401"/>
        <v>2.7535676525712774E-2</v>
      </c>
      <c r="U205" s="5">
        <f t="shared" si="402"/>
        <v>1.2265546929903068E-2</v>
      </c>
      <c r="V205" s="5">
        <f t="shared" si="403"/>
        <v>3.0021593474030956E-2</v>
      </c>
      <c r="W205" s="5">
        <f t="shared" si="404"/>
        <v>2.0605508151188005E-2</v>
      </c>
      <c r="X205" s="5">
        <f t="shared" si="405"/>
        <v>4.2447346791447294E-2</v>
      </c>
      <c r="Y205" s="5">
        <f t="shared" si="406"/>
        <v>4.3720767195190711E-2</v>
      </c>
      <c r="Z205" s="5">
        <f t="shared" si="407"/>
        <v>1.821196601061299E-3</v>
      </c>
      <c r="AA205" s="5">
        <f t="shared" si="408"/>
        <v>8.4223422252001062E-3</v>
      </c>
      <c r="AB205" s="5">
        <f t="shared" si="409"/>
        <v>1.9475066150752458E-2</v>
      </c>
      <c r="AC205" s="5">
        <f t="shared" si="410"/>
        <v>1.7875451932528652E-2</v>
      </c>
      <c r="AD205" s="5">
        <f t="shared" si="411"/>
        <v>2.3823161276536761E-2</v>
      </c>
      <c r="AE205" s="5">
        <f t="shared" si="412"/>
        <v>4.9075712229665724E-2</v>
      </c>
      <c r="AF205" s="5">
        <f t="shared" si="413"/>
        <v>5.0547983596555698E-2</v>
      </c>
      <c r="AG205" s="5">
        <f t="shared" si="414"/>
        <v>3.4709615402968248E-2</v>
      </c>
      <c r="AH205" s="5">
        <f t="shared" si="415"/>
        <v>9.3791624954656907E-4</v>
      </c>
      <c r="AI205" s="5">
        <f t="shared" si="416"/>
        <v>4.3375062459780553E-3</v>
      </c>
      <c r="AJ205" s="5">
        <f t="shared" si="417"/>
        <v>1.0029659067637517E-2</v>
      </c>
      <c r="AK205" s="5">
        <f t="shared" si="418"/>
        <v>1.5461120639125945E-2</v>
      </c>
      <c r="AL205" s="5">
        <f t="shared" si="419"/>
        <v>6.8117750153357613E-3</v>
      </c>
      <c r="AM205" s="5">
        <f t="shared" si="420"/>
        <v>2.2034613620539486E-2</v>
      </c>
      <c r="AN205" s="5">
        <f t="shared" si="421"/>
        <v>4.5391304058311335E-2</v>
      </c>
      <c r="AO205" s="5">
        <f t="shared" si="422"/>
        <v>4.6753043180060683E-2</v>
      </c>
      <c r="AP205" s="5">
        <f t="shared" si="423"/>
        <v>3.2103756316975006E-2</v>
      </c>
      <c r="AQ205" s="5">
        <f t="shared" si="424"/>
        <v>1.6533434503242128E-2</v>
      </c>
      <c r="AR205" s="5">
        <f t="shared" si="425"/>
        <v>3.864214948131867E-4</v>
      </c>
      <c r="AS205" s="5">
        <f t="shared" si="426"/>
        <v>1.78705257334296E-3</v>
      </c>
      <c r="AT205" s="5">
        <f t="shared" si="427"/>
        <v>4.1322195358666595E-3</v>
      </c>
      <c r="AU205" s="5">
        <f t="shared" si="428"/>
        <v>6.369981703319893E-3</v>
      </c>
      <c r="AV205" s="5">
        <f t="shared" si="429"/>
        <v>7.3646861962018088E-3</v>
      </c>
      <c r="AW205" s="5">
        <f t="shared" si="430"/>
        <v>1.8026070611424831E-3</v>
      </c>
      <c r="AX205" s="5">
        <f t="shared" si="431"/>
        <v>1.6983619140303222E-2</v>
      </c>
      <c r="AY205" s="5">
        <f t="shared" si="432"/>
        <v>3.4986255429024636E-2</v>
      </c>
      <c r="AZ205" s="5">
        <f t="shared" si="433"/>
        <v>3.6035843091895371E-2</v>
      </c>
      <c r="BA205" s="5">
        <f t="shared" si="434"/>
        <v>2.4744612256434824E-2</v>
      </c>
      <c r="BB205" s="5">
        <f t="shared" si="435"/>
        <v>1.2743475312063938E-2</v>
      </c>
      <c r="BC205" s="5">
        <f t="shared" si="436"/>
        <v>5.2503118285703457E-3</v>
      </c>
      <c r="BD205" s="5">
        <f t="shared" si="437"/>
        <v>1.3267137988586062E-4</v>
      </c>
      <c r="BE205" s="5">
        <f t="shared" si="438"/>
        <v>6.135547168477489E-4</v>
      </c>
      <c r="BF205" s="5">
        <f t="shared" si="439"/>
        <v>1.418728707314218E-3</v>
      </c>
      <c r="BG205" s="5">
        <f t="shared" si="440"/>
        <v>2.1870270514731606E-3</v>
      </c>
      <c r="BH205" s="5">
        <f t="shared" si="441"/>
        <v>2.5285422606959513E-3</v>
      </c>
      <c r="BI205" s="5">
        <f t="shared" si="442"/>
        <v>2.3387094219319421E-3</v>
      </c>
      <c r="BJ205" s="8">
        <f t="shared" si="443"/>
        <v>0.60517360035130274</v>
      </c>
      <c r="BK205" s="8">
        <f t="shared" si="444"/>
        <v>0.13121511032222899</v>
      </c>
      <c r="BL205" s="8">
        <f t="shared" si="445"/>
        <v>0.10541595930846814</v>
      </c>
      <c r="BM205" s="8">
        <f t="shared" si="446"/>
        <v>0.77290916336210669</v>
      </c>
      <c r="BN205" s="8">
        <f t="shared" si="447"/>
        <v>3.7533054853072324E-2</v>
      </c>
    </row>
    <row r="206" spans="1:66" x14ac:dyDescent="0.25">
      <c r="A206" t="s">
        <v>61</v>
      </c>
      <c r="B206" t="s">
        <v>82</v>
      </c>
      <c r="C206" t="s">
        <v>239</v>
      </c>
      <c r="D206" s="16"/>
      <c r="E206">
        <f>VLOOKUP(A206,home!$A$2:$E$405,3,FALSE)</f>
        <v>1.95</v>
      </c>
      <c r="F206">
        <f>VLOOKUP(B206,home!$B$2:$E$405,3,FALSE)</f>
        <v>0</v>
      </c>
      <c r="G206">
        <f>VLOOKUP(C206,away!$B$2:$E$405,4,FALSE)</f>
        <v>0</v>
      </c>
      <c r="H206">
        <f>VLOOKUP(A206,away!$A$2:$E$405,3,FALSE)</f>
        <v>1</v>
      </c>
      <c r="I206">
        <f>VLOOKUP(C206,away!$B$2:$E$405,3,FALSE)</f>
        <v>1.54</v>
      </c>
      <c r="J206">
        <f>VLOOKUP(B206,home!$B$2:$E$405,4,FALSE)</f>
        <v>3</v>
      </c>
      <c r="K206" s="3">
        <f t="shared" si="392"/>
        <v>0</v>
      </c>
      <c r="L206" s="3">
        <f t="shared" si="393"/>
        <v>4.62</v>
      </c>
      <c r="M206" s="5">
        <f t="shared" si="394"/>
        <v>9.8527960611872571E-3</v>
      </c>
      <c r="N206" s="5">
        <f t="shared" si="395"/>
        <v>0</v>
      </c>
      <c r="O206" s="5">
        <f t="shared" si="396"/>
        <v>4.5519917802685127E-2</v>
      </c>
      <c r="P206" s="5">
        <f t="shared" si="397"/>
        <v>0</v>
      </c>
      <c r="Q206" s="5">
        <f t="shared" si="398"/>
        <v>0</v>
      </c>
      <c r="R206" s="5">
        <f t="shared" si="399"/>
        <v>0.10515101012420267</v>
      </c>
      <c r="S206" s="5">
        <f t="shared" si="400"/>
        <v>0</v>
      </c>
      <c r="T206" s="5">
        <f t="shared" si="401"/>
        <v>0</v>
      </c>
      <c r="U206" s="5">
        <f t="shared" si="402"/>
        <v>0</v>
      </c>
      <c r="V206" s="5">
        <f t="shared" si="403"/>
        <v>0</v>
      </c>
      <c r="W206" s="5">
        <f t="shared" si="404"/>
        <v>0</v>
      </c>
      <c r="X206" s="5">
        <f t="shared" si="405"/>
        <v>0</v>
      </c>
      <c r="Y206" s="5">
        <f t="shared" si="406"/>
        <v>0</v>
      </c>
      <c r="Z206" s="5">
        <f t="shared" si="407"/>
        <v>0.16193255559127209</v>
      </c>
      <c r="AA206" s="5">
        <f t="shared" si="408"/>
        <v>0</v>
      </c>
      <c r="AB206" s="5">
        <f t="shared" si="409"/>
        <v>0</v>
      </c>
      <c r="AC206" s="5">
        <f t="shared" si="410"/>
        <v>0</v>
      </c>
      <c r="AD206" s="5">
        <f t="shared" si="411"/>
        <v>0</v>
      </c>
      <c r="AE206" s="5">
        <f t="shared" si="412"/>
        <v>0</v>
      </c>
      <c r="AF206" s="5">
        <f t="shared" si="413"/>
        <v>0</v>
      </c>
      <c r="AG206" s="5">
        <f t="shared" si="414"/>
        <v>0</v>
      </c>
      <c r="AH206" s="5">
        <f t="shared" si="415"/>
        <v>0.18703210170791928</v>
      </c>
      <c r="AI206" s="5">
        <f t="shared" si="416"/>
        <v>0</v>
      </c>
      <c r="AJ206" s="5">
        <f t="shared" si="417"/>
        <v>0</v>
      </c>
      <c r="AK206" s="5">
        <f t="shared" si="418"/>
        <v>0</v>
      </c>
      <c r="AL206" s="5">
        <f t="shared" si="419"/>
        <v>0</v>
      </c>
      <c r="AM206" s="5">
        <f t="shared" si="420"/>
        <v>0</v>
      </c>
      <c r="AN206" s="5">
        <f t="shared" si="421"/>
        <v>0</v>
      </c>
      <c r="AO206" s="5">
        <f t="shared" si="422"/>
        <v>0</v>
      </c>
      <c r="AP206" s="5">
        <f t="shared" si="423"/>
        <v>0</v>
      </c>
      <c r="AQ206" s="5">
        <f t="shared" si="424"/>
        <v>0</v>
      </c>
      <c r="AR206" s="5">
        <f t="shared" si="425"/>
        <v>0.1728176619781174</v>
      </c>
      <c r="AS206" s="5">
        <f t="shared" si="426"/>
        <v>0</v>
      </c>
      <c r="AT206" s="5">
        <f t="shared" si="427"/>
        <v>0</v>
      </c>
      <c r="AU206" s="5">
        <f t="shared" si="428"/>
        <v>0</v>
      </c>
      <c r="AV206" s="5">
        <f t="shared" si="429"/>
        <v>0</v>
      </c>
      <c r="AW206" s="5">
        <f t="shared" si="430"/>
        <v>0</v>
      </c>
      <c r="AX206" s="5">
        <f t="shared" si="431"/>
        <v>0</v>
      </c>
      <c r="AY206" s="5">
        <f t="shared" si="432"/>
        <v>0</v>
      </c>
      <c r="AZ206" s="5">
        <f t="shared" si="433"/>
        <v>0</v>
      </c>
      <c r="BA206" s="5">
        <f t="shared" si="434"/>
        <v>0</v>
      </c>
      <c r="BB206" s="5">
        <f t="shared" si="435"/>
        <v>0</v>
      </c>
      <c r="BC206" s="5">
        <f t="shared" si="436"/>
        <v>0</v>
      </c>
      <c r="BD206" s="5">
        <f t="shared" si="437"/>
        <v>0.13306959972315041</v>
      </c>
      <c r="BE206" s="5">
        <f t="shared" si="438"/>
        <v>0</v>
      </c>
      <c r="BF206" s="5">
        <f t="shared" si="439"/>
        <v>0</v>
      </c>
      <c r="BG206" s="5">
        <f t="shared" si="440"/>
        <v>0</v>
      </c>
      <c r="BH206" s="5">
        <f t="shared" si="441"/>
        <v>0</v>
      </c>
      <c r="BI206" s="5">
        <f t="shared" si="442"/>
        <v>0</v>
      </c>
      <c r="BJ206" s="8">
        <f t="shared" si="443"/>
        <v>0</v>
      </c>
      <c r="BK206" s="8">
        <f t="shared" si="444"/>
        <v>9.8527960611872571E-3</v>
      </c>
      <c r="BL206" s="8">
        <f t="shared" si="445"/>
        <v>0.64359029133607493</v>
      </c>
      <c r="BM206" s="8">
        <f t="shared" si="446"/>
        <v>0.65485191900045914</v>
      </c>
      <c r="BN206" s="8">
        <f t="shared" si="447"/>
        <v>0.16052372398807505</v>
      </c>
    </row>
    <row r="207" spans="1:66" x14ac:dyDescent="0.25">
      <c r="A207" t="s">
        <v>72</v>
      </c>
      <c r="B207" t="s">
        <v>106</v>
      </c>
      <c r="C207" t="s">
        <v>83</v>
      </c>
      <c r="D207" s="16"/>
      <c r="E207">
        <f>VLOOKUP(A207,home!$A$2:$E$405,3,FALSE)</f>
        <v>1.25</v>
      </c>
      <c r="F207">
        <f>VLOOKUP(B207,home!$B$2:$E$405,3,FALSE)</f>
        <v>1.6</v>
      </c>
      <c r="G207">
        <f>VLOOKUP(C207,away!$B$2:$E$405,4,FALSE)</f>
        <v>0.8</v>
      </c>
      <c r="H207">
        <f>VLOOKUP(A207,away!$A$2:$E$405,3,FALSE)</f>
        <v>1.4583333333333299</v>
      </c>
      <c r="I207">
        <f>VLOOKUP(C207,away!$B$2:$E$405,3,FALSE)</f>
        <v>0.8</v>
      </c>
      <c r="J207">
        <f>VLOOKUP(B207,home!$B$2:$E$405,4,FALSE)</f>
        <v>1.03</v>
      </c>
      <c r="K207" s="3">
        <f t="shared" si="392"/>
        <v>1.6</v>
      </c>
      <c r="L207" s="3">
        <f t="shared" si="393"/>
        <v>1.201666666666664</v>
      </c>
      <c r="M207" s="5">
        <f t="shared" si="394"/>
        <v>6.0708796932361274E-2</v>
      </c>
      <c r="N207" s="5">
        <f t="shared" si="395"/>
        <v>9.7134075091778058E-2</v>
      </c>
      <c r="O207" s="5">
        <f t="shared" si="396"/>
        <v>7.2951737647053955E-2</v>
      </c>
      <c r="P207" s="5">
        <f t="shared" si="397"/>
        <v>0.11672278023528636</v>
      </c>
      <c r="Q207" s="5">
        <f t="shared" si="398"/>
        <v>7.7707260073422463E-2</v>
      </c>
      <c r="R207" s="5">
        <f t="shared" si="399"/>
        <v>4.3831835702938166E-2</v>
      </c>
      <c r="S207" s="5">
        <f t="shared" si="400"/>
        <v>5.6104749699760877E-2</v>
      </c>
      <c r="T207" s="5">
        <f t="shared" si="401"/>
        <v>9.3378224188229109E-2</v>
      </c>
      <c r="U207" s="5">
        <f t="shared" si="402"/>
        <v>7.0130937124701073E-2</v>
      </c>
      <c r="V207" s="5">
        <f t="shared" si="403"/>
        <v>1.1985636898822963E-2</v>
      </c>
      <c r="W207" s="5">
        <f t="shared" si="404"/>
        <v>4.1443872039158641E-2</v>
      </c>
      <c r="X207" s="5">
        <f t="shared" si="405"/>
        <v>4.9801719567055515E-2</v>
      </c>
      <c r="Y207" s="5">
        <f t="shared" si="406"/>
        <v>2.9922533173205795E-2</v>
      </c>
      <c r="Z207" s="5">
        <f t="shared" si="407"/>
        <v>1.7557085301010193E-2</v>
      </c>
      <c r="AA207" s="5">
        <f t="shared" si="408"/>
        <v>2.8091336481616314E-2</v>
      </c>
      <c r="AB207" s="5">
        <f t="shared" si="409"/>
        <v>2.2473069185293057E-2</v>
      </c>
      <c r="AC207" s="5">
        <f t="shared" si="410"/>
        <v>1.4402740340085554E-3</v>
      </c>
      <c r="AD207" s="5">
        <f t="shared" si="411"/>
        <v>1.6577548815663454E-2</v>
      </c>
      <c r="AE207" s="5">
        <f t="shared" si="412"/>
        <v>1.9920687826822204E-2</v>
      </c>
      <c r="AF207" s="5">
        <f t="shared" si="413"/>
        <v>1.1969013269282316E-2</v>
      </c>
      <c r="AG207" s="5">
        <f t="shared" si="414"/>
        <v>4.7942547595291839E-3</v>
      </c>
      <c r="AH207" s="5">
        <f t="shared" si="415"/>
        <v>5.2744410425117983E-3</v>
      </c>
      <c r="AI207" s="5">
        <f t="shared" si="416"/>
        <v>8.4391056680188786E-3</v>
      </c>
      <c r="AJ207" s="5">
        <f t="shared" si="417"/>
        <v>6.7512845344151057E-3</v>
      </c>
      <c r="AK207" s="5">
        <f t="shared" si="418"/>
        <v>3.600685085021389E-3</v>
      </c>
      <c r="AL207" s="5">
        <f t="shared" si="419"/>
        <v>1.1076667504215107E-4</v>
      </c>
      <c r="AM207" s="5">
        <f t="shared" si="420"/>
        <v>5.3048156210123041E-3</v>
      </c>
      <c r="AN207" s="5">
        <f t="shared" si="421"/>
        <v>6.3746201045831036E-3</v>
      </c>
      <c r="AO207" s="5">
        <f t="shared" si="422"/>
        <v>3.8300842461703403E-3</v>
      </c>
      <c r="AP207" s="5">
        <f t="shared" si="423"/>
        <v>1.5341615230493385E-3</v>
      </c>
      <c r="AQ207" s="5">
        <f t="shared" si="424"/>
        <v>4.6088769088273762E-4</v>
      </c>
      <c r="AR207" s="5">
        <f t="shared" si="425"/>
        <v>1.267623997217E-3</v>
      </c>
      <c r="AS207" s="5">
        <f t="shared" si="426"/>
        <v>2.0281983955472002E-3</v>
      </c>
      <c r="AT207" s="5">
        <f t="shared" si="427"/>
        <v>1.6225587164377608E-3</v>
      </c>
      <c r="AU207" s="5">
        <f t="shared" si="428"/>
        <v>8.6536464876680555E-4</v>
      </c>
      <c r="AV207" s="5">
        <f t="shared" si="429"/>
        <v>3.4614585950672216E-4</v>
      </c>
      <c r="AW207" s="5">
        <f t="shared" si="430"/>
        <v>5.915760941140055E-6</v>
      </c>
      <c r="AX207" s="5">
        <f t="shared" si="431"/>
        <v>1.4146174989366155E-3</v>
      </c>
      <c r="AY207" s="5">
        <f t="shared" si="432"/>
        <v>1.6998986945554956E-3</v>
      </c>
      <c r="AZ207" s="5">
        <f t="shared" si="433"/>
        <v>1.0213557989787582E-3</v>
      </c>
      <c r="BA207" s="5">
        <f t="shared" si="434"/>
        <v>4.0910973947982395E-4</v>
      </c>
      <c r="BB207" s="5">
        <f t="shared" si="435"/>
        <v>1.2290338423539681E-4</v>
      </c>
      <c r="BC207" s="5">
        <f t="shared" si="436"/>
        <v>2.9537780011240309E-5</v>
      </c>
      <c r="BD207" s="5">
        <f t="shared" si="437"/>
        <v>2.5387691722040395E-4</v>
      </c>
      <c r="BE207" s="5">
        <f t="shared" si="438"/>
        <v>4.0620306755264637E-4</v>
      </c>
      <c r="BF207" s="5">
        <f t="shared" si="439"/>
        <v>3.249624540421172E-4</v>
      </c>
      <c r="BG207" s="5">
        <f t="shared" si="440"/>
        <v>1.7331330882246247E-4</v>
      </c>
      <c r="BH207" s="5">
        <f t="shared" si="441"/>
        <v>6.9325323528984979E-5</v>
      </c>
      <c r="BI207" s="5">
        <f t="shared" si="442"/>
        <v>2.2184103529275189E-5</v>
      </c>
      <c r="BJ207" s="8">
        <f t="shared" si="443"/>
        <v>0.46485118088604194</v>
      </c>
      <c r="BK207" s="8">
        <f t="shared" si="444"/>
        <v>0.24877290316983766</v>
      </c>
      <c r="BL207" s="8">
        <f t="shared" si="445"/>
        <v>0.26892418926374106</v>
      </c>
      <c r="BM207" s="8">
        <f t="shared" si="446"/>
        <v>0.52935489000417635</v>
      </c>
      <c r="BN207" s="8">
        <f t="shared" si="447"/>
        <v>0.4690564856828402</v>
      </c>
    </row>
    <row r="208" spans="1:66" x14ac:dyDescent="0.25">
      <c r="A208" t="s">
        <v>72</v>
      </c>
      <c r="B208" t="s">
        <v>89</v>
      </c>
      <c r="C208" t="s">
        <v>326</v>
      </c>
      <c r="D208" s="16"/>
      <c r="E208">
        <f>VLOOKUP(A208,home!$A$2:$E$405,3,FALSE)</f>
        <v>1.25</v>
      </c>
      <c r="F208">
        <f>VLOOKUP(B208,home!$B$2:$E$405,3,FALSE)</f>
        <v>0.4</v>
      </c>
      <c r="G208">
        <f>VLOOKUP(C208,away!$B$2:$E$405,4,FALSE)</f>
        <v>0.4</v>
      </c>
      <c r="H208">
        <f>VLOOKUP(A208,away!$A$2:$E$405,3,FALSE)</f>
        <v>1.4583333333333299</v>
      </c>
      <c r="I208">
        <f>VLOOKUP(C208,away!$B$2:$E$405,3,FALSE)</f>
        <v>0.4</v>
      </c>
      <c r="J208">
        <f>VLOOKUP(B208,home!$B$2:$E$405,4,FALSE)</f>
        <v>0.34</v>
      </c>
      <c r="K208" s="3">
        <f t="shared" si="392"/>
        <v>0.2</v>
      </c>
      <c r="L208" s="3">
        <f t="shared" si="393"/>
        <v>0.19833333333333292</v>
      </c>
      <c r="M208" s="5">
        <f t="shared" si="394"/>
        <v>0.67143817762986735</v>
      </c>
      <c r="N208" s="5">
        <f t="shared" si="395"/>
        <v>0.13428763552597348</v>
      </c>
      <c r="O208" s="5">
        <f t="shared" si="396"/>
        <v>0.13316857189659007</v>
      </c>
      <c r="P208" s="5">
        <f t="shared" si="397"/>
        <v>2.6633714379318014E-2</v>
      </c>
      <c r="Q208" s="5">
        <f t="shared" si="398"/>
        <v>1.3428763552597348E-2</v>
      </c>
      <c r="R208" s="5">
        <f t="shared" si="399"/>
        <v>1.3205883379745152E-2</v>
      </c>
      <c r="S208" s="5">
        <f t="shared" si="400"/>
        <v>2.6411766759490304E-4</v>
      </c>
      <c r="T208" s="5">
        <f t="shared" si="401"/>
        <v>2.6633714379318014E-3</v>
      </c>
      <c r="U208" s="5">
        <f t="shared" si="402"/>
        <v>2.6411766759490305E-3</v>
      </c>
      <c r="V208" s="5">
        <f t="shared" si="403"/>
        <v>1.1640741645849418E-6</v>
      </c>
      <c r="W208" s="5">
        <f t="shared" si="404"/>
        <v>8.9525090350649032E-4</v>
      </c>
      <c r="X208" s="5">
        <f t="shared" si="405"/>
        <v>1.7755809586212019E-4</v>
      </c>
      <c r="Y208" s="5">
        <f t="shared" si="406"/>
        <v>1.7607844506326882E-5</v>
      </c>
      <c r="Z208" s="5">
        <f t="shared" si="407"/>
        <v>8.7305562343870579E-4</v>
      </c>
      <c r="AA208" s="5">
        <f t="shared" si="408"/>
        <v>1.746111246877412E-4</v>
      </c>
      <c r="AB208" s="5">
        <f t="shared" si="409"/>
        <v>1.7461112468774119E-5</v>
      </c>
      <c r="AC208" s="5">
        <f t="shared" si="410"/>
        <v>2.8859338663668266E-9</v>
      </c>
      <c r="AD208" s="5">
        <f t="shared" si="411"/>
        <v>4.4762545175324504E-5</v>
      </c>
      <c r="AE208" s="5">
        <f t="shared" si="412"/>
        <v>8.8779047931060063E-6</v>
      </c>
      <c r="AF208" s="5">
        <f t="shared" si="413"/>
        <v>8.8039222531634365E-7</v>
      </c>
      <c r="AG208" s="5">
        <f t="shared" si="414"/>
        <v>5.8203708229247074E-8</v>
      </c>
      <c r="AH208" s="5">
        <f t="shared" si="415"/>
        <v>4.3289007995502391E-5</v>
      </c>
      <c r="AI208" s="5">
        <f t="shared" si="416"/>
        <v>8.6578015991004792E-6</v>
      </c>
      <c r="AJ208" s="5">
        <f t="shared" si="417"/>
        <v>8.6578015991004781E-7</v>
      </c>
      <c r="AK208" s="5">
        <f t="shared" si="418"/>
        <v>5.7718677327336553E-8</v>
      </c>
      <c r="AL208" s="5">
        <f t="shared" si="419"/>
        <v>4.5790150679686938E-12</v>
      </c>
      <c r="AM208" s="5">
        <f t="shared" si="420"/>
        <v>1.7905018070129807E-6</v>
      </c>
      <c r="AN208" s="5">
        <f t="shared" si="421"/>
        <v>3.5511619172424035E-7</v>
      </c>
      <c r="AO208" s="5">
        <f t="shared" si="422"/>
        <v>3.5215689012653758E-8</v>
      </c>
      <c r="AP208" s="5">
        <f t="shared" si="423"/>
        <v>2.3281483291698836E-9</v>
      </c>
      <c r="AQ208" s="5">
        <f t="shared" si="424"/>
        <v>1.1543735465467311E-10</v>
      </c>
      <c r="AR208" s="5">
        <f t="shared" si="425"/>
        <v>1.7171306504882591E-6</v>
      </c>
      <c r="AS208" s="5">
        <f t="shared" si="426"/>
        <v>3.4342613009765188E-7</v>
      </c>
      <c r="AT208" s="5">
        <f t="shared" si="427"/>
        <v>3.4342613009765189E-8</v>
      </c>
      <c r="AU208" s="5">
        <f t="shared" si="428"/>
        <v>2.2895075339843469E-9</v>
      </c>
      <c r="AV208" s="5">
        <f t="shared" si="429"/>
        <v>1.144753766992173E-10</v>
      </c>
      <c r="AW208" s="5">
        <f t="shared" si="430"/>
        <v>5.0453962322988253E-15</v>
      </c>
      <c r="AX208" s="5">
        <f t="shared" si="431"/>
        <v>5.9683393567099373E-8</v>
      </c>
      <c r="AY208" s="5">
        <f t="shared" si="432"/>
        <v>1.1837206390808015E-8</v>
      </c>
      <c r="AZ208" s="5">
        <f t="shared" si="433"/>
        <v>1.1738563004217922E-9</v>
      </c>
      <c r="BA208" s="5">
        <f t="shared" si="434"/>
        <v>7.7604944305662811E-11</v>
      </c>
      <c r="BB208" s="5">
        <f t="shared" si="435"/>
        <v>3.8479118218224379E-12</v>
      </c>
      <c r="BC208" s="5">
        <f t="shared" si="436"/>
        <v>1.5263383559895649E-13</v>
      </c>
      <c r="BD208" s="5">
        <f t="shared" si="437"/>
        <v>5.676070761336174E-8</v>
      </c>
      <c r="BE208" s="5">
        <f t="shared" si="438"/>
        <v>1.1352141522672349E-8</v>
      </c>
      <c r="BF208" s="5">
        <f t="shared" si="439"/>
        <v>1.1352141522672348E-9</v>
      </c>
      <c r="BG208" s="5">
        <f t="shared" si="440"/>
        <v>7.5680943484482359E-11</v>
      </c>
      <c r="BH208" s="5">
        <f t="shared" si="441"/>
        <v>3.7840471742241173E-12</v>
      </c>
      <c r="BI208" s="5">
        <f t="shared" si="442"/>
        <v>1.5136188696896472E-13</v>
      </c>
      <c r="BJ208" s="8">
        <f t="shared" si="443"/>
        <v>0.15152702245961472</v>
      </c>
      <c r="BK208" s="8">
        <f t="shared" si="444"/>
        <v>0.69833718847866422</v>
      </c>
      <c r="BL208" s="8">
        <f t="shared" si="445"/>
        <v>0.14926274112892871</v>
      </c>
      <c r="BM208" s="8">
        <f t="shared" si="446"/>
        <v>7.8372494893535448E-3</v>
      </c>
      <c r="BN208" s="8">
        <f t="shared" si="447"/>
        <v>0.99216274636409141</v>
      </c>
    </row>
    <row r="209" spans="1:66" x14ac:dyDescent="0.25">
      <c r="A209" t="s">
        <v>72</v>
      </c>
      <c r="B209" t="s">
        <v>74</v>
      </c>
      <c r="C209" t="s">
        <v>76</v>
      </c>
      <c r="D209" s="16"/>
      <c r="E209">
        <f>VLOOKUP(A209,home!$A$2:$E$405,3,FALSE)</f>
        <v>1.25</v>
      </c>
      <c r="F209">
        <f>VLOOKUP(B209,home!$B$2:$E$405,3,FALSE)</f>
        <v>0</v>
      </c>
      <c r="G209">
        <f>VLOOKUP(C209,away!$B$2:$E$405,4,FALSE)</f>
        <v>0.4</v>
      </c>
      <c r="H209">
        <f>VLOOKUP(A209,away!$A$2:$E$405,3,FALSE)</f>
        <v>1.4583333333333299</v>
      </c>
      <c r="I209">
        <f>VLOOKUP(C209,away!$B$2:$E$405,3,FALSE)</f>
        <v>1.2</v>
      </c>
      <c r="J209">
        <f>VLOOKUP(B209,home!$B$2:$E$405,4,FALSE)</f>
        <v>0.69</v>
      </c>
      <c r="K209" s="3">
        <f t="shared" si="392"/>
        <v>0</v>
      </c>
      <c r="L209" s="3">
        <f t="shared" si="393"/>
        <v>1.2074999999999969</v>
      </c>
      <c r="M209" s="5">
        <f t="shared" si="394"/>
        <v>0.29894370527200226</v>
      </c>
      <c r="N209" s="5">
        <f t="shared" si="395"/>
        <v>0</v>
      </c>
      <c r="O209" s="5">
        <f t="shared" si="396"/>
        <v>0.36097452411594178</v>
      </c>
      <c r="P209" s="5">
        <f t="shared" si="397"/>
        <v>0</v>
      </c>
      <c r="Q209" s="5">
        <f t="shared" si="398"/>
        <v>0</v>
      </c>
      <c r="R209" s="5">
        <f t="shared" si="399"/>
        <v>0.21793836893499932</v>
      </c>
      <c r="S209" s="5">
        <f t="shared" si="400"/>
        <v>0</v>
      </c>
      <c r="T209" s="5">
        <f t="shared" si="401"/>
        <v>0</v>
      </c>
      <c r="U209" s="5">
        <f t="shared" si="402"/>
        <v>0</v>
      </c>
      <c r="V209" s="5">
        <f t="shared" si="403"/>
        <v>0</v>
      </c>
      <c r="W209" s="5">
        <f t="shared" si="404"/>
        <v>0</v>
      </c>
      <c r="X209" s="5">
        <f t="shared" si="405"/>
        <v>0</v>
      </c>
      <c r="Y209" s="5">
        <f t="shared" si="406"/>
        <v>0</v>
      </c>
      <c r="Z209" s="5">
        <f t="shared" si="407"/>
        <v>8.7720193496337015E-2</v>
      </c>
      <c r="AA209" s="5">
        <f t="shared" si="408"/>
        <v>0</v>
      </c>
      <c r="AB209" s="5">
        <f t="shared" si="409"/>
        <v>0</v>
      </c>
      <c r="AC209" s="5">
        <f t="shared" si="410"/>
        <v>0</v>
      </c>
      <c r="AD209" s="5">
        <f t="shared" si="411"/>
        <v>0</v>
      </c>
      <c r="AE209" s="5">
        <f t="shared" si="412"/>
        <v>0</v>
      </c>
      <c r="AF209" s="5">
        <f t="shared" si="413"/>
        <v>0</v>
      </c>
      <c r="AG209" s="5">
        <f t="shared" si="414"/>
        <v>0</v>
      </c>
      <c r="AH209" s="5">
        <f t="shared" si="415"/>
        <v>2.6480533411706669E-2</v>
      </c>
      <c r="AI209" s="5">
        <f t="shared" si="416"/>
        <v>0</v>
      </c>
      <c r="AJ209" s="5">
        <f t="shared" si="417"/>
        <v>0</v>
      </c>
      <c r="AK209" s="5">
        <f t="shared" si="418"/>
        <v>0</v>
      </c>
      <c r="AL209" s="5">
        <f t="shared" si="419"/>
        <v>0</v>
      </c>
      <c r="AM209" s="5">
        <f t="shared" si="420"/>
        <v>0</v>
      </c>
      <c r="AN209" s="5">
        <f t="shared" si="421"/>
        <v>0</v>
      </c>
      <c r="AO209" s="5">
        <f t="shared" si="422"/>
        <v>0</v>
      </c>
      <c r="AP209" s="5">
        <f t="shared" si="423"/>
        <v>0</v>
      </c>
      <c r="AQ209" s="5">
        <f t="shared" si="424"/>
        <v>0</v>
      </c>
      <c r="AR209" s="5">
        <f t="shared" si="425"/>
        <v>6.3950488189271461E-3</v>
      </c>
      <c r="AS209" s="5">
        <f t="shared" si="426"/>
        <v>0</v>
      </c>
      <c r="AT209" s="5">
        <f t="shared" si="427"/>
        <v>0</v>
      </c>
      <c r="AU209" s="5">
        <f t="shared" si="428"/>
        <v>0</v>
      </c>
      <c r="AV209" s="5">
        <f t="shared" si="429"/>
        <v>0</v>
      </c>
      <c r="AW209" s="5">
        <f t="shared" si="430"/>
        <v>0</v>
      </c>
      <c r="AX209" s="5">
        <f t="shared" si="431"/>
        <v>0</v>
      </c>
      <c r="AY209" s="5">
        <f t="shared" si="432"/>
        <v>0</v>
      </c>
      <c r="AZ209" s="5">
        <f t="shared" si="433"/>
        <v>0</v>
      </c>
      <c r="BA209" s="5">
        <f t="shared" si="434"/>
        <v>0</v>
      </c>
      <c r="BB209" s="5">
        <f t="shared" si="435"/>
        <v>0</v>
      </c>
      <c r="BC209" s="5">
        <f t="shared" si="436"/>
        <v>0</v>
      </c>
      <c r="BD209" s="5">
        <f t="shared" si="437"/>
        <v>1.2870035748090832E-3</v>
      </c>
      <c r="BE209" s="5">
        <f t="shared" si="438"/>
        <v>0</v>
      </c>
      <c r="BF209" s="5">
        <f t="shared" si="439"/>
        <v>0</v>
      </c>
      <c r="BG209" s="5">
        <f t="shared" si="440"/>
        <v>0</v>
      </c>
      <c r="BH209" s="5">
        <f t="shared" si="441"/>
        <v>0</v>
      </c>
      <c r="BI209" s="5">
        <f t="shared" si="442"/>
        <v>0</v>
      </c>
      <c r="BJ209" s="8">
        <f t="shared" si="443"/>
        <v>0</v>
      </c>
      <c r="BK209" s="8">
        <f t="shared" si="444"/>
        <v>0.29894370527200226</v>
      </c>
      <c r="BL209" s="8">
        <f t="shared" si="445"/>
        <v>0.61307547885638392</v>
      </c>
      <c r="BM209" s="8">
        <f t="shared" si="446"/>
        <v>0.12188277930177992</v>
      </c>
      <c r="BN209" s="8">
        <f t="shared" si="447"/>
        <v>0.87785659832294327</v>
      </c>
    </row>
    <row r="210" spans="1:66" x14ac:dyDescent="0.25">
      <c r="A210" t="s">
        <v>72</v>
      </c>
      <c r="B210" t="s">
        <v>103</v>
      </c>
      <c r="C210" t="s">
        <v>81</v>
      </c>
      <c r="D210" s="16"/>
      <c r="E210">
        <f>VLOOKUP(A210,home!$A$2:$E$405,3,FALSE)</f>
        <v>1.25</v>
      </c>
      <c r="F210">
        <f>VLOOKUP(B210,home!$B$2:$E$405,3,FALSE)</f>
        <v>0</v>
      </c>
      <c r="G210">
        <f>VLOOKUP(C210,away!$B$2:$E$405,4,FALSE)</f>
        <v>0.8</v>
      </c>
      <c r="H210">
        <f>VLOOKUP(A210,away!$A$2:$E$405,3,FALSE)</f>
        <v>1.4583333333333299</v>
      </c>
      <c r="I210">
        <f>VLOOKUP(C210,away!$B$2:$E$405,3,FALSE)</f>
        <v>1.6</v>
      </c>
      <c r="J210">
        <f>VLOOKUP(B210,home!$B$2:$E$405,4,FALSE)</f>
        <v>1.03</v>
      </c>
      <c r="K210" s="3">
        <f t="shared" si="392"/>
        <v>0</v>
      </c>
      <c r="L210" s="3">
        <f t="shared" si="393"/>
        <v>2.403333333333328</v>
      </c>
      <c r="M210" s="5">
        <f t="shared" si="394"/>
        <v>9.0416063540889977E-2</v>
      </c>
      <c r="N210" s="5">
        <f t="shared" si="395"/>
        <v>0</v>
      </c>
      <c r="O210" s="5">
        <f t="shared" si="396"/>
        <v>0.21729993937660508</v>
      </c>
      <c r="P210" s="5">
        <f t="shared" si="397"/>
        <v>0</v>
      </c>
      <c r="Q210" s="5">
        <f t="shared" si="398"/>
        <v>0</v>
      </c>
      <c r="R210" s="5">
        <f t="shared" si="399"/>
        <v>0.26112209381755325</v>
      </c>
      <c r="S210" s="5">
        <f t="shared" si="400"/>
        <v>0</v>
      </c>
      <c r="T210" s="5">
        <f t="shared" si="401"/>
        <v>0</v>
      </c>
      <c r="U210" s="5">
        <f t="shared" si="402"/>
        <v>0</v>
      </c>
      <c r="V210" s="5">
        <f t="shared" si="403"/>
        <v>0</v>
      </c>
      <c r="W210" s="5">
        <f t="shared" si="404"/>
        <v>0</v>
      </c>
      <c r="X210" s="5">
        <f t="shared" si="405"/>
        <v>0</v>
      </c>
      <c r="Y210" s="5">
        <f t="shared" si="406"/>
        <v>0</v>
      </c>
      <c r="Z210" s="5">
        <f t="shared" si="407"/>
        <v>0.20918781071383943</v>
      </c>
      <c r="AA210" s="5">
        <f t="shared" si="408"/>
        <v>0</v>
      </c>
      <c r="AB210" s="5">
        <f t="shared" si="409"/>
        <v>0</v>
      </c>
      <c r="AC210" s="5">
        <f t="shared" si="410"/>
        <v>0</v>
      </c>
      <c r="AD210" s="5">
        <f t="shared" si="411"/>
        <v>0</v>
      </c>
      <c r="AE210" s="5">
        <f t="shared" si="412"/>
        <v>0</v>
      </c>
      <c r="AF210" s="5">
        <f t="shared" si="413"/>
        <v>0</v>
      </c>
      <c r="AG210" s="5">
        <f t="shared" si="414"/>
        <v>0</v>
      </c>
      <c r="AH210" s="5">
        <f t="shared" si="415"/>
        <v>0.12568700960389823</v>
      </c>
      <c r="AI210" s="5">
        <f t="shared" si="416"/>
        <v>0</v>
      </c>
      <c r="AJ210" s="5">
        <f t="shared" si="417"/>
        <v>0</v>
      </c>
      <c r="AK210" s="5">
        <f t="shared" si="418"/>
        <v>0</v>
      </c>
      <c r="AL210" s="5">
        <f t="shared" si="419"/>
        <v>0</v>
      </c>
      <c r="AM210" s="5">
        <f t="shared" si="420"/>
        <v>0</v>
      </c>
      <c r="AN210" s="5">
        <f t="shared" si="421"/>
        <v>0</v>
      </c>
      <c r="AO210" s="5">
        <f t="shared" si="422"/>
        <v>0</v>
      </c>
      <c r="AP210" s="5">
        <f t="shared" si="423"/>
        <v>0</v>
      </c>
      <c r="AQ210" s="5">
        <f t="shared" si="424"/>
        <v>0</v>
      </c>
      <c r="AR210" s="5">
        <f t="shared" si="425"/>
        <v>6.0413555949606998E-2</v>
      </c>
      <c r="AS210" s="5">
        <f t="shared" si="426"/>
        <v>0</v>
      </c>
      <c r="AT210" s="5">
        <f t="shared" si="427"/>
        <v>0</v>
      </c>
      <c r="AU210" s="5">
        <f t="shared" si="428"/>
        <v>0</v>
      </c>
      <c r="AV210" s="5">
        <f t="shared" si="429"/>
        <v>0</v>
      </c>
      <c r="AW210" s="5">
        <f t="shared" si="430"/>
        <v>0</v>
      </c>
      <c r="AX210" s="5">
        <f t="shared" si="431"/>
        <v>0</v>
      </c>
      <c r="AY210" s="5">
        <f t="shared" si="432"/>
        <v>0</v>
      </c>
      <c r="AZ210" s="5">
        <f t="shared" si="433"/>
        <v>0</v>
      </c>
      <c r="BA210" s="5">
        <f t="shared" si="434"/>
        <v>0</v>
      </c>
      <c r="BB210" s="5">
        <f t="shared" si="435"/>
        <v>0</v>
      </c>
      <c r="BC210" s="5">
        <f t="shared" si="436"/>
        <v>0</v>
      </c>
      <c r="BD210" s="5">
        <f t="shared" si="437"/>
        <v>2.4198985466481394E-2</v>
      </c>
      <c r="BE210" s="5">
        <f t="shared" si="438"/>
        <v>0</v>
      </c>
      <c r="BF210" s="5">
        <f t="shared" si="439"/>
        <v>0</v>
      </c>
      <c r="BG210" s="5">
        <f t="shared" si="440"/>
        <v>0</v>
      </c>
      <c r="BH210" s="5">
        <f t="shared" si="441"/>
        <v>0</v>
      </c>
      <c r="BI210" s="5">
        <f t="shared" si="442"/>
        <v>0</v>
      </c>
      <c r="BJ210" s="8">
        <f t="shared" si="443"/>
        <v>0</v>
      </c>
      <c r="BK210" s="8">
        <f t="shared" si="444"/>
        <v>9.0416063540889977E-2</v>
      </c>
      <c r="BL210" s="8">
        <f t="shared" si="445"/>
        <v>0.68872158421414487</v>
      </c>
      <c r="BM210" s="8">
        <f t="shared" si="446"/>
        <v>0.41948736173382606</v>
      </c>
      <c r="BN210" s="8">
        <f t="shared" si="447"/>
        <v>0.56883809673504837</v>
      </c>
    </row>
    <row r="211" spans="1:66" x14ac:dyDescent="0.25">
      <c r="A211" t="s">
        <v>72</v>
      </c>
      <c r="B211" t="s">
        <v>88</v>
      </c>
      <c r="C211" t="s">
        <v>68</v>
      </c>
      <c r="D211" s="16"/>
      <c r="E211">
        <f>VLOOKUP(A211,home!$A$2:$E$405,3,FALSE)</f>
        <v>1.25</v>
      </c>
      <c r="F211">
        <f>VLOOKUP(B211,home!$B$2:$E$405,3,FALSE)</f>
        <v>0.8</v>
      </c>
      <c r="G211">
        <f>VLOOKUP(C211,away!$B$2:$E$405,4,FALSE)</f>
        <v>0.8</v>
      </c>
      <c r="H211">
        <f>VLOOKUP(A211,away!$A$2:$E$405,3,FALSE)</f>
        <v>1.4583333333333299</v>
      </c>
      <c r="I211">
        <f>VLOOKUP(C211,away!$B$2:$E$405,3,FALSE)</f>
        <v>2.8</v>
      </c>
      <c r="J211">
        <f>VLOOKUP(B211,home!$B$2:$E$405,4,FALSE)</f>
        <v>1.71</v>
      </c>
      <c r="K211" s="3">
        <f t="shared" si="392"/>
        <v>0.8</v>
      </c>
      <c r="L211" s="3">
        <f t="shared" si="393"/>
        <v>6.9824999999999831</v>
      </c>
      <c r="M211" s="5">
        <f t="shared" si="394"/>
        <v>4.1696844937464485E-4</v>
      </c>
      <c r="N211" s="5">
        <f t="shared" si="395"/>
        <v>3.3357475949971589E-4</v>
      </c>
      <c r="O211" s="5">
        <f t="shared" si="396"/>
        <v>2.9114821977584506E-3</v>
      </c>
      <c r="P211" s="5">
        <f t="shared" si="397"/>
        <v>2.3291857582067605E-3</v>
      </c>
      <c r="Q211" s="5">
        <f t="shared" si="398"/>
        <v>1.3342990379988637E-4</v>
      </c>
      <c r="R211" s="5">
        <f t="shared" si="399"/>
        <v>1.0164712222924165E-2</v>
      </c>
      <c r="S211" s="5">
        <f t="shared" si="400"/>
        <v>3.2527079113357331E-3</v>
      </c>
      <c r="T211" s="5">
        <f t="shared" si="401"/>
        <v>9.3167430328270435E-4</v>
      </c>
      <c r="U211" s="5">
        <f t="shared" si="402"/>
        <v>8.1317697783393327E-3</v>
      </c>
      <c r="V211" s="5">
        <f t="shared" si="403"/>
        <v>2.0188473769690404E-3</v>
      </c>
      <c r="W211" s="5">
        <f t="shared" si="404"/>
        <v>3.5581307679969702E-5</v>
      </c>
      <c r="X211" s="5">
        <f t="shared" si="405"/>
        <v>2.4844648087538784E-4</v>
      </c>
      <c r="Y211" s="5">
        <f t="shared" si="406"/>
        <v>8.6738877635619556E-4</v>
      </c>
      <c r="Z211" s="5">
        <f t="shared" si="407"/>
        <v>2.3658367698855938E-2</v>
      </c>
      <c r="AA211" s="5">
        <f t="shared" si="408"/>
        <v>1.892669415908475E-2</v>
      </c>
      <c r="AB211" s="5">
        <f t="shared" si="409"/>
        <v>7.5706776636339009E-3</v>
      </c>
      <c r="AC211" s="5">
        <f t="shared" si="410"/>
        <v>7.0483009048431442E-4</v>
      </c>
      <c r="AD211" s="5">
        <f t="shared" si="411"/>
        <v>7.1162615359939388E-6</v>
      </c>
      <c r="AE211" s="5">
        <f t="shared" si="412"/>
        <v>4.9689296175077564E-5</v>
      </c>
      <c r="AF211" s="5">
        <f t="shared" si="413"/>
        <v>1.7347775527123908E-4</v>
      </c>
      <c r="AG211" s="5">
        <f t="shared" si="414"/>
        <v>4.0376947539380804E-4</v>
      </c>
      <c r="AH211" s="5">
        <f t="shared" si="415"/>
        <v>4.1298638114315299E-2</v>
      </c>
      <c r="AI211" s="5">
        <f t="shared" si="416"/>
        <v>3.3038910491452238E-2</v>
      </c>
      <c r="AJ211" s="5">
        <f t="shared" si="417"/>
        <v>1.3215564196580896E-2</v>
      </c>
      <c r="AK211" s="5">
        <f t="shared" si="418"/>
        <v>3.5241504524215726E-3</v>
      </c>
      <c r="AL211" s="5">
        <f t="shared" si="419"/>
        <v>1.5748723541781485E-4</v>
      </c>
      <c r="AM211" s="5">
        <f t="shared" si="420"/>
        <v>1.1386018457590307E-6</v>
      </c>
      <c r="AN211" s="5">
        <f t="shared" si="421"/>
        <v>7.9502873880124136E-6</v>
      </c>
      <c r="AO211" s="5">
        <f t="shared" si="422"/>
        <v>2.7756440843398265E-5</v>
      </c>
      <c r="AP211" s="5">
        <f t="shared" si="423"/>
        <v>6.4603116063009306E-5</v>
      </c>
      <c r="AQ211" s="5">
        <f t="shared" si="424"/>
        <v>1.1277281447749036E-4</v>
      </c>
      <c r="AR211" s="5">
        <f t="shared" si="425"/>
        <v>5.7673548126641161E-2</v>
      </c>
      <c r="AS211" s="5">
        <f t="shared" si="426"/>
        <v>4.6138838501312923E-2</v>
      </c>
      <c r="AT211" s="5">
        <f t="shared" si="427"/>
        <v>1.8455535400525174E-2</v>
      </c>
      <c r="AU211" s="5">
        <f t="shared" si="428"/>
        <v>4.9214761068067129E-3</v>
      </c>
      <c r="AV211" s="5">
        <f t="shared" si="429"/>
        <v>9.842952213613425E-4</v>
      </c>
      <c r="AW211" s="5">
        <f t="shared" si="430"/>
        <v>2.4436769362330881E-5</v>
      </c>
      <c r="AX211" s="5">
        <f t="shared" si="431"/>
        <v>1.5181357943453737E-7</v>
      </c>
      <c r="AY211" s="5">
        <f t="shared" si="432"/>
        <v>1.0600383184016547E-6</v>
      </c>
      <c r="AZ211" s="5">
        <f t="shared" si="433"/>
        <v>3.7008587791197676E-6</v>
      </c>
      <c r="BA211" s="5">
        <f t="shared" si="434"/>
        <v>8.6137488084012381E-6</v>
      </c>
      <c r="BB211" s="5">
        <f t="shared" si="435"/>
        <v>1.5036375263665375E-5</v>
      </c>
      <c r="BC211" s="5">
        <f t="shared" si="436"/>
        <v>2.0998298055708642E-5</v>
      </c>
      <c r="BD211" s="5">
        <f t="shared" si="437"/>
        <v>6.7117591632378515E-2</v>
      </c>
      <c r="BE211" s="5">
        <f t="shared" si="438"/>
        <v>5.3694073305902812E-2</v>
      </c>
      <c r="BF211" s="5">
        <f t="shared" si="439"/>
        <v>2.1477629322361125E-2</v>
      </c>
      <c r="BG211" s="5">
        <f t="shared" si="440"/>
        <v>5.7273678192963006E-3</v>
      </c>
      <c r="BH211" s="5">
        <f t="shared" si="441"/>
        <v>1.14547356385926E-3</v>
      </c>
      <c r="BI211" s="5">
        <f t="shared" si="442"/>
        <v>1.8327577021748167E-4</v>
      </c>
      <c r="BJ211" s="8">
        <f t="shared" si="443"/>
        <v>3.4479307132923788E-3</v>
      </c>
      <c r="BK211" s="8">
        <f t="shared" si="444"/>
        <v>8.8810868601067097E-3</v>
      </c>
      <c r="BL211" s="8">
        <f t="shared" si="445"/>
        <v>0.41630170404717343</v>
      </c>
      <c r="BM211" s="8">
        <f t="shared" si="446"/>
        <v>0.43602311275890865</v>
      </c>
      <c r="BN211" s="8">
        <f t="shared" si="447"/>
        <v>1.6289353291563623E-2</v>
      </c>
    </row>
    <row r="212" spans="1:66" x14ac:dyDescent="0.25">
      <c r="A212" t="s">
        <v>72</v>
      </c>
      <c r="B212" t="s">
        <v>102</v>
      </c>
      <c r="C212" t="s">
        <v>365</v>
      </c>
      <c r="D212" s="16"/>
      <c r="E212">
        <f>VLOOKUP(A212,home!$A$2:$E$405,3,FALSE)</f>
        <v>1.25</v>
      </c>
      <c r="F212">
        <f>VLOOKUP(B212,home!$B$2:$E$405,3,FALSE)</f>
        <v>0</v>
      </c>
      <c r="G212">
        <f>VLOOKUP(C212,away!$B$2:$E$405,4,FALSE)</f>
        <v>0.8</v>
      </c>
      <c r="H212">
        <f>VLOOKUP(A212,away!$A$2:$E$405,3,FALSE)</f>
        <v>1.4583333333333299</v>
      </c>
      <c r="I212">
        <f>VLOOKUP(C212,away!$B$2:$E$405,3,FALSE)</f>
        <v>2.4</v>
      </c>
      <c r="J212">
        <f>VLOOKUP(B212,home!$B$2:$E$405,4,FALSE)</f>
        <v>1.37</v>
      </c>
      <c r="K212" s="3">
        <f t="shared" si="392"/>
        <v>0</v>
      </c>
      <c r="L212" s="3">
        <f t="shared" si="393"/>
        <v>4.7949999999999884</v>
      </c>
      <c r="M212" s="5">
        <f t="shared" si="394"/>
        <v>8.2709988277709316E-3</v>
      </c>
      <c r="N212" s="5">
        <f t="shared" si="395"/>
        <v>0</v>
      </c>
      <c r="O212" s="5">
        <f t="shared" si="396"/>
        <v>3.9659439379161526E-2</v>
      </c>
      <c r="P212" s="5">
        <f t="shared" si="397"/>
        <v>0</v>
      </c>
      <c r="Q212" s="5">
        <f t="shared" si="398"/>
        <v>0</v>
      </c>
      <c r="R212" s="5">
        <f t="shared" si="399"/>
        <v>9.5083505911539537E-2</v>
      </c>
      <c r="S212" s="5">
        <f t="shared" si="400"/>
        <v>0</v>
      </c>
      <c r="T212" s="5">
        <f t="shared" si="401"/>
        <v>0</v>
      </c>
      <c r="U212" s="5">
        <f t="shared" si="402"/>
        <v>0</v>
      </c>
      <c r="V212" s="5">
        <f t="shared" si="403"/>
        <v>0</v>
      </c>
      <c r="W212" s="5">
        <f t="shared" si="404"/>
        <v>0</v>
      </c>
      <c r="X212" s="5">
        <f t="shared" si="405"/>
        <v>0</v>
      </c>
      <c r="Y212" s="5">
        <f t="shared" si="406"/>
        <v>0</v>
      </c>
      <c r="Z212" s="5">
        <f t="shared" si="407"/>
        <v>0.15197513694861028</v>
      </c>
      <c r="AA212" s="5">
        <f t="shared" si="408"/>
        <v>0</v>
      </c>
      <c r="AB212" s="5">
        <f t="shared" si="409"/>
        <v>0</v>
      </c>
      <c r="AC212" s="5">
        <f t="shared" si="410"/>
        <v>0</v>
      </c>
      <c r="AD212" s="5">
        <f t="shared" si="411"/>
        <v>0</v>
      </c>
      <c r="AE212" s="5">
        <f t="shared" si="412"/>
        <v>0</v>
      </c>
      <c r="AF212" s="5">
        <f t="shared" si="413"/>
        <v>0</v>
      </c>
      <c r="AG212" s="5">
        <f t="shared" si="414"/>
        <v>0</v>
      </c>
      <c r="AH212" s="5">
        <f t="shared" si="415"/>
        <v>0.1821801954171462</v>
      </c>
      <c r="AI212" s="5">
        <f t="shared" si="416"/>
        <v>0</v>
      </c>
      <c r="AJ212" s="5">
        <f t="shared" si="417"/>
        <v>0</v>
      </c>
      <c r="AK212" s="5">
        <f t="shared" si="418"/>
        <v>0</v>
      </c>
      <c r="AL212" s="5">
        <f t="shared" si="419"/>
        <v>0</v>
      </c>
      <c r="AM212" s="5">
        <f t="shared" si="420"/>
        <v>0</v>
      </c>
      <c r="AN212" s="5">
        <f t="shared" si="421"/>
        <v>0</v>
      </c>
      <c r="AO212" s="5">
        <f t="shared" si="422"/>
        <v>0</v>
      </c>
      <c r="AP212" s="5">
        <f t="shared" si="423"/>
        <v>0</v>
      </c>
      <c r="AQ212" s="5">
        <f t="shared" si="424"/>
        <v>0</v>
      </c>
      <c r="AR212" s="5">
        <f t="shared" si="425"/>
        <v>0.17471080740504275</v>
      </c>
      <c r="AS212" s="5">
        <f t="shared" si="426"/>
        <v>0</v>
      </c>
      <c r="AT212" s="5">
        <f t="shared" si="427"/>
        <v>0</v>
      </c>
      <c r="AU212" s="5">
        <f t="shared" si="428"/>
        <v>0</v>
      </c>
      <c r="AV212" s="5">
        <f t="shared" si="429"/>
        <v>0</v>
      </c>
      <c r="AW212" s="5">
        <f t="shared" si="430"/>
        <v>0</v>
      </c>
      <c r="AX212" s="5">
        <f t="shared" si="431"/>
        <v>0</v>
      </c>
      <c r="AY212" s="5">
        <f t="shared" si="432"/>
        <v>0</v>
      </c>
      <c r="AZ212" s="5">
        <f t="shared" si="433"/>
        <v>0</v>
      </c>
      <c r="BA212" s="5">
        <f t="shared" si="434"/>
        <v>0</v>
      </c>
      <c r="BB212" s="5">
        <f t="shared" si="435"/>
        <v>0</v>
      </c>
      <c r="BC212" s="5">
        <f t="shared" si="436"/>
        <v>0</v>
      </c>
      <c r="BD212" s="5">
        <f t="shared" si="437"/>
        <v>0.13962305358452962</v>
      </c>
      <c r="BE212" s="5">
        <f t="shared" si="438"/>
        <v>0</v>
      </c>
      <c r="BF212" s="5">
        <f t="shared" si="439"/>
        <v>0</v>
      </c>
      <c r="BG212" s="5">
        <f t="shared" si="440"/>
        <v>0</v>
      </c>
      <c r="BH212" s="5">
        <f t="shared" si="441"/>
        <v>0</v>
      </c>
      <c r="BI212" s="5">
        <f t="shared" si="442"/>
        <v>0</v>
      </c>
      <c r="BJ212" s="8">
        <f t="shared" si="443"/>
        <v>0</v>
      </c>
      <c r="BK212" s="8">
        <f t="shared" si="444"/>
        <v>8.2709988277709316E-3</v>
      </c>
      <c r="BL212" s="8">
        <f t="shared" si="445"/>
        <v>0.63125700169741961</v>
      </c>
      <c r="BM212" s="8">
        <f t="shared" si="446"/>
        <v>0.64848919335532884</v>
      </c>
      <c r="BN212" s="8">
        <f t="shared" si="447"/>
        <v>0.14301394411847199</v>
      </c>
    </row>
    <row r="213" spans="1:66" x14ac:dyDescent="0.25">
      <c r="A213" t="s">
        <v>72</v>
      </c>
      <c r="B213" t="s">
        <v>73</v>
      </c>
      <c r="C213" t="s">
        <v>79</v>
      </c>
      <c r="D213" s="16"/>
      <c r="E213">
        <f>VLOOKUP(A213,home!$A$2:$E$405,3,FALSE)</f>
        <v>1.25</v>
      </c>
      <c r="F213">
        <f>VLOOKUP(B213,home!$B$2:$E$405,3,FALSE)</f>
        <v>1.6</v>
      </c>
      <c r="G213">
        <f>VLOOKUP(C213,away!$B$2:$E$405,4,FALSE)</f>
        <v>1.6</v>
      </c>
      <c r="H213">
        <f>VLOOKUP(A213,away!$A$2:$E$405,3,FALSE)</f>
        <v>1.4583333333333299</v>
      </c>
      <c r="I213">
        <f>VLOOKUP(C213,away!$B$2:$E$405,3,FALSE)</f>
        <v>1.6</v>
      </c>
      <c r="J213">
        <f>VLOOKUP(B213,home!$B$2:$E$405,4,FALSE)</f>
        <v>1.37</v>
      </c>
      <c r="K213" s="3">
        <f t="shared" si="392"/>
        <v>3.2</v>
      </c>
      <c r="L213" s="3">
        <f t="shared" si="393"/>
        <v>3.1966666666666597</v>
      </c>
      <c r="M213" s="5">
        <f t="shared" si="394"/>
        <v>1.6671050385566781E-3</v>
      </c>
      <c r="N213" s="5">
        <f t="shared" si="395"/>
        <v>5.334736123381369E-3</v>
      </c>
      <c r="O213" s="5">
        <f t="shared" si="396"/>
        <v>5.3291791065861694E-3</v>
      </c>
      <c r="P213" s="5">
        <f t="shared" si="397"/>
        <v>1.7053373141075742E-2</v>
      </c>
      <c r="Q213" s="5">
        <f t="shared" si="398"/>
        <v>8.5355777974101925E-3</v>
      </c>
      <c r="R213" s="5">
        <f t="shared" si="399"/>
        <v>8.517804605360212E-3</v>
      </c>
      <c r="S213" s="5">
        <f t="shared" si="400"/>
        <v>4.3611159579444295E-2</v>
      </c>
      <c r="T213" s="5">
        <f t="shared" si="401"/>
        <v>2.7285397025721192E-2</v>
      </c>
      <c r="U213" s="5">
        <f t="shared" si="402"/>
        <v>2.7256974737152675E-2</v>
      </c>
      <c r="V213" s="5">
        <f t="shared" si="403"/>
        <v>4.9568120932369751E-2</v>
      </c>
      <c r="W213" s="5">
        <f t="shared" si="404"/>
        <v>9.1046163172375395E-3</v>
      </c>
      <c r="X213" s="5">
        <f t="shared" si="405"/>
        <v>2.9104423494102607E-2</v>
      </c>
      <c r="Y213" s="5">
        <f t="shared" si="406"/>
        <v>4.6518570218073915E-2</v>
      </c>
      <c r="Z213" s="5">
        <f t="shared" si="407"/>
        <v>9.0761940183782495E-3</v>
      </c>
      <c r="AA213" s="5">
        <f t="shared" si="408"/>
        <v>2.9043820858810392E-2</v>
      </c>
      <c r="AB213" s="5">
        <f t="shared" si="409"/>
        <v>4.6470113374096643E-2</v>
      </c>
      <c r="AC213" s="5">
        <f t="shared" si="410"/>
        <v>3.1690551982761668E-2</v>
      </c>
      <c r="AD213" s="5">
        <f t="shared" si="411"/>
        <v>7.2836930537900331E-3</v>
      </c>
      <c r="AE213" s="5">
        <f t="shared" si="412"/>
        <v>2.328353879528209E-2</v>
      </c>
      <c r="AF213" s="5">
        <f t="shared" si="413"/>
        <v>3.7214856174459139E-2</v>
      </c>
      <c r="AG213" s="5">
        <f t="shared" si="414"/>
        <v>3.9654496745895808E-2</v>
      </c>
      <c r="AH213" s="5">
        <f t="shared" si="415"/>
        <v>7.2533917196872678E-3</v>
      </c>
      <c r="AI213" s="5">
        <f t="shared" si="416"/>
        <v>2.3210853502999253E-2</v>
      </c>
      <c r="AJ213" s="5">
        <f t="shared" si="417"/>
        <v>3.7137365604798814E-2</v>
      </c>
      <c r="AK213" s="5">
        <f t="shared" si="418"/>
        <v>3.9613189978452076E-2</v>
      </c>
      <c r="AL213" s="5">
        <f t="shared" si="419"/>
        <v>1.2966928789959834E-2</v>
      </c>
      <c r="AM213" s="5">
        <f t="shared" si="420"/>
        <v>4.6615635544256196E-3</v>
      </c>
      <c r="AN213" s="5">
        <f t="shared" si="421"/>
        <v>1.4901464828980533E-2</v>
      </c>
      <c r="AO213" s="5">
        <f t="shared" si="422"/>
        <v>2.3817507951653841E-2</v>
      </c>
      <c r="AP213" s="5">
        <f t="shared" si="423"/>
        <v>2.537887791737331E-2</v>
      </c>
      <c r="AQ213" s="5">
        <f t="shared" si="424"/>
        <v>2.0281953268967458E-2</v>
      </c>
      <c r="AR213" s="5">
        <f t="shared" si="425"/>
        <v>4.6373351061200505E-3</v>
      </c>
      <c r="AS213" s="5">
        <f t="shared" si="426"/>
        <v>1.4839472339584159E-2</v>
      </c>
      <c r="AT213" s="5">
        <f t="shared" si="427"/>
        <v>2.374315574333466E-2</v>
      </c>
      <c r="AU213" s="5">
        <f t="shared" si="428"/>
        <v>2.5326032792890307E-2</v>
      </c>
      <c r="AV213" s="5">
        <f t="shared" si="429"/>
        <v>2.0260826234312249E-2</v>
      </c>
      <c r="AW213" s="5">
        <f t="shared" si="430"/>
        <v>3.6845288028359868E-3</v>
      </c>
      <c r="AX213" s="5">
        <f t="shared" si="431"/>
        <v>2.4861672290269975E-3</v>
      </c>
      <c r="AY213" s="5">
        <f t="shared" si="432"/>
        <v>7.9474479087896198E-3</v>
      </c>
      <c r="AZ213" s="5">
        <f t="shared" si="433"/>
        <v>1.2702670907548718E-2</v>
      </c>
      <c r="BA213" s="5">
        <f t="shared" si="434"/>
        <v>1.3535401555932434E-2</v>
      </c>
      <c r="BB213" s="5">
        <f t="shared" si="435"/>
        <v>1.0817041743449314E-2</v>
      </c>
      <c r="BC213" s="5">
        <f t="shared" si="436"/>
        <v>6.9156953546452467E-3</v>
      </c>
      <c r="BD213" s="5">
        <f t="shared" si="437"/>
        <v>2.47066909264951E-3</v>
      </c>
      <c r="BE213" s="5">
        <f t="shared" si="438"/>
        <v>7.9061410964784314E-3</v>
      </c>
      <c r="BF213" s="5">
        <f t="shared" si="439"/>
        <v>1.2649825754365492E-2</v>
      </c>
      <c r="BG213" s="5">
        <f t="shared" si="440"/>
        <v>1.3493147471323193E-2</v>
      </c>
      <c r="BH213" s="5">
        <f t="shared" si="441"/>
        <v>1.0794517977058557E-2</v>
      </c>
      <c r="BI213" s="5">
        <f t="shared" si="442"/>
        <v>6.9084915053174737E-3</v>
      </c>
      <c r="BJ213" s="8">
        <f t="shared" si="443"/>
        <v>0.37676569796614695</v>
      </c>
      <c r="BK213" s="8">
        <f t="shared" si="444"/>
        <v>0.16450468737295759</v>
      </c>
      <c r="BL213" s="8">
        <f t="shared" si="445"/>
        <v>0.36686230860137758</v>
      </c>
      <c r="BM213" s="8">
        <f t="shared" si="446"/>
        <v>0.86650819304053628</v>
      </c>
      <c r="BN213" s="8">
        <f t="shared" si="447"/>
        <v>4.6437775812370366E-2</v>
      </c>
    </row>
    <row r="214" spans="1:66" x14ac:dyDescent="0.25">
      <c r="A214" t="s">
        <v>72</v>
      </c>
      <c r="B214" t="s">
        <v>86</v>
      </c>
      <c r="C214" t="s">
        <v>75</v>
      </c>
      <c r="D214" s="16"/>
      <c r="E214">
        <f>VLOOKUP(A214,home!$A$2:$E$405,3,FALSE)</f>
        <v>1.25</v>
      </c>
      <c r="F214">
        <f>VLOOKUP(B214,home!$B$2:$E$405,3,FALSE)</f>
        <v>0.8</v>
      </c>
      <c r="G214">
        <f>VLOOKUP(C214,away!$B$2:$E$405,4,FALSE)</f>
        <v>0.8</v>
      </c>
      <c r="H214">
        <f>VLOOKUP(A214,away!$A$2:$E$405,3,FALSE)</f>
        <v>1.4583333333333299</v>
      </c>
      <c r="I214">
        <f>VLOOKUP(C214,away!$B$2:$E$405,3,FALSE)</f>
        <v>1.2</v>
      </c>
      <c r="J214">
        <f>VLOOKUP(B214,home!$B$2:$E$405,4,FALSE)</f>
        <v>1.03</v>
      </c>
      <c r="K214" s="3">
        <f t="shared" si="392"/>
        <v>0.8</v>
      </c>
      <c r="L214" s="3">
        <f t="shared" si="393"/>
        <v>1.8024999999999958</v>
      </c>
      <c r="M214" s="5">
        <f t="shared" si="394"/>
        <v>7.4088126180430328E-2</v>
      </c>
      <c r="N214" s="5">
        <f t="shared" si="395"/>
        <v>5.9270500944344259E-2</v>
      </c>
      <c r="O214" s="5">
        <f t="shared" si="396"/>
        <v>0.13354384744022535</v>
      </c>
      <c r="P214" s="5">
        <f t="shared" si="397"/>
        <v>0.10683507795218028</v>
      </c>
      <c r="Q214" s="5">
        <f t="shared" si="398"/>
        <v>2.3708200377737708E-2</v>
      </c>
      <c r="R214" s="5">
        <f t="shared" si="399"/>
        <v>0.12035639250550283</v>
      </c>
      <c r="S214" s="5">
        <f t="shared" si="400"/>
        <v>3.8514045601760909E-2</v>
      </c>
      <c r="T214" s="5">
        <f t="shared" si="401"/>
        <v>4.2734031180872122E-2</v>
      </c>
      <c r="U214" s="5">
        <f t="shared" si="402"/>
        <v>9.6285114004402261E-2</v>
      </c>
      <c r="V214" s="5">
        <f t="shared" si="403"/>
        <v>6.1708059730821241E-3</v>
      </c>
      <c r="W214" s="5">
        <f t="shared" si="404"/>
        <v>6.3221867673967222E-3</v>
      </c>
      <c r="X214" s="5">
        <f t="shared" si="405"/>
        <v>1.1395741648232566E-2</v>
      </c>
      <c r="Y214" s="5">
        <f t="shared" si="406"/>
        <v>1.0270412160469576E-2</v>
      </c>
      <c r="Z214" s="5">
        <f t="shared" si="407"/>
        <v>7.2314132497056122E-2</v>
      </c>
      <c r="AA214" s="5">
        <f t="shared" si="408"/>
        <v>5.7851305997644903E-2</v>
      </c>
      <c r="AB214" s="5">
        <f t="shared" si="409"/>
        <v>2.3140522399057964E-2</v>
      </c>
      <c r="AC214" s="5">
        <f t="shared" si="410"/>
        <v>5.5614388832402506E-4</v>
      </c>
      <c r="AD214" s="5">
        <f t="shared" si="411"/>
        <v>1.2644373534793443E-3</v>
      </c>
      <c r="AE214" s="5">
        <f t="shared" si="412"/>
        <v>2.2791483296465127E-3</v>
      </c>
      <c r="AF214" s="5">
        <f t="shared" si="413"/>
        <v>2.0540824320939149E-3</v>
      </c>
      <c r="AG214" s="5">
        <f t="shared" si="414"/>
        <v>1.2341611946164247E-3</v>
      </c>
      <c r="AH214" s="5">
        <f t="shared" si="415"/>
        <v>3.2586555956485845E-2</v>
      </c>
      <c r="AI214" s="5">
        <f t="shared" si="416"/>
        <v>2.6069244765188675E-2</v>
      </c>
      <c r="AJ214" s="5">
        <f t="shared" si="417"/>
        <v>1.0427697906075471E-2</v>
      </c>
      <c r="AK214" s="5">
        <f t="shared" si="418"/>
        <v>2.7807194416201255E-3</v>
      </c>
      <c r="AL214" s="5">
        <f t="shared" si="419"/>
        <v>3.2078379478529709E-5</v>
      </c>
      <c r="AM214" s="5">
        <f t="shared" si="420"/>
        <v>2.0230997655669517E-4</v>
      </c>
      <c r="AN214" s="5">
        <f t="shared" si="421"/>
        <v>3.6466373274344219E-4</v>
      </c>
      <c r="AO214" s="5">
        <f t="shared" si="422"/>
        <v>3.2865318913502653E-4</v>
      </c>
      <c r="AP214" s="5">
        <f t="shared" si="423"/>
        <v>1.9746579113862802E-4</v>
      </c>
      <c r="AQ214" s="5">
        <f t="shared" si="424"/>
        <v>8.8983022131844045E-5</v>
      </c>
      <c r="AR214" s="5">
        <f t="shared" si="425"/>
        <v>1.174745342231312E-2</v>
      </c>
      <c r="AS214" s="5">
        <f t="shared" si="426"/>
        <v>9.3979627378504953E-3</v>
      </c>
      <c r="AT214" s="5">
        <f t="shared" si="427"/>
        <v>3.7591850951401986E-3</v>
      </c>
      <c r="AU214" s="5">
        <f t="shared" si="428"/>
        <v>1.0024493587040531E-3</v>
      </c>
      <c r="AV214" s="5">
        <f t="shared" si="429"/>
        <v>2.004898717408106E-4</v>
      </c>
      <c r="AW214" s="5">
        <f t="shared" si="430"/>
        <v>1.2849173113344368E-6</v>
      </c>
      <c r="AX214" s="5">
        <f t="shared" si="431"/>
        <v>2.6974663540892678E-5</v>
      </c>
      <c r="AY214" s="5">
        <f t="shared" si="432"/>
        <v>4.8621831032458947E-5</v>
      </c>
      <c r="AZ214" s="5">
        <f t="shared" si="433"/>
        <v>4.3820425218003526E-5</v>
      </c>
      <c r="BA214" s="5">
        <f t="shared" si="434"/>
        <v>2.632877215181706E-5</v>
      </c>
      <c r="BB214" s="5">
        <f t="shared" si="435"/>
        <v>1.1864402950912536E-5</v>
      </c>
      <c r="BC214" s="5">
        <f t="shared" si="436"/>
        <v>4.2771172638039593E-6</v>
      </c>
      <c r="BD214" s="5">
        <f t="shared" si="437"/>
        <v>3.5291307989532257E-3</v>
      </c>
      <c r="BE214" s="5">
        <f t="shared" si="438"/>
        <v>2.8233046391625805E-3</v>
      </c>
      <c r="BF214" s="5">
        <f t="shared" si="439"/>
        <v>1.1293218556650323E-3</v>
      </c>
      <c r="BG214" s="5">
        <f t="shared" si="440"/>
        <v>3.0115249484400866E-4</v>
      </c>
      <c r="BH214" s="5">
        <f t="shared" si="441"/>
        <v>6.0230498968801719E-5</v>
      </c>
      <c r="BI214" s="5">
        <f t="shared" si="442"/>
        <v>9.6368798350082796E-6</v>
      </c>
      <c r="BJ214" s="8">
        <f t="shared" si="443"/>
        <v>0.16187686531275269</v>
      </c>
      <c r="BK214" s="8">
        <f t="shared" si="444"/>
        <v>0.22624489980628865</v>
      </c>
      <c r="BL214" s="8">
        <f t="shared" si="445"/>
        <v>0.5370017180693808</v>
      </c>
      <c r="BM214" s="8">
        <f t="shared" si="446"/>
        <v>0.47958813337133627</v>
      </c>
      <c r="BN214" s="8">
        <f t="shared" si="447"/>
        <v>0.51780214540042069</v>
      </c>
    </row>
    <row r="215" spans="1:66" x14ac:dyDescent="0.25">
      <c r="A215" t="s">
        <v>72</v>
      </c>
      <c r="B215" t="s">
        <v>85</v>
      </c>
      <c r="C215" t="s">
        <v>77</v>
      </c>
      <c r="D215" s="16"/>
      <c r="E215">
        <f>VLOOKUP(A215,home!$A$2:$E$405,3,FALSE)</f>
        <v>1.25</v>
      </c>
      <c r="F215">
        <f>VLOOKUP(B215,home!$B$2:$E$405,3,FALSE)</f>
        <v>0.8</v>
      </c>
      <c r="G215">
        <f>VLOOKUP(C215,away!$B$2:$E$405,4,FALSE)</f>
        <v>0.4</v>
      </c>
      <c r="H215">
        <f>VLOOKUP(A215,away!$A$2:$E$405,3,FALSE)</f>
        <v>1.4583333333333299</v>
      </c>
      <c r="I215">
        <f>VLOOKUP(C215,away!$B$2:$E$405,3,FALSE)</f>
        <v>1.6</v>
      </c>
      <c r="J215">
        <f>VLOOKUP(B215,home!$B$2:$E$405,4,FALSE)</f>
        <v>1.37</v>
      </c>
      <c r="K215" s="3">
        <f t="shared" si="392"/>
        <v>0.4</v>
      </c>
      <c r="L215" s="3">
        <f t="shared" si="393"/>
        <v>3.1966666666666597</v>
      </c>
      <c r="M215" s="5">
        <f t="shared" si="394"/>
        <v>2.7414953489380705E-2</v>
      </c>
      <c r="N215" s="5">
        <f t="shared" si="395"/>
        <v>1.0965981395752281E-2</v>
      </c>
      <c r="O215" s="5">
        <f t="shared" si="396"/>
        <v>8.7636467987720137E-2</v>
      </c>
      <c r="P215" s="5">
        <f t="shared" si="397"/>
        <v>3.5054587195088048E-2</v>
      </c>
      <c r="Q215" s="5">
        <f t="shared" si="398"/>
        <v>2.1931962791504559E-3</v>
      </c>
      <c r="R215" s="5">
        <f t="shared" si="399"/>
        <v>0.14007228800037241</v>
      </c>
      <c r="S215" s="5">
        <f t="shared" si="400"/>
        <v>1.1205783040029792E-2</v>
      </c>
      <c r="T215" s="5">
        <f t="shared" si="401"/>
        <v>7.0109174390176098E-3</v>
      </c>
      <c r="U215" s="5">
        <f t="shared" si="402"/>
        <v>5.6028915200148965E-2</v>
      </c>
      <c r="V215" s="5">
        <f t="shared" si="403"/>
        <v>1.5920512496871923E-3</v>
      </c>
      <c r="W215" s="5">
        <f t="shared" si="404"/>
        <v>2.9242617055339425E-4</v>
      </c>
      <c r="X215" s="5">
        <f t="shared" si="405"/>
        <v>9.3478899186901496E-4</v>
      </c>
      <c r="Y215" s="5">
        <f t="shared" si="406"/>
        <v>1.494104405337306E-3</v>
      </c>
      <c r="Z215" s="5">
        <f t="shared" si="407"/>
        <v>0.14925480465817426</v>
      </c>
      <c r="AA215" s="5">
        <f t="shared" si="408"/>
        <v>5.9701921863269697E-2</v>
      </c>
      <c r="AB215" s="5">
        <f t="shared" si="409"/>
        <v>1.1940384372653937E-2</v>
      </c>
      <c r="AC215" s="5">
        <f t="shared" si="410"/>
        <v>1.2723142903750114E-4</v>
      </c>
      <c r="AD215" s="5">
        <f t="shared" si="411"/>
        <v>2.9242617055339417E-5</v>
      </c>
      <c r="AE215" s="5">
        <f t="shared" si="412"/>
        <v>9.347889918690148E-5</v>
      </c>
      <c r="AF215" s="5">
        <f t="shared" si="413"/>
        <v>1.4941044053373058E-4</v>
      </c>
      <c r="AG215" s="5">
        <f t="shared" si="414"/>
        <v>1.592051249687192E-4</v>
      </c>
      <c r="AH215" s="5">
        <f t="shared" si="415"/>
        <v>0.11927946472265732</v>
      </c>
      <c r="AI215" s="5">
        <f t="shared" si="416"/>
        <v>4.7711785889062927E-2</v>
      </c>
      <c r="AJ215" s="5">
        <f t="shared" si="417"/>
        <v>9.5423571778125854E-3</v>
      </c>
      <c r="AK215" s="5">
        <f t="shared" si="418"/>
        <v>1.2723142903750117E-3</v>
      </c>
      <c r="AL215" s="5">
        <f t="shared" si="419"/>
        <v>6.5074634905047184E-6</v>
      </c>
      <c r="AM215" s="5">
        <f t="shared" si="420"/>
        <v>2.3394093644271558E-6</v>
      </c>
      <c r="AN215" s="5">
        <f t="shared" si="421"/>
        <v>7.4783119349521255E-6</v>
      </c>
      <c r="AO215" s="5">
        <f t="shared" si="422"/>
        <v>1.1952835242698457E-5</v>
      </c>
      <c r="AP215" s="5">
        <f t="shared" si="423"/>
        <v>1.2736409997497549E-5</v>
      </c>
      <c r="AQ215" s="5">
        <f t="shared" si="424"/>
        <v>1.0178514323000101E-5</v>
      </c>
      <c r="AR215" s="5">
        <f t="shared" si="425"/>
        <v>7.6259337779352093E-2</v>
      </c>
      <c r="AS215" s="5">
        <f t="shared" si="426"/>
        <v>3.0503735111740832E-2</v>
      </c>
      <c r="AT215" s="5">
        <f t="shared" si="427"/>
        <v>6.100747022348166E-3</v>
      </c>
      <c r="AU215" s="5">
        <f t="shared" si="428"/>
        <v>8.1343293631308913E-4</v>
      </c>
      <c r="AV215" s="5">
        <f t="shared" si="429"/>
        <v>8.1343293631308894E-5</v>
      </c>
      <c r="AW215" s="5">
        <f t="shared" si="430"/>
        <v>2.3113546249607434E-7</v>
      </c>
      <c r="AX215" s="5">
        <f t="shared" si="431"/>
        <v>1.5596062429514364E-7</v>
      </c>
      <c r="AY215" s="5">
        <f t="shared" si="432"/>
        <v>4.9855412899680809E-7</v>
      </c>
      <c r="AZ215" s="5">
        <f t="shared" si="433"/>
        <v>7.9685568284656349E-7</v>
      </c>
      <c r="BA215" s="5">
        <f t="shared" si="434"/>
        <v>8.4909399983316944E-7</v>
      </c>
      <c r="BB215" s="5">
        <f t="shared" si="435"/>
        <v>6.7856762153333982E-7</v>
      </c>
      <c r="BC215" s="5">
        <f t="shared" si="436"/>
        <v>4.3383089936698099E-7</v>
      </c>
      <c r="BD215" s="5">
        <f t="shared" si="437"/>
        <v>4.062928051688805E-2</v>
      </c>
      <c r="BE215" s="5">
        <f t="shared" si="438"/>
        <v>1.6251712206755219E-2</v>
      </c>
      <c r="BF215" s="5">
        <f t="shared" si="439"/>
        <v>3.2503424413510432E-3</v>
      </c>
      <c r="BG215" s="5">
        <f t="shared" si="440"/>
        <v>4.3337899218013926E-4</v>
      </c>
      <c r="BH215" s="5">
        <f t="shared" si="441"/>
        <v>4.3337899218013915E-5</v>
      </c>
      <c r="BI215" s="5">
        <f t="shared" si="442"/>
        <v>3.4670319374411167E-6</v>
      </c>
      <c r="BJ215" s="8">
        <f t="shared" si="443"/>
        <v>2.3370850107244198E-2</v>
      </c>
      <c r="BK215" s="8">
        <f t="shared" si="444"/>
        <v>7.5401612420842742E-2</v>
      </c>
      <c r="BL215" s="8">
        <f t="shared" si="445"/>
        <v>0.70755601473578844</v>
      </c>
      <c r="BM215" s="8">
        <f t="shared" si="446"/>
        <v>0.65224554015591918</v>
      </c>
      <c r="BN215" s="8">
        <f t="shared" si="447"/>
        <v>0.30333747434746405</v>
      </c>
    </row>
    <row r="216" spans="1:66" x14ac:dyDescent="0.25">
      <c r="A216" t="s">
        <v>72</v>
      </c>
      <c r="B216" t="s">
        <v>367</v>
      </c>
      <c r="C216" t="s">
        <v>80</v>
      </c>
      <c r="D216" s="16"/>
      <c r="E216">
        <f>VLOOKUP(A216,home!$A$2:$E$405,3,FALSE)</f>
        <v>1.25</v>
      </c>
      <c r="F216">
        <f>VLOOKUP(B216,home!$B$2:$E$405,3,FALSE)</f>
        <v>1.6</v>
      </c>
      <c r="G216">
        <f>VLOOKUP(C216,away!$B$2:$E$405,4,FALSE)</f>
        <v>1.2</v>
      </c>
      <c r="H216">
        <f>VLOOKUP(A216,away!$A$2:$E$405,3,FALSE)</f>
        <v>1.4583333333333299</v>
      </c>
      <c r="I216">
        <f>VLOOKUP(C216,away!$B$2:$E$405,3,FALSE)</f>
        <v>0.4</v>
      </c>
      <c r="J216">
        <f>VLOOKUP(B216,home!$B$2:$E$405,4,FALSE)</f>
        <v>1.37</v>
      </c>
      <c r="K216" s="3">
        <f t="shared" si="392"/>
        <v>2.4</v>
      </c>
      <c r="L216" s="3">
        <f t="shared" si="393"/>
        <v>0.79916666666666492</v>
      </c>
      <c r="M216" s="5">
        <f t="shared" si="394"/>
        <v>4.0796186639157003E-2</v>
      </c>
      <c r="N216" s="5">
        <f t="shared" si="395"/>
        <v>9.7910847933976794E-2</v>
      </c>
      <c r="O216" s="5">
        <f t="shared" si="396"/>
        <v>3.260295248912623E-2</v>
      </c>
      <c r="P216" s="5">
        <f t="shared" si="397"/>
        <v>7.8247085973902952E-2</v>
      </c>
      <c r="Q216" s="5">
        <f t="shared" si="398"/>
        <v>0.11749301752077218</v>
      </c>
      <c r="R216" s="5">
        <f t="shared" si="399"/>
        <v>1.3027596432113328E-2</v>
      </c>
      <c r="S216" s="5">
        <f t="shared" si="400"/>
        <v>3.751947772448639E-2</v>
      </c>
      <c r="T216" s="5">
        <f t="shared" si="401"/>
        <v>9.3896503168683573E-2</v>
      </c>
      <c r="U216" s="5">
        <f t="shared" si="402"/>
        <v>3.1266231437071988E-2</v>
      </c>
      <c r="V216" s="5">
        <f t="shared" si="403"/>
        <v>7.99581758617386E-3</v>
      </c>
      <c r="W216" s="5">
        <f t="shared" si="404"/>
        <v>9.3994414016617733E-2</v>
      </c>
      <c r="X216" s="5">
        <f t="shared" si="405"/>
        <v>7.5117202534946845E-2</v>
      </c>
      <c r="Y216" s="5">
        <f t="shared" si="406"/>
        <v>3.0015582179589106E-2</v>
      </c>
      <c r="Z216" s="5">
        <f t="shared" si="407"/>
        <v>3.4704069384435153E-3</v>
      </c>
      <c r="AA216" s="5">
        <f t="shared" si="408"/>
        <v>8.328976652264437E-3</v>
      </c>
      <c r="AB216" s="5">
        <f t="shared" si="409"/>
        <v>9.9947719827173272E-3</v>
      </c>
      <c r="AC216" s="5">
        <f t="shared" si="410"/>
        <v>9.5849863314258926E-4</v>
      </c>
      <c r="AD216" s="5">
        <f t="shared" si="411"/>
        <v>5.6396648409970641E-2</v>
      </c>
      <c r="AE216" s="5">
        <f t="shared" si="412"/>
        <v>4.5070321520968105E-2</v>
      </c>
      <c r="AF216" s="5">
        <f t="shared" si="413"/>
        <v>1.8009349307753466E-2</v>
      </c>
      <c r="AG216" s="5">
        <f t="shared" si="414"/>
        <v>4.7974905517043165E-3</v>
      </c>
      <c r="AH216" s="5">
        <f t="shared" si="415"/>
        <v>6.9335838624319242E-4</v>
      </c>
      <c r="AI216" s="5">
        <f t="shared" si="416"/>
        <v>1.6640601269836616E-3</v>
      </c>
      <c r="AJ216" s="5">
        <f t="shared" si="417"/>
        <v>1.9968721523803946E-3</v>
      </c>
      <c r="AK216" s="5">
        <f t="shared" si="418"/>
        <v>1.5974977219043152E-3</v>
      </c>
      <c r="AL216" s="5">
        <f t="shared" si="419"/>
        <v>7.3536015134699248E-5</v>
      </c>
      <c r="AM216" s="5">
        <f t="shared" si="420"/>
        <v>2.7070391236785892E-2</v>
      </c>
      <c r="AN216" s="5">
        <f t="shared" si="421"/>
        <v>2.1633754330064679E-2</v>
      </c>
      <c r="AO216" s="5">
        <f t="shared" si="422"/>
        <v>8.6444876677216585E-3</v>
      </c>
      <c r="AP216" s="5">
        <f t="shared" si="423"/>
        <v>2.3027954648180706E-3</v>
      </c>
      <c r="AQ216" s="5">
        <f t="shared" si="424"/>
        <v>4.6007934390844259E-4</v>
      </c>
      <c r="AR216" s="5">
        <f t="shared" si="425"/>
        <v>1.1082178206787001E-4</v>
      </c>
      <c r="AS216" s="5">
        <f t="shared" si="426"/>
        <v>2.6597227696288802E-4</v>
      </c>
      <c r="AT216" s="5">
        <f t="shared" si="427"/>
        <v>3.1916673235546567E-4</v>
      </c>
      <c r="AU216" s="5">
        <f t="shared" si="428"/>
        <v>2.5533338588437253E-4</v>
      </c>
      <c r="AV216" s="5">
        <f t="shared" si="429"/>
        <v>1.5320003153062353E-4</v>
      </c>
      <c r="AW216" s="5">
        <f t="shared" si="430"/>
        <v>3.9178354730098013E-6</v>
      </c>
      <c r="AX216" s="5">
        <f t="shared" si="431"/>
        <v>1.082815649471436E-2</v>
      </c>
      <c r="AY216" s="5">
        <f t="shared" si="432"/>
        <v>8.6535017320258732E-3</v>
      </c>
      <c r="AZ216" s="5">
        <f t="shared" si="433"/>
        <v>3.4577950670886641E-3</v>
      </c>
      <c r="BA216" s="5">
        <f t="shared" si="434"/>
        <v>9.2111818592722843E-4</v>
      </c>
      <c r="BB216" s="5">
        <f t="shared" si="435"/>
        <v>1.8403173756337707E-4</v>
      </c>
      <c r="BC216" s="5">
        <f t="shared" si="436"/>
        <v>2.9414406053879705E-5</v>
      </c>
      <c r="BD216" s="5">
        <f t="shared" si="437"/>
        <v>1.4760845694873206E-5</v>
      </c>
      <c r="BE216" s="5">
        <f t="shared" si="438"/>
        <v>3.5426029667695691E-5</v>
      </c>
      <c r="BF216" s="5">
        <f t="shared" si="439"/>
        <v>4.2511235601234838E-5</v>
      </c>
      <c r="BG216" s="5">
        <f t="shared" si="440"/>
        <v>3.4008988480987869E-5</v>
      </c>
      <c r="BH216" s="5">
        <f t="shared" si="441"/>
        <v>2.0405393088592721E-5</v>
      </c>
      <c r="BI216" s="5">
        <f t="shared" si="442"/>
        <v>9.7945886825245002E-6</v>
      </c>
      <c r="BJ216" s="8">
        <f t="shared" si="443"/>
        <v>0.71688690281165479</v>
      </c>
      <c r="BK216" s="8">
        <f t="shared" si="444"/>
        <v>0.17424410430402337</v>
      </c>
      <c r="BL216" s="8">
        <f t="shared" si="445"/>
        <v>0.10243371867082199</v>
      </c>
      <c r="BM216" s="8">
        <f t="shared" si="446"/>
        <v>0.60830786183934238</v>
      </c>
      <c r="BN216" s="8">
        <f t="shared" si="447"/>
        <v>0.38007768698904848</v>
      </c>
    </row>
    <row r="217" spans="1:66" x14ac:dyDescent="0.25">
      <c r="A217" t="s">
        <v>72</v>
      </c>
      <c r="B217" t="s">
        <v>63</v>
      </c>
      <c r="C217" t="s">
        <v>78</v>
      </c>
      <c r="D217" s="16"/>
      <c r="E217">
        <f>VLOOKUP(A217,home!$A$2:$E$405,3,FALSE)</f>
        <v>1.25</v>
      </c>
      <c r="F217">
        <f>VLOOKUP(B217,home!$B$2:$E$405,3,FALSE)</f>
        <v>2.8</v>
      </c>
      <c r="G217">
        <f>VLOOKUP(C217,away!$B$2:$E$405,4,FALSE)</f>
        <v>1.2</v>
      </c>
      <c r="H217">
        <f>VLOOKUP(A217,away!$A$2:$E$405,3,FALSE)</f>
        <v>1.4583333333333299</v>
      </c>
      <c r="I217">
        <f>VLOOKUP(C217,away!$B$2:$E$405,3,FALSE)</f>
        <v>1.2</v>
      </c>
      <c r="J217">
        <f>VLOOKUP(B217,home!$B$2:$E$405,4,FALSE)</f>
        <v>0.69</v>
      </c>
      <c r="K217" s="3">
        <f t="shared" si="392"/>
        <v>4.2</v>
      </c>
      <c r="L217" s="3">
        <f t="shared" si="393"/>
        <v>1.2074999999999969</v>
      </c>
      <c r="M217" s="5">
        <f t="shared" si="394"/>
        <v>4.4828332974045553E-3</v>
      </c>
      <c r="N217" s="5">
        <f t="shared" si="395"/>
        <v>1.8827899849099137E-2</v>
      </c>
      <c r="O217" s="5">
        <f t="shared" si="396"/>
        <v>5.4130212066159861E-3</v>
      </c>
      <c r="P217" s="5">
        <f t="shared" si="397"/>
        <v>2.2734689067787146E-2</v>
      </c>
      <c r="Q217" s="5">
        <f t="shared" si="398"/>
        <v>3.953858968310818E-2</v>
      </c>
      <c r="R217" s="5">
        <f t="shared" si="399"/>
        <v>3.2681115534943937E-3</v>
      </c>
      <c r="S217" s="5">
        <f t="shared" si="400"/>
        <v>2.8824743901820559E-2</v>
      </c>
      <c r="T217" s="5">
        <f t="shared" si="401"/>
        <v>4.7742847042353008E-2</v>
      </c>
      <c r="U217" s="5">
        <f t="shared" si="402"/>
        <v>1.3726068524676458E-2</v>
      </c>
      <c r="V217" s="5">
        <f t="shared" si="403"/>
        <v>1.6242743188675846E-2</v>
      </c>
      <c r="W217" s="5">
        <f t="shared" si="404"/>
        <v>5.5354025556351466E-2</v>
      </c>
      <c r="X217" s="5">
        <f t="shared" si="405"/>
        <v>6.6839985859294224E-2</v>
      </c>
      <c r="Y217" s="5">
        <f t="shared" si="406"/>
        <v>4.0354641462548788E-2</v>
      </c>
      <c r="Z217" s="5">
        <f t="shared" si="407"/>
        <v>1.3154149002814904E-3</v>
      </c>
      <c r="AA217" s="5">
        <f t="shared" si="408"/>
        <v>5.5247425811822603E-3</v>
      </c>
      <c r="AB217" s="5">
        <f t="shared" si="409"/>
        <v>1.1601959420482746E-2</v>
      </c>
      <c r="AC217" s="5">
        <f t="shared" si="410"/>
        <v>5.1484420050855843E-3</v>
      </c>
      <c r="AD217" s="5">
        <f t="shared" si="411"/>
        <v>5.8121726834169038E-2</v>
      </c>
      <c r="AE217" s="5">
        <f t="shared" si="412"/>
        <v>7.018198515225893E-2</v>
      </c>
      <c r="AF217" s="5">
        <f t="shared" si="413"/>
        <v>4.237237353567623E-2</v>
      </c>
      <c r="AG217" s="5">
        <f t="shared" si="414"/>
        <v>1.705488034810964E-2</v>
      </c>
      <c r="AH217" s="5">
        <f t="shared" si="415"/>
        <v>3.9709087302247387E-4</v>
      </c>
      <c r="AI217" s="5">
        <f t="shared" si="416"/>
        <v>1.6677816666943908E-3</v>
      </c>
      <c r="AJ217" s="5">
        <f t="shared" si="417"/>
        <v>3.5023415000582201E-3</v>
      </c>
      <c r="AK217" s="5">
        <f t="shared" si="418"/>
        <v>4.9032781000815095E-3</v>
      </c>
      <c r="AL217" s="5">
        <f t="shared" si="419"/>
        <v>1.0444129451516592E-3</v>
      </c>
      <c r="AM217" s="5">
        <f t="shared" si="420"/>
        <v>4.8822250540701988E-2</v>
      </c>
      <c r="AN217" s="5">
        <f t="shared" si="421"/>
        <v>5.8952867527897496E-2</v>
      </c>
      <c r="AO217" s="5">
        <f t="shared" si="422"/>
        <v>3.5592793769968031E-2</v>
      </c>
      <c r="AP217" s="5">
        <f t="shared" si="423"/>
        <v>1.4326099492412097E-2</v>
      </c>
      <c r="AQ217" s="5">
        <f t="shared" si="424"/>
        <v>4.324691284271891E-3</v>
      </c>
      <c r="AR217" s="5">
        <f t="shared" si="425"/>
        <v>9.5897445834927224E-5</v>
      </c>
      <c r="AS217" s="5">
        <f t="shared" si="426"/>
        <v>4.0276927250669443E-4</v>
      </c>
      <c r="AT217" s="5">
        <f t="shared" si="427"/>
        <v>8.4581547226405824E-4</v>
      </c>
      <c r="AU217" s="5">
        <f t="shared" si="428"/>
        <v>1.1841416611696818E-3</v>
      </c>
      <c r="AV217" s="5">
        <f t="shared" si="429"/>
        <v>1.2433487442281659E-3</v>
      </c>
      <c r="AW217" s="5">
        <f t="shared" si="430"/>
        <v>1.4713167364823946E-4</v>
      </c>
      <c r="AX217" s="5">
        <f t="shared" si="431"/>
        <v>3.4175575378491398E-2</v>
      </c>
      <c r="AY217" s="5">
        <f t="shared" si="432"/>
        <v>4.1267007269528255E-2</v>
      </c>
      <c r="AZ217" s="5">
        <f t="shared" si="433"/>
        <v>2.4914955638977623E-2</v>
      </c>
      <c r="BA217" s="5">
        <f t="shared" si="434"/>
        <v>1.0028269644688469E-2</v>
      </c>
      <c r="BB217" s="5">
        <f t="shared" si="435"/>
        <v>3.027283898990324E-3</v>
      </c>
      <c r="BC217" s="5">
        <f t="shared" si="436"/>
        <v>7.3108906160616156E-4</v>
      </c>
      <c r="BD217" s="5">
        <f t="shared" si="437"/>
        <v>1.9299360974279032E-5</v>
      </c>
      <c r="BE217" s="5">
        <f t="shared" si="438"/>
        <v>8.1057316091971953E-5</v>
      </c>
      <c r="BF217" s="5">
        <f t="shared" si="439"/>
        <v>1.7022036379314107E-4</v>
      </c>
      <c r="BG217" s="5">
        <f t="shared" si="440"/>
        <v>2.3830850931039755E-4</v>
      </c>
      <c r="BH217" s="5">
        <f t="shared" si="441"/>
        <v>2.5022393477591742E-4</v>
      </c>
      <c r="BI217" s="5">
        <f t="shared" si="442"/>
        <v>2.1018810521177063E-4</v>
      </c>
      <c r="BJ217" s="8">
        <f t="shared" si="443"/>
        <v>0.73255183883050246</v>
      </c>
      <c r="BK217" s="8">
        <f t="shared" si="444"/>
        <v>0.11974487167545361</v>
      </c>
      <c r="BL217" s="8">
        <f t="shared" si="445"/>
        <v>5.4745665612469449E-2</v>
      </c>
      <c r="BM217" s="8">
        <f t="shared" si="446"/>
        <v>0.77297277076531756</v>
      </c>
      <c r="BN217" s="8">
        <f t="shared" si="447"/>
        <v>9.4265144657509389E-2</v>
      </c>
    </row>
    <row r="218" spans="1:66" x14ac:dyDescent="0.25">
      <c r="A218" t="s">
        <v>72</v>
      </c>
      <c r="B218" t="s">
        <v>90</v>
      </c>
      <c r="C218" t="s">
        <v>237</v>
      </c>
      <c r="D218" s="16"/>
      <c r="E218">
        <f>VLOOKUP(A218,home!$A$2:$E$405,3,FALSE)</f>
        <v>1.25</v>
      </c>
      <c r="F218">
        <f>VLOOKUP(B218,home!$B$2:$E$405,3,FALSE)</f>
        <v>0.4</v>
      </c>
      <c r="G218">
        <f>VLOOKUP(C218,away!$B$2:$E$405,4,FALSE)</f>
        <v>1.6</v>
      </c>
      <c r="H218">
        <f>VLOOKUP(A218,away!$A$2:$E$405,3,FALSE)</f>
        <v>1.4583333333333299</v>
      </c>
      <c r="I218">
        <f>VLOOKUP(C218,away!$B$2:$E$405,3,FALSE)</f>
        <v>0</v>
      </c>
      <c r="J218">
        <f>VLOOKUP(B218,home!$B$2:$E$405,4,FALSE)</f>
        <v>1.03</v>
      </c>
      <c r="K218" s="3">
        <f t="shared" si="392"/>
        <v>0.8</v>
      </c>
      <c r="L218" s="3">
        <f t="shared" si="393"/>
        <v>0</v>
      </c>
      <c r="M218" s="5">
        <f t="shared" si="394"/>
        <v>0.44932896411722156</v>
      </c>
      <c r="N218" s="5">
        <f t="shared" si="395"/>
        <v>0.35946317129377725</v>
      </c>
      <c r="O218" s="5">
        <f t="shared" si="396"/>
        <v>0</v>
      </c>
      <c r="P218" s="5">
        <f t="shared" si="397"/>
        <v>0</v>
      </c>
      <c r="Q218" s="5">
        <f t="shared" si="398"/>
        <v>0.14378526851751092</v>
      </c>
      <c r="R218" s="5">
        <f t="shared" si="399"/>
        <v>0</v>
      </c>
      <c r="S218" s="5">
        <f t="shared" si="400"/>
        <v>0</v>
      </c>
      <c r="T218" s="5">
        <f t="shared" si="401"/>
        <v>0</v>
      </c>
      <c r="U218" s="5">
        <f t="shared" si="402"/>
        <v>0</v>
      </c>
      <c r="V218" s="5">
        <f t="shared" si="403"/>
        <v>0</v>
      </c>
      <c r="W218" s="5">
        <f t="shared" si="404"/>
        <v>3.8342738271336246E-2</v>
      </c>
      <c r="X218" s="5">
        <f t="shared" si="405"/>
        <v>0</v>
      </c>
      <c r="Y218" s="5">
        <f t="shared" si="406"/>
        <v>0</v>
      </c>
      <c r="Z218" s="5">
        <f t="shared" si="407"/>
        <v>0</v>
      </c>
      <c r="AA218" s="5">
        <f t="shared" si="408"/>
        <v>0</v>
      </c>
      <c r="AB218" s="5">
        <f t="shared" si="409"/>
        <v>0</v>
      </c>
      <c r="AC218" s="5">
        <f t="shared" si="410"/>
        <v>0</v>
      </c>
      <c r="AD218" s="5">
        <f t="shared" si="411"/>
        <v>7.6685476542672484E-3</v>
      </c>
      <c r="AE218" s="5">
        <f t="shared" si="412"/>
        <v>0</v>
      </c>
      <c r="AF218" s="5">
        <f t="shared" si="413"/>
        <v>0</v>
      </c>
      <c r="AG218" s="5">
        <f t="shared" si="414"/>
        <v>0</v>
      </c>
      <c r="AH218" s="5">
        <f t="shared" si="415"/>
        <v>0</v>
      </c>
      <c r="AI218" s="5">
        <f t="shared" si="416"/>
        <v>0</v>
      </c>
      <c r="AJ218" s="5">
        <f t="shared" si="417"/>
        <v>0</v>
      </c>
      <c r="AK218" s="5">
        <f t="shared" si="418"/>
        <v>0</v>
      </c>
      <c r="AL218" s="5">
        <f t="shared" si="419"/>
        <v>0</v>
      </c>
      <c r="AM218" s="5">
        <f t="shared" si="420"/>
        <v>1.2269676246827602E-3</v>
      </c>
      <c r="AN218" s="5">
        <f t="shared" si="421"/>
        <v>0</v>
      </c>
      <c r="AO218" s="5">
        <f t="shared" si="422"/>
        <v>0</v>
      </c>
      <c r="AP218" s="5">
        <f t="shared" si="423"/>
        <v>0</v>
      </c>
      <c r="AQ218" s="5">
        <f t="shared" si="424"/>
        <v>0</v>
      </c>
      <c r="AR218" s="5">
        <f t="shared" si="425"/>
        <v>0</v>
      </c>
      <c r="AS218" s="5">
        <f t="shared" si="426"/>
        <v>0</v>
      </c>
      <c r="AT218" s="5">
        <f t="shared" si="427"/>
        <v>0</v>
      </c>
      <c r="AU218" s="5">
        <f t="shared" si="428"/>
        <v>0</v>
      </c>
      <c r="AV218" s="5">
        <f t="shared" si="429"/>
        <v>0</v>
      </c>
      <c r="AW218" s="5">
        <f t="shared" si="430"/>
        <v>0</v>
      </c>
      <c r="AX218" s="5">
        <f t="shared" si="431"/>
        <v>1.6359568329103464E-4</v>
      </c>
      <c r="AY218" s="5">
        <f t="shared" si="432"/>
        <v>0</v>
      </c>
      <c r="AZ218" s="5">
        <f t="shared" si="433"/>
        <v>0</v>
      </c>
      <c r="BA218" s="5">
        <f t="shared" si="434"/>
        <v>0</v>
      </c>
      <c r="BB218" s="5">
        <f t="shared" si="435"/>
        <v>0</v>
      </c>
      <c r="BC218" s="5">
        <f t="shared" si="436"/>
        <v>0</v>
      </c>
      <c r="BD218" s="5">
        <f t="shared" si="437"/>
        <v>0</v>
      </c>
      <c r="BE218" s="5">
        <f t="shared" si="438"/>
        <v>0</v>
      </c>
      <c r="BF218" s="5">
        <f t="shared" si="439"/>
        <v>0</v>
      </c>
      <c r="BG218" s="5">
        <f t="shared" si="440"/>
        <v>0</v>
      </c>
      <c r="BH218" s="5">
        <f t="shared" si="441"/>
        <v>0</v>
      </c>
      <c r="BI218" s="5">
        <f t="shared" si="442"/>
        <v>0</v>
      </c>
      <c r="BJ218" s="8">
        <f t="shared" si="443"/>
        <v>0.55065028904486557</v>
      </c>
      <c r="BK218" s="8">
        <f t="shared" si="444"/>
        <v>0.44932896411722156</v>
      </c>
      <c r="BL218" s="8">
        <f t="shared" si="445"/>
        <v>0</v>
      </c>
      <c r="BM218" s="8">
        <f t="shared" si="446"/>
        <v>4.7401849233577292E-2</v>
      </c>
      <c r="BN218" s="8">
        <f t="shared" si="447"/>
        <v>0.95257740392850976</v>
      </c>
    </row>
    <row r="219" spans="1:66" x14ac:dyDescent="0.25">
      <c r="A219" t="s">
        <v>91</v>
      </c>
      <c r="B219" t="s">
        <v>94</v>
      </c>
      <c r="C219" t="s">
        <v>122</v>
      </c>
      <c r="D219" s="16"/>
      <c r="E219">
        <f>VLOOKUP(A219,home!$A$2:$E$405,3,FALSE)</f>
        <v>1.2916666666666701</v>
      </c>
      <c r="F219">
        <f>VLOOKUP(B219,home!$B$2:$E$405,3,FALSE)</f>
        <v>1.1599999999999999</v>
      </c>
      <c r="G219">
        <f>VLOOKUP(C219,away!$B$2:$E$405,4,FALSE)</f>
        <v>1.1599999999999999</v>
      </c>
      <c r="H219">
        <f>VLOOKUP(A219,away!$A$2:$E$405,3,FALSE)</f>
        <v>0.97916666666666696</v>
      </c>
      <c r="I219">
        <f>VLOOKUP(C219,away!$B$2:$E$405,3,FALSE)</f>
        <v>0.77</v>
      </c>
      <c r="J219">
        <f>VLOOKUP(B219,home!$B$2:$E$405,4,FALSE)</f>
        <v>0.51</v>
      </c>
      <c r="K219" s="3">
        <f t="shared" si="392"/>
        <v>1.7380666666666709</v>
      </c>
      <c r="L219" s="3">
        <f t="shared" si="393"/>
        <v>0.38451875000000013</v>
      </c>
      <c r="M219" s="5">
        <f t="shared" si="394"/>
        <v>0.11972169756153858</v>
      </c>
      <c r="N219" s="5">
        <f t="shared" si="395"/>
        <v>0.20808429180845867</v>
      </c>
      <c r="O219" s="5">
        <f t="shared" si="396"/>
        <v>4.603523749424087E-2</v>
      </c>
      <c r="P219" s="5">
        <f t="shared" si="397"/>
        <v>8.0012311780823769E-2</v>
      </c>
      <c r="Q219" s="5">
        <f t="shared" si="398"/>
        <v>0.18083218572461135</v>
      </c>
      <c r="R219" s="5">
        <f t="shared" si="399"/>
        <v>8.8507059886193187E-3</v>
      </c>
      <c r="S219" s="5">
        <f t="shared" si="400"/>
        <v>1.3368441491612358E-2</v>
      </c>
      <c r="T219" s="5">
        <f t="shared" si="401"/>
        <v>6.9533366014595407E-2</v>
      </c>
      <c r="U219" s="5">
        <f t="shared" si="402"/>
        <v>1.5383117055286321E-2</v>
      </c>
      <c r="V219" s="5">
        <f t="shared" si="403"/>
        <v>9.9270960201566154E-4</v>
      </c>
      <c r="W219" s="5">
        <f t="shared" si="404"/>
        <v>0.10476613142280786</v>
      </c>
      <c r="X219" s="5">
        <f t="shared" si="405"/>
        <v>4.0284541897033802E-2</v>
      </c>
      <c r="Y219" s="5">
        <f t="shared" si="406"/>
        <v>7.7450808472850361E-3</v>
      </c>
      <c r="Z219" s="5">
        <f t="shared" si="407"/>
        <v>1.134420801120472E-3</v>
      </c>
      <c r="AA219" s="5">
        <f t="shared" si="408"/>
        <v>1.9716989804007931E-3</v>
      </c>
      <c r="AB219" s="5">
        <f t="shared" si="409"/>
        <v>1.7134721372676408E-3</v>
      </c>
      <c r="AC219" s="5">
        <f t="shared" si="410"/>
        <v>4.1465431810860252E-5</v>
      </c>
      <c r="AD219" s="5">
        <f t="shared" si="411"/>
        <v>4.5522630205400504E-2</v>
      </c>
      <c r="AE219" s="5">
        <f t="shared" si="412"/>
        <v>1.7504304863292849E-2</v>
      </c>
      <c r="AF219" s="5">
        <f t="shared" si="413"/>
        <v>3.3653667128261443E-3</v>
      </c>
      <c r="AG219" s="5">
        <f t="shared" si="414"/>
        <v>4.3134886723583953E-4</v>
      </c>
      <c r="AH219" s="5">
        <f t="shared" si="415"/>
        <v>1.0905151710521064E-4</v>
      </c>
      <c r="AI219" s="5">
        <f t="shared" si="416"/>
        <v>1.8953880682999691E-4</v>
      </c>
      <c r="AJ219" s="5">
        <f t="shared" si="417"/>
        <v>1.6471554109549543E-4</v>
      </c>
      <c r="AK219" s="5">
        <f t="shared" si="418"/>
        <v>9.5428863820014916E-5</v>
      </c>
      <c r="AL219" s="5">
        <f t="shared" si="419"/>
        <v>1.1084858052473484E-6</v>
      </c>
      <c r="AM219" s="5">
        <f t="shared" si="420"/>
        <v>1.5824273227799984E-2</v>
      </c>
      <c r="AN219" s="5">
        <f t="shared" si="421"/>
        <v>6.0847297612121164E-3</v>
      </c>
      <c r="AO219" s="5">
        <f t="shared" si="422"/>
        <v>1.169846340934541E-3</v>
      </c>
      <c r="AP219" s="5">
        <f t="shared" si="423"/>
        <v>1.4994261756940793E-4</v>
      </c>
      <c r="AQ219" s="5">
        <f t="shared" si="424"/>
        <v>1.4413936969879196E-5</v>
      </c>
      <c r="AR219" s="5">
        <f t="shared" si="425"/>
        <v>8.3864706085798518E-6</v>
      </c>
      <c r="AS219" s="5">
        <f t="shared" si="426"/>
        <v>1.4576245015752391E-5</v>
      </c>
      <c r="AT219" s="5">
        <f t="shared" si="427"/>
        <v>1.2667242793522721E-5</v>
      </c>
      <c r="AU219" s="5">
        <f t="shared" si="428"/>
        <v>7.3388374859984802E-6</v>
      </c>
      <c r="AV219" s="5">
        <f t="shared" si="429"/>
        <v>3.1888472016244474E-6</v>
      </c>
      <c r="AW219" s="5">
        <f t="shared" si="430"/>
        <v>2.0578399195925767E-8</v>
      </c>
      <c r="AX219" s="5">
        <f t="shared" si="431"/>
        <v>4.583940303577499E-3</v>
      </c>
      <c r="AY219" s="5">
        <f t="shared" si="432"/>
        <v>1.7626109956062409E-3</v>
      </c>
      <c r="AZ219" s="5">
        <f t="shared" si="433"/>
        <v>3.3887848838338368E-4</v>
      </c>
      <c r="BA219" s="5">
        <f t="shared" si="434"/>
        <v>4.343504425168943E-5</v>
      </c>
      <c r="BB219" s="5">
        <f t="shared" si="435"/>
        <v>4.1753972304635771E-6</v>
      </c>
      <c r="BC219" s="5">
        <f t="shared" si="436"/>
        <v>3.2110370476226366E-7</v>
      </c>
      <c r="BD219" s="5">
        <f t="shared" si="437"/>
        <v>5.3745919922047712E-7</v>
      </c>
      <c r="BE219" s="5">
        <f t="shared" si="438"/>
        <v>9.3413991885847281E-7</v>
      </c>
      <c r="BF219" s="5">
        <f t="shared" si="439"/>
        <v>8.1179872748531032E-7</v>
      </c>
      <c r="BG219" s="5">
        <f t="shared" si="440"/>
        <v>4.7032010276154614E-7</v>
      </c>
      <c r="BH219" s="5">
        <f t="shared" si="441"/>
        <v>2.0436192331827165E-7</v>
      </c>
      <c r="BI219" s="5">
        <f t="shared" si="442"/>
        <v>7.1038929371075604E-8</v>
      </c>
      <c r="BJ219" s="8">
        <f t="shared" si="443"/>
        <v>0.70804581558078727</v>
      </c>
      <c r="BK219" s="8">
        <f t="shared" si="444"/>
        <v>0.21590034534921274</v>
      </c>
      <c r="BL219" s="8">
        <f t="shared" si="445"/>
        <v>7.4562153146572149E-2</v>
      </c>
      <c r="BM219" s="8">
        <f t="shared" si="446"/>
        <v>0.35434371410219312</v>
      </c>
      <c r="BN219" s="8">
        <f t="shared" si="447"/>
        <v>0.64353643035829267</v>
      </c>
    </row>
    <row r="220" spans="1:66" x14ac:dyDescent="0.25">
      <c r="A220" t="s">
        <v>91</v>
      </c>
      <c r="B220" t="s">
        <v>92</v>
      </c>
      <c r="C220" t="s">
        <v>117</v>
      </c>
      <c r="D220" s="16"/>
      <c r="E220">
        <f>VLOOKUP(A220,home!$A$2:$E$405,3,FALSE)</f>
        <v>1.2916666666666701</v>
      </c>
      <c r="F220">
        <f>VLOOKUP(B220,home!$B$2:$E$405,3,FALSE)</f>
        <v>1.55</v>
      </c>
      <c r="G220">
        <f>VLOOKUP(C220,away!$B$2:$E$405,4,FALSE)</f>
        <v>1.1599999999999999</v>
      </c>
      <c r="H220">
        <f>VLOOKUP(A220,away!$A$2:$E$405,3,FALSE)</f>
        <v>0.97916666666666696</v>
      </c>
      <c r="I220">
        <f>VLOOKUP(C220,away!$B$2:$E$405,3,FALSE)</f>
        <v>1.55</v>
      </c>
      <c r="J220">
        <f>VLOOKUP(B220,home!$B$2:$E$405,4,FALSE)</f>
        <v>2.04</v>
      </c>
      <c r="K220" s="3">
        <f t="shared" si="392"/>
        <v>2.3224166666666726</v>
      </c>
      <c r="L220" s="3">
        <f t="shared" si="393"/>
        <v>3.0961250000000011</v>
      </c>
      <c r="M220" s="5">
        <f t="shared" si="394"/>
        <v>4.4336076133351839E-3</v>
      </c>
      <c r="N220" s="5">
        <f t="shared" si="395"/>
        <v>1.0296684214669881E-2</v>
      </c>
      <c r="O220" s="5">
        <f t="shared" si="396"/>
        <v>1.3727003371837401E-2</v>
      </c>
      <c r="P220" s="5">
        <f t="shared" si="397"/>
        <v>3.1879821414144797E-2</v>
      </c>
      <c r="Q220" s="5">
        <f t="shared" si="398"/>
        <v>1.1956595515776484E-2</v>
      </c>
      <c r="R220" s="5">
        <f t="shared" si="399"/>
        <v>2.1250259157315043E-2</v>
      </c>
      <c r="S220" s="5">
        <f t="shared" si="400"/>
        <v>5.7307902617550061E-2</v>
      </c>
      <c r="T220" s="5">
        <f t="shared" si="401"/>
        <v>3.7019114291283482E-2</v>
      </c>
      <c r="U220" s="5">
        <f t="shared" si="402"/>
        <v>4.9351956037934547E-2</v>
      </c>
      <c r="V220" s="5">
        <f t="shared" si="403"/>
        <v>4.578578140222625E-2</v>
      </c>
      <c r="W220" s="5">
        <f t="shared" si="404"/>
        <v>9.2560655674771043E-3</v>
      </c>
      <c r="X220" s="5">
        <f t="shared" si="405"/>
        <v>2.8657936005105057E-2</v>
      </c>
      <c r="Y220" s="5">
        <f t="shared" si="406"/>
        <v>4.4364276056902963E-2</v>
      </c>
      <c r="Z220" s="5">
        <f t="shared" si="407"/>
        <v>2.1931152877814025E-2</v>
      </c>
      <c r="AA220" s="5">
        <f t="shared" si="408"/>
        <v>5.0933274962650051E-2</v>
      </c>
      <c r="AB220" s="5">
        <f t="shared" si="409"/>
        <v>5.9144143330587422E-2</v>
      </c>
      <c r="AC220" s="5">
        <f t="shared" si="410"/>
        <v>2.0576394294848692E-2</v>
      </c>
      <c r="AD220" s="5">
        <f t="shared" si="411"/>
        <v>5.3741102354170839E-3</v>
      </c>
      <c r="AE220" s="5">
        <f t="shared" si="412"/>
        <v>1.6638917052630726E-2</v>
      </c>
      <c r="AF220" s="5">
        <f t="shared" si="413"/>
        <v>2.5758083529788162E-2</v>
      </c>
      <c r="AG220" s="5">
        <f t="shared" si="414"/>
        <v>2.6583415456221803E-2</v>
      </c>
      <c r="AH220" s="5">
        <f t="shared" si="415"/>
        <v>1.6975397675955493E-2</v>
      </c>
      <c r="AI220" s="5">
        <f t="shared" si="416"/>
        <v>3.9423946485933739E-2</v>
      </c>
      <c r="AJ220" s="5">
        <f t="shared" si="417"/>
        <v>4.5779415192353762E-2</v>
      </c>
      <c r="AK220" s="5">
        <f t="shared" si="418"/>
        <v>3.5439625610991954E-2</v>
      </c>
      <c r="AL220" s="5">
        <f t="shared" si="419"/>
        <v>5.9181761912696544E-3</v>
      </c>
      <c r="AM220" s="5">
        <f t="shared" si="420"/>
        <v>2.4961846358473182E-3</v>
      </c>
      <c r="AN220" s="5">
        <f t="shared" si="421"/>
        <v>7.7284996556627799E-3</v>
      </c>
      <c r="AO220" s="5">
        <f t="shared" si="422"/>
        <v>1.1964200498194468E-2</v>
      </c>
      <c r="AP220" s="5">
        <f t="shared" si="423"/>
        <v>1.2347553422490788E-2</v>
      </c>
      <c r="AQ220" s="5">
        <f t="shared" si="424"/>
        <v>9.5573922100523259E-3</v>
      </c>
      <c r="AR220" s="5">
        <f t="shared" si="425"/>
        <v>1.0511590625893545E-2</v>
      </c>
      <c r="AS220" s="5">
        <f t="shared" si="426"/>
        <v>2.4412293262752332E-2</v>
      </c>
      <c r="AT220" s="5">
        <f t="shared" si="427"/>
        <v>2.8347758372485272E-2</v>
      </c>
      <c r="AU220" s="5">
        <f t="shared" si="428"/>
        <v>2.1945102168966505E-2</v>
      </c>
      <c r="AV220" s="5">
        <f t="shared" si="429"/>
        <v>1.2741417757227686E-2</v>
      </c>
      <c r="AW220" s="5">
        <f t="shared" si="430"/>
        <v>1.1820722318249275E-3</v>
      </c>
      <c r="AX220" s="5">
        <f t="shared" si="431"/>
        <v>9.6619680022818136E-4</v>
      </c>
      <c r="AY220" s="5">
        <f t="shared" si="432"/>
        <v>2.9914660681064791E-3</v>
      </c>
      <c r="AZ220" s="5">
        <f t="shared" si="433"/>
        <v>4.6309764400580882E-3</v>
      </c>
      <c r="BA220" s="5">
        <f t="shared" si="434"/>
        <v>4.7793606434916184E-3</v>
      </c>
      <c r="BB220" s="5">
        <f t="shared" si="435"/>
        <v>3.699374493082623E-3</v>
      </c>
      <c r="BC220" s="5">
        <f t="shared" si="436"/>
        <v>2.2907451704790886E-3</v>
      </c>
      <c r="BD220" s="5">
        <f t="shared" si="437"/>
        <v>5.4241997544324395E-3</v>
      </c>
      <c r="BE220" s="5">
        <f t="shared" si="438"/>
        <v>1.2597251913023171E-2</v>
      </c>
      <c r="BF220" s="5">
        <f t="shared" si="439"/>
        <v>1.462803389850182E-2</v>
      </c>
      <c r="BG220" s="5">
        <f t="shared" si="440"/>
        <v>1.132412990881523E-2</v>
      </c>
      <c r="BH220" s="5">
        <f t="shared" si="441"/>
        <v>6.5748370089327591E-3</v>
      </c>
      <c r="BI220" s="5">
        <f t="shared" si="442"/>
        <v>3.0539022100324583E-3</v>
      </c>
      <c r="BJ220" s="8">
        <f t="shared" si="443"/>
        <v>0.27935714796296651</v>
      </c>
      <c r="BK220" s="8">
        <f t="shared" si="444"/>
        <v>0.16889314960148114</v>
      </c>
      <c r="BL220" s="8">
        <f t="shared" si="445"/>
        <v>0.48358553870662258</v>
      </c>
      <c r="BM220" s="8">
        <f t="shared" si="446"/>
        <v>0.85841362402552401</v>
      </c>
      <c r="BN220" s="8">
        <f t="shared" si="447"/>
        <v>9.3543971287078781E-2</v>
      </c>
    </row>
    <row r="221" spans="1:66" x14ac:dyDescent="0.25">
      <c r="A221" t="s">
        <v>91</v>
      </c>
      <c r="B221" t="s">
        <v>98</v>
      </c>
      <c r="C221" t="s">
        <v>99</v>
      </c>
      <c r="D221" s="16"/>
      <c r="E221">
        <f>VLOOKUP(A221,home!$A$2:$E$405,3,FALSE)</f>
        <v>1.2916666666666701</v>
      </c>
      <c r="F221">
        <f>VLOOKUP(B221,home!$B$2:$E$405,3,FALSE)</f>
        <v>1.1599999999999999</v>
      </c>
      <c r="G221">
        <f>VLOOKUP(C221,away!$B$2:$E$405,4,FALSE)</f>
        <v>1.55</v>
      </c>
      <c r="H221">
        <f>VLOOKUP(A221,away!$A$2:$E$405,3,FALSE)</f>
        <v>0.97916666666666696</v>
      </c>
      <c r="I221">
        <f>VLOOKUP(C221,away!$B$2:$E$405,3,FALSE)</f>
        <v>0.77</v>
      </c>
      <c r="J221">
        <f>VLOOKUP(B221,home!$B$2:$E$405,4,FALSE)</f>
        <v>0.51</v>
      </c>
      <c r="K221" s="3">
        <f t="shared" si="392"/>
        <v>2.3224166666666726</v>
      </c>
      <c r="L221" s="3">
        <f t="shared" si="393"/>
        <v>0.38451875000000013</v>
      </c>
      <c r="M221" s="5">
        <f t="shared" si="394"/>
        <v>6.6741027069244618E-2</v>
      </c>
      <c r="N221" s="5">
        <f t="shared" si="395"/>
        <v>0.15500047361606525</v>
      </c>
      <c r="O221" s="5">
        <f t="shared" si="396"/>
        <v>2.5663176302382105E-2</v>
      </c>
      <c r="P221" s="5">
        <f t="shared" si="397"/>
        <v>5.9600588364257398E-2</v>
      </c>
      <c r="Q221" s="5">
        <f t="shared" si="398"/>
        <v>0.17998784163358891</v>
      </c>
      <c r="R221" s="5">
        <f t="shared" si="399"/>
        <v>4.9339862364107959E-3</v>
      </c>
      <c r="S221" s="5">
        <f t="shared" si="400"/>
        <v>1.3306021383519367E-2</v>
      </c>
      <c r="T221" s="5">
        <f t="shared" si="401"/>
        <v>6.920869988014558E-2</v>
      </c>
      <c r="U221" s="5">
        <f t="shared" si="402"/>
        <v>1.1458771868544404E-2</v>
      </c>
      <c r="V221" s="5">
        <f t="shared" si="403"/>
        <v>1.3202718661963343E-3</v>
      </c>
      <c r="W221" s="5">
        <f t="shared" si="404"/>
        <v>0.13933558773573618</v>
      </c>
      <c r="X221" s="5">
        <f t="shared" si="405"/>
        <v>5.3577146026660617E-2</v>
      </c>
      <c r="Y221" s="5">
        <f t="shared" si="406"/>
        <v>1.0300708609369507E-2</v>
      </c>
      <c r="Z221" s="5">
        <f t="shared" si="407"/>
        <v>6.3240340671396158E-4</v>
      </c>
      <c r="AA221" s="5">
        <f t="shared" si="408"/>
        <v>1.4687042118092868E-3</v>
      </c>
      <c r="AB221" s="5">
        <f t="shared" si="409"/>
        <v>1.7054715699547135E-3</v>
      </c>
      <c r="AC221" s="5">
        <f t="shared" si="410"/>
        <v>7.3688725924569672E-5</v>
      </c>
      <c r="AD221" s="5">
        <f t="shared" si="411"/>
        <v>8.0898822804317524E-2</v>
      </c>
      <c r="AE221" s="5">
        <f t="shared" si="412"/>
        <v>3.1107114221187674E-2</v>
      </c>
      <c r="AF221" s="5">
        <f t="shared" si="413"/>
        <v>5.9806343382191561E-3</v>
      </c>
      <c r="AG221" s="5">
        <f t="shared" si="414"/>
        <v>7.6655534664636941E-4</v>
      </c>
      <c r="AH221" s="5">
        <f t="shared" si="415"/>
        <v>6.079274186134854E-5</v>
      </c>
      <c r="AI221" s="5">
        <f t="shared" si="416"/>
        <v>1.4118607691116059E-4</v>
      </c>
      <c r="AJ221" s="5">
        <f t="shared" si="417"/>
        <v>1.6394644905988101E-4</v>
      </c>
      <c r="AK221" s="5">
        <f t="shared" si="418"/>
        <v>1.2691732191249546E-4</v>
      </c>
      <c r="AL221" s="5">
        <f t="shared" si="419"/>
        <v>2.6321988820221321E-6</v>
      </c>
      <c r="AM221" s="5">
        <f t="shared" si="420"/>
        <v>3.7576154878892175E-2</v>
      </c>
      <c r="AN221" s="5">
        <f t="shared" si="421"/>
        <v>1.4448736103838023E-2</v>
      </c>
      <c r="AO221" s="5">
        <f t="shared" si="422"/>
        <v>2.7779049728638341E-3</v>
      </c>
      <c r="AP221" s="5">
        <f t="shared" si="423"/>
        <v>3.5605218259479533E-4</v>
      </c>
      <c r="AQ221" s="5">
        <f t="shared" si="424"/>
        <v>3.4227185046530619E-5</v>
      </c>
      <c r="AR221" s="5">
        <f t="shared" si="425"/>
        <v>4.675189821919688E-6</v>
      </c>
      <c r="AS221" s="5">
        <f t="shared" si="426"/>
        <v>1.0857738762256677E-5</v>
      </c>
      <c r="AT221" s="5">
        <f t="shared" si="427"/>
        <v>1.2608096731888838E-5</v>
      </c>
      <c r="AU221" s="5">
        <f t="shared" si="428"/>
        <v>9.7604179950280824E-6</v>
      </c>
      <c r="AV221" s="5">
        <f t="shared" si="429"/>
        <v>5.6669393563216311E-6</v>
      </c>
      <c r="AW221" s="5">
        <f t="shared" si="430"/>
        <v>6.5294088104946446E-8</v>
      </c>
      <c r="AX221" s="5">
        <f t="shared" si="431"/>
        <v>1.4544581393331228E-2</v>
      </c>
      <c r="AY221" s="5">
        <f t="shared" si="432"/>
        <v>5.5926642566369823E-3</v>
      </c>
      <c r="AZ221" s="5">
        <f t="shared" si="433"/>
        <v>1.0752421345658662E-3</v>
      </c>
      <c r="BA221" s="5">
        <f t="shared" si="434"/>
        <v>1.3781692051019964E-4</v>
      </c>
      <c r="BB221" s="5">
        <f t="shared" si="435"/>
        <v>1.3248297500857832E-5</v>
      </c>
      <c r="BC221" s="5">
        <f t="shared" si="436"/>
        <v>1.0188437589315967E-6</v>
      </c>
      <c r="BD221" s="5">
        <f t="shared" si="437"/>
        <v>2.9961635772287999E-7</v>
      </c>
      <c r="BE221" s="5">
        <f t="shared" si="438"/>
        <v>6.9583402278158042E-7</v>
      </c>
      <c r="BF221" s="5">
        <f t="shared" si="439"/>
        <v>8.0800826587082986E-7</v>
      </c>
      <c r="BG221" s="5">
        <f t="shared" si="440"/>
        <v>6.2551062115428374E-7</v>
      </c>
      <c r="BH221" s="5">
        <f t="shared" si="441"/>
        <v>3.6317407293643287E-7</v>
      </c>
      <c r="BI221" s="5">
        <f t="shared" si="442"/>
        <v>1.6868830397775787E-7</v>
      </c>
      <c r="BJ221" s="8">
        <f t="shared" si="443"/>
        <v>0.80272123138147622</v>
      </c>
      <c r="BK221" s="8">
        <f t="shared" si="444"/>
        <v>0.14663689386466128</v>
      </c>
      <c r="BL221" s="8">
        <f t="shared" si="445"/>
        <v>4.576948199315805E-2</v>
      </c>
      <c r="BM221" s="8">
        <f t="shared" si="446"/>
        <v>0.4982403184615114</v>
      </c>
      <c r="BN221" s="8">
        <f t="shared" si="447"/>
        <v>0.49192709322194911</v>
      </c>
    </row>
    <row r="222" spans="1:66" x14ac:dyDescent="0.25">
      <c r="A222" t="s">
        <v>91</v>
      </c>
      <c r="B222" t="s">
        <v>118</v>
      </c>
      <c r="C222" t="s">
        <v>389</v>
      </c>
      <c r="D222" s="16"/>
      <c r="E222">
        <f>VLOOKUP(A222,home!$A$2:$E$405,3,FALSE)</f>
        <v>1.2916666666666701</v>
      </c>
      <c r="F222">
        <f>VLOOKUP(B222,home!$B$2:$E$405,3,FALSE)</f>
        <v>1.1599999999999999</v>
      </c>
      <c r="G222">
        <f>VLOOKUP(C222,away!$B$2:$E$405,4,FALSE)</f>
        <v>0.77</v>
      </c>
      <c r="H222">
        <f>VLOOKUP(A222,away!$A$2:$E$405,3,FALSE)</f>
        <v>0.97916666666666696</v>
      </c>
      <c r="I222">
        <f>VLOOKUP(C222,away!$B$2:$E$405,3,FALSE)</f>
        <v>1.55</v>
      </c>
      <c r="J222">
        <f>VLOOKUP(B222,home!$B$2:$E$405,4,FALSE)</f>
        <v>2.04</v>
      </c>
      <c r="K222" s="3">
        <f t="shared" si="392"/>
        <v>1.1537166666666696</v>
      </c>
      <c r="L222" s="3">
        <f t="shared" si="393"/>
        <v>3.0961250000000011</v>
      </c>
      <c r="M222" s="5">
        <f t="shared" si="394"/>
        <v>1.4266492591509103E-2</v>
      </c>
      <c r="N222" s="5">
        <f t="shared" si="395"/>
        <v>1.6459490277700616E-2</v>
      </c>
      <c r="O222" s="5">
        <f t="shared" si="396"/>
        <v>4.4170844374886137E-2</v>
      </c>
      <c r="P222" s="5">
        <f t="shared" si="397"/>
        <v>5.0960639336045839E-2</v>
      </c>
      <c r="Q222" s="5">
        <f t="shared" si="398"/>
        <v>9.4947941291106067E-3</v>
      </c>
      <c r="R222" s="5">
        <f t="shared" si="399"/>
        <v>6.8379227770097195E-2</v>
      </c>
      <c r="S222" s="5">
        <f t="shared" si="400"/>
        <v>4.5508500861034605E-2</v>
      </c>
      <c r="T222" s="5">
        <f t="shared" si="401"/>
        <v>2.9397069472992591E-2</v>
      </c>
      <c r="U222" s="5">
        <f t="shared" si="402"/>
        <v>7.8890254732157494E-2</v>
      </c>
      <c r="V222" s="5">
        <f t="shared" si="403"/>
        <v>1.8062076296980631E-2</v>
      </c>
      <c r="W222" s="5">
        <f t="shared" si="404"/>
        <v>3.6514340777745852E-3</v>
      </c>
      <c r="X222" s="5">
        <f t="shared" si="405"/>
        <v>1.1305296334049841E-2</v>
      </c>
      <c r="Y222" s="5">
        <f t="shared" si="406"/>
        <v>1.750130530613004E-2</v>
      </c>
      <c r="Z222" s="5">
        <f t="shared" si="407"/>
        <v>7.0570212193230758E-2</v>
      </c>
      <c r="AA222" s="5">
        <f t="shared" si="408"/>
        <v>8.1418029977533737E-2</v>
      </c>
      <c r="AB222" s="5">
        <f t="shared" si="409"/>
        <v>4.6966669076123617E-2</v>
      </c>
      <c r="AC222" s="5">
        <f t="shared" si="410"/>
        <v>4.0324161226319641E-3</v>
      </c>
      <c r="AD222" s="5">
        <f t="shared" si="411"/>
        <v>1.0531800881907949E-3</v>
      </c>
      <c r="AE222" s="5">
        <f t="shared" si="412"/>
        <v>3.2607772005497256E-3</v>
      </c>
      <c r="AF222" s="5">
        <f t="shared" si="413"/>
        <v>5.0478869050260113E-3</v>
      </c>
      <c r="AG222" s="5">
        <f t="shared" si="414"/>
        <v>5.2096296146078892E-3</v>
      </c>
      <c r="AH222" s="5">
        <f t="shared" si="415"/>
        <v>5.4623549556691665E-2</v>
      </c>
      <c r="AI222" s="5">
        <f t="shared" si="416"/>
        <v>6.3020099516047937E-2</v>
      </c>
      <c r="AJ222" s="5">
        <f t="shared" si="417"/>
        <v>3.635366957332832E-2</v>
      </c>
      <c r="AK222" s="5">
        <f t="shared" si="418"/>
        <v>1.3980611493747293E-2</v>
      </c>
      <c r="AL222" s="5">
        <f t="shared" si="419"/>
        <v>5.7615984408278947E-4</v>
      </c>
      <c r="AM222" s="5">
        <f t="shared" si="420"/>
        <v>2.4301428414943846E-4</v>
      </c>
      <c r="AN222" s="5">
        <f t="shared" si="421"/>
        <v>7.5240260051218045E-4</v>
      </c>
      <c r="AO222" s="5">
        <f t="shared" si="422"/>
        <v>1.1647662507553876E-3</v>
      </c>
      <c r="AP222" s="5">
        <f t="shared" si="423"/>
        <v>1.2020873027066754E-3</v>
      </c>
      <c r="AQ222" s="5">
        <f t="shared" si="424"/>
        <v>9.304531375231768E-4</v>
      </c>
      <c r="AR222" s="5">
        <f t="shared" si="425"/>
        <v>3.3824267474242414E-2</v>
      </c>
      <c r="AS222" s="5">
        <f t="shared" si="426"/>
        <v>3.9023621122824807E-2</v>
      </c>
      <c r="AT222" s="5">
        <f t="shared" si="427"/>
        <v>2.2511101041544239E-2</v>
      </c>
      <c r="AU222" s="5">
        <f t="shared" si="428"/>
        <v>8.6571441522156727E-3</v>
      </c>
      <c r="AV222" s="5">
        <f t="shared" si="429"/>
        <v>2.4969728735367794E-3</v>
      </c>
      <c r="AW222" s="5">
        <f t="shared" si="430"/>
        <v>5.7168676544947396E-5</v>
      </c>
      <c r="AX222" s="5">
        <f t="shared" si="431"/>
        <v>4.6728271643546141E-5</v>
      </c>
      <c r="AY222" s="5">
        <f t="shared" si="432"/>
        <v>1.4467657004237436E-4</v>
      </c>
      <c r="AZ222" s="5">
        <f t="shared" si="433"/>
        <v>2.2396837271122322E-4</v>
      </c>
      <c r="BA222" s="5">
        <f t="shared" si="434"/>
        <v>2.3114469265351212E-4</v>
      </c>
      <c r="BB222" s="5">
        <f t="shared" si="435"/>
        <v>1.7891321538546389E-4</v>
      </c>
      <c r="BC222" s="5">
        <f t="shared" si="436"/>
        <v>1.1078753579706392E-4</v>
      </c>
      <c r="BD222" s="5">
        <f t="shared" si="437"/>
        <v>1.7454026688948125E-2</v>
      </c>
      <c r="BE222" s="5">
        <f t="shared" si="438"/>
        <v>2.0137001491484317E-2</v>
      </c>
      <c r="BF222" s="5">
        <f t="shared" si="439"/>
        <v>1.1616197118708522E-2</v>
      </c>
      <c r="BG222" s="5">
        <f t="shared" si="440"/>
        <v>4.4672667397131225E-3</v>
      </c>
      <c r="BH222" s="5">
        <f t="shared" si="441"/>
        <v>1.2884900230131762E-3</v>
      </c>
      <c r="BI222" s="5">
        <f t="shared" si="442"/>
        <v>2.9731048287680425E-4</v>
      </c>
      <c r="BJ222" s="8">
        <f t="shared" si="443"/>
        <v>0.10760980564001271</v>
      </c>
      <c r="BK222" s="8">
        <f t="shared" si="444"/>
        <v>0.13355096162232735</v>
      </c>
      <c r="BL222" s="8">
        <f t="shared" si="445"/>
        <v>0.64957635527972124</v>
      </c>
      <c r="BM222" s="8">
        <f t="shared" si="446"/>
        <v>0.75748833836244478</v>
      </c>
      <c r="BN222" s="8">
        <f t="shared" si="447"/>
        <v>0.20373148847934949</v>
      </c>
    </row>
    <row r="223" spans="1:66" x14ac:dyDescent="0.25">
      <c r="A223" t="s">
        <v>91</v>
      </c>
      <c r="B223" t="s">
        <v>351</v>
      </c>
      <c r="C223" t="s">
        <v>100</v>
      </c>
      <c r="D223" s="16"/>
      <c r="E223">
        <f>VLOOKUP(A223,home!$A$2:$E$405,3,FALSE)</f>
        <v>1.2916666666666701</v>
      </c>
      <c r="F223">
        <f>VLOOKUP(B223,home!$B$2:$E$405,3,FALSE)</f>
        <v>0.77</v>
      </c>
      <c r="G223">
        <f>VLOOKUP(C223,away!$B$2:$E$405,4,FALSE)</f>
        <v>1.1599999999999999</v>
      </c>
      <c r="H223">
        <f>VLOOKUP(A223,away!$A$2:$E$405,3,FALSE)</f>
        <v>0.97916666666666696</v>
      </c>
      <c r="I223">
        <f>VLOOKUP(C223,away!$B$2:$E$405,3,FALSE)</f>
        <v>0.39</v>
      </c>
      <c r="J223">
        <f>VLOOKUP(B223,home!$B$2:$E$405,4,FALSE)</f>
        <v>1.02</v>
      </c>
      <c r="K223" s="3">
        <f t="shared" si="392"/>
        <v>1.1537166666666696</v>
      </c>
      <c r="L223" s="3">
        <f t="shared" si="393"/>
        <v>0.38951250000000015</v>
      </c>
      <c r="M223" s="5">
        <f t="shared" si="394"/>
        <v>0.21368994564947158</v>
      </c>
      <c r="N223" s="5">
        <f t="shared" si="395"/>
        <v>0.24653765179489012</v>
      </c>
      <c r="O223" s="5">
        <f t="shared" si="396"/>
        <v>8.3234904954789801E-2</v>
      </c>
      <c r="P223" s="5">
        <f t="shared" si="397"/>
        <v>9.6029497094757152E-2</v>
      </c>
      <c r="Q223" s="5">
        <f t="shared" si="398"/>
        <v>0.14221729891831436</v>
      </c>
      <c r="R223" s="5">
        <f t="shared" si="399"/>
        <v>1.621051795810129E-2</v>
      </c>
      <c r="S223" s="5">
        <f t="shared" si="400"/>
        <v>1.0788603418195942E-2</v>
      </c>
      <c r="T223" s="5">
        <f t="shared" si="401"/>
        <v>5.5395415644919933E-2</v>
      </c>
      <c r="U223" s="5">
        <f t="shared" si="402"/>
        <v>1.8702344743560806E-2</v>
      </c>
      <c r="V223" s="5">
        <f t="shared" si="403"/>
        <v>5.386954228137139E-4</v>
      </c>
      <c r="W223" s="5">
        <f t="shared" si="404"/>
        <v>5.4692822683458341E-2</v>
      </c>
      <c r="X223" s="5">
        <f t="shared" si="405"/>
        <v>2.1303538095490571E-2</v>
      </c>
      <c r="Y223" s="5">
        <f t="shared" si="406"/>
        <v>4.1489971912098871E-3</v>
      </c>
      <c r="Z223" s="5">
        <f t="shared" si="407"/>
        <v>2.1047331253849768E-3</v>
      </c>
      <c r="AA223" s="5">
        <f t="shared" si="408"/>
        <v>2.4282656856420767E-3</v>
      </c>
      <c r="AB223" s="5">
        <f t="shared" si="409"/>
        <v>1.4007652963100162E-3</v>
      </c>
      <c r="AC223" s="5">
        <f t="shared" si="410"/>
        <v>1.5130172123570982E-5</v>
      </c>
      <c r="AD223" s="5">
        <f t="shared" si="411"/>
        <v>1.5775005269237693E-2</v>
      </c>
      <c r="AE223" s="5">
        <f t="shared" si="412"/>
        <v>6.1445617399339481E-3</v>
      </c>
      <c r="AF223" s="5">
        <f t="shared" si="413"/>
        <v>1.1966918023630115E-3</v>
      </c>
      <c r="AG223" s="5">
        <f t="shared" si="414"/>
        <v>1.5537547188930755E-4</v>
      </c>
      <c r="AH223" s="5">
        <f t="shared" si="415"/>
        <v>2.04954965375379E-4</v>
      </c>
      <c r="AI223" s="5">
        <f t="shared" si="416"/>
        <v>2.3645995946966494E-4</v>
      </c>
      <c r="AJ223" s="5">
        <f t="shared" si="417"/>
        <v>1.3640389811973885E-4</v>
      </c>
      <c r="AK223" s="5">
        <f t="shared" si="418"/>
        <v>5.2457150219681701E-5</v>
      </c>
      <c r="AL223" s="5">
        <f t="shared" si="419"/>
        <v>2.7197214460749294E-7</v>
      </c>
      <c r="AM223" s="5">
        <f t="shared" si="420"/>
        <v>3.6399772991748103E-3</v>
      </c>
      <c r="AN223" s="5">
        <f t="shared" si="421"/>
        <v>1.4178166577448286E-3</v>
      </c>
      <c r="AO223" s="5">
        <f t="shared" si="422"/>
        <v>2.7612865544991634E-4</v>
      </c>
      <c r="AP223" s="5">
        <f t="shared" si="423"/>
        <v>3.585185430197853E-5</v>
      </c>
      <c r="AQ223" s="5">
        <f t="shared" si="424"/>
        <v>3.4911863496998543E-6</v>
      </c>
      <c r="AR223" s="5">
        <f t="shared" si="425"/>
        <v>1.5966504190155469E-5</v>
      </c>
      <c r="AS223" s="5">
        <f t="shared" si="426"/>
        <v>1.8420821992585577E-5</v>
      </c>
      <c r="AT223" s="5">
        <f t="shared" si="427"/>
        <v>1.0626204673272958E-5</v>
      </c>
      <c r="AU223" s="5">
        <f t="shared" si="428"/>
        <v>4.0865431449887547E-6</v>
      </c>
      <c r="AV223" s="5">
        <f t="shared" si="429"/>
        <v>1.1786782338564888E-6</v>
      </c>
      <c r="AW223" s="5">
        <f t="shared" si="430"/>
        <v>3.3950212032491478E-9</v>
      </c>
      <c r="AX223" s="5">
        <f t="shared" si="431"/>
        <v>6.9991707939105112E-4</v>
      </c>
      <c r="AY223" s="5">
        <f t="shared" si="432"/>
        <v>2.7262645138630685E-4</v>
      </c>
      <c r="AZ223" s="5">
        <f t="shared" si="433"/>
        <v>5.309570532280444E-5</v>
      </c>
      <c r="BA223" s="5">
        <f t="shared" si="434"/>
        <v>6.893813639849624E-6</v>
      </c>
      <c r="BB223" s="5">
        <f t="shared" si="435"/>
        <v>6.7130664634798189E-7</v>
      </c>
      <c r="BC223" s="5">
        <f t="shared" si="436"/>
        <v>5.2296466017123675E-8</v>
      </c>
      <c r="BD223" s="5">
        <f t="shared" si="437"/>
        <v>1.0365254938946555E-6</v>
      </c>
      <c r="BE223" s="5">
        <f t="shared" si="438"/>
        <v>1.1958567377311651E-6</v>
      </c>
      <c r="BF223" s="5">
        <f t="shared" si="439"/>
        <v>6.8983992463303889E-7</v>
      </c>
      <c r="BG223" s="5">
        <f t="shared" si="440"/>
        <v>2.6529327279373877E-7</v>
      </c>
      <c r="BH223" s="5">
        <f t="shared" si="441"/>
        <v>7.6518317594170937E-8</v>
      </c>
      <c r="BI223" s="5">
        <f t="shared" si="442"/>
        <v>1.7656091662737684E-8</v>
      </c>
      <c r="BJ223" s="8">
        <f t="shared" si="443"/>
        <v>0.55397388091758082</v>
      </c>
      <c r="BK223" s="8">
        <f t="shared" si="444"/>
        <v>0.32133477018089285</v>
      </c>
      <c r="BL223" s="8">
        <f t="shared" si="445"/>
        <v>0.12266063505366162</v>
      </c>
      <c r="BM223" s="8">
        <f t="shared" si="446"/>
        <v>0.20188157985083086</v>
      </c>
      <c r="BN223" s="8">
        <f t="shared" si="447"/>
        <v>0.79791981637032428</v>
      </c>
    </row>
    <row r="224" spans="1:66" x14ac:dyDescent="0.25">
      <c r="A224" t="s">
        <v>91</v>
      </c>
      <c r="B224" t="s">
        <v>107</v>
      </c>
      <c r="C224" t="s">
        <v>93</v>
      </c>
      <c r="D224" s="16"/>
      <c r="E224">
        <f>VLOOKUP(A224,home!$A$2:$E$405,3,FALSE)</f>
        <v>1.2916666666666701</v>
      </c>
      <c r="F224">
        <f>VLOOKUP(B224,home!$B$2:$E$405,3,FALSE)</f>
        <v>1.1599999999999999</v>
      </c>
      <c r="G224">
        <f>VLOOKUP(C224,away!$B$2:$E$405,4,FALSE)</f>
        <v>0.77</v>
      </c>
      <c r="H224">
        <f>VLOOKUP(A224,away!$A$2:$E$405,3,FALSE)</f>
        <v>0.97916666666666696</v>
      </c>
      <c r="I224">
        <f>VLOOKUP(C224,away!$B$2:$E$405,3,FALSE)</f>
        <v>0.77</v>
      </c>
      <c r="J224">
        <f>VLOOKUP(B224,home!$B$2:$E$405,4,FALSE)</f>
        <v>1.53</v>
      </c>
      <c r="K224" s="3">
        <f t="shared" si="392"/>
        <v>1.1537166666666696</v>
      </c>
      <c r="L224" s="3">
        <f t="shared" si="393"/>
        <v>1.1535562500000005</v>
      </c>
      <c r="M224" s="5">
        <f t="shared" si="394"/>
        <v>9.9532314702317756E-2</v>
      </c>
      <c r="N224" s="5">
        <f t="shared" si="395"/>
        <v>0.11483209034397598</v>
      </c>
      <c r="O224" s="5">
        <f t="shared" si="396"/>
        <v>0.11481612370182559</v>
      </c>
      <c r="P224" s="5">
        <f t="shared" si="397"/>
        <v>0.13246527551685822</v>
      </c>
      <c r="Q224" s="5">
        <f t="shared" si="398"/>
        <v>6.6241848249008931E-2</v>
      </c>
      <c r="R224" s="5">
        <f t="shared" si="399"/>
        <v>6.6223428548507074E-2</v>
      </c>
      <c r="S224" s="5">
        <f t="shared" si="400"/>
        <v>4.407374949089915E-2</v>
      </c>
      <c r="T224" s="5">
        <f t="shared" si="401"/>
        <v>7.6413698059195845E-2</v>
      </c>
      <c r="U224" s="5">
        <f t="shared" si="402"/>
        <v>7.6403073240221941E-2</v>
      </c>
      <c r="V224" s="5">
        <f t="shared" si="403"/>
        <v>6.5174158505808058E-3</v>
      </c>
      <c r="W224" s="5">
        <f t="shared" si="404"/>
        <v>2.5474774785228652E-2</v>
      </c>
      <c r="X224" s="5">
        <f t="shared" si="405"/>
        <v>2.938658567084293E-2</v>
      </c>
      <c r="Y224" s="5">
        <f t="shared" si="406"/>
        <v>1.6949539783380665E-2</v>
      </c>
      <c r="Z224" s="5">
        <f t="shared" si="407"/>
        <v>2.5464149966186261E-2</v>
      </c>
      <c r="AA224" s="5">
        <f t="shared" si="408"/>
        <v>2.9378414218488601E-2</v>
      </c>
      <c r="AB224" s="5">
        <f t="shared" si="409"/>
        <v>1.6947183062053683E-2</v>
      </c>
      <c r="AC224" s="5">
        <f t="shared" si="410"/>
        <v>5.4211745758600213E-4</v>
      </c>
      <c r="AD224" s="5">
        <f t="shared" si="411"/>
        <v>7.3476680623245309E-3</v>
      </c>
      <c r="AE224" s="5">
        <f t="shared" si="412"/>
        <v>8.475948416219856E-3</v>
      </c>
      <c r="AF224" s="5">
        <f t="shared" si="413"/>
        <v>4.8887416351040122E-3</v>
      </c>
      <c r="AG224" s="5">
        <f t="shared" si="414"/>
        <v>1.8798128226031512E-3</v>
      </c>
      <c r="AH224" s="5">
        <f t="shared" si="415"/>
        <v>7.3435823361078694E-3</v>
      </c>
      <c r="AI224" s="5">
        <f t="shared" si="416"/>
        <v>8.4724133342066049E-3</v>
      </c>
      <c r="AJ224" s="5">
        <f t="shared" si="417"/>
        <v>4.8873822352815451E-3</v>
      </c>
      <c r="AK224" s="5">
        <f t="shared" si="418"/>
        <v>1.8795514470716405E-3</v>
      </c>
      <c r="AL224" s="5">
        <f t="shared" si="419"/>
        <v>2.8859667775798734E-5</v>
      </c>
      <c r="AM224" s="5">
        <f t="shared" si="420"/>
        <v>1.6954254209276402E-3</v>
      </c>
      <c r="AN224" s="5">
        <f t="shared" si="421"/>
        <v>1.9557685907199609E-3</v>
      </c>
      <c r="AO224" s="5">
        <f t="shared" si="422"/>
        <v>1.1280445406893524E-3</v>
      </c>
      <c r="AP224" s="5">
        <f t="shared" si="423"/>
        <v>4.33754276730194E-4</v>
      </c>
      <c r="AQ224" s="5">
        <f t="shared" si="424"/>
        <v>1.2508998922158634E-4</v>
      </c>
      <c r="AR224" s="5">
        <f t="shared" si="425"/>
        <v>1.6942470602413682E-3</v>
      </c>
      <c r="AS224" s="5">
        <f t="shared" si="426"/>
        <v>1.9546810708514751E-3</v>
      </c>
      <c r="AT224" s="5">
        <f t="shared" si="427"/>
        <v>1.1275740647296003E-3</v>
      </c>
      <c r="AU224" s="5">
        <f t="shared" si="428"/>
        <v>4.3363366379320736E-4</v>
      </c>
      <c r="AV224" s="5">
        <f t="shared" si="429"/>
        <v>1.2507259628648863E-4</v>
      </c>
      <c r="AW224" s="5">
        <f t="shared" si="430"/>
        <v>1.0669075037700473E-6</v>
      </c>
      <c r="AX224" s="5">
        <f t="shared" si="431"/>
        <v>3.2600676086909521E-4</v>
      </c>
      <c r="AY224" s="5">
        <f t="shared" si="432"/>
        <v>3.7606713654280034E-4</v>
      </c>
      <c r="AZ224" s="5">
        <f t="shared" si="433"/>
        <v>2.1690729788927555E-4</v>
      </c>
      <c r="BA224" s="5">
        <f t="shared" si="434"/>
        <v>8.3404923050261893E-5</v>
      </c>
      <c r="BB224" s="5">
        <f t="shared" si="435"/>
        <v>2.405306756634969E-5</v>
      </c>
      <c r="BC224" s="5">
        <f t="shared" si="436"/>
        <v>5.5493132845669995E-6</v>
      </c>
      <c r="BD224" s="5">
        <f t="shared" si="437"/>
        <v>3.2573488089759244E-4</v>
      </c>
      <c r="BE224" s="5">
        <f t="shared" si="438"/>
        <v>3.7580576100623497E-4</v>
      </c>
      <c r="BF224" s="5">
        <f t="shared" si="439"/>
        <v>2.1678668495112228E-4</v>
      </c>
      <c r="BG224" s="5">
        <f t="shared" si="440"/>
        <v>8.3370137179842094E-5</v>
      </c>
      <c r="BH224" s="5">
        <f t="shared" si="441"/>
        <v>2.4046379191667601E-5</v>
      </c>
      <c r="BI224" s="5">
        <f t="shared" si="442"/>
        <v>5.5485416892826983E-6</v>
      </c>
      <c r="BJ224" s="8">
        <f t="shared" si="443"/>
        <v>0.35826077914537557</v>
      </c>
      <c r="BK224" s="8">
        <f t="shared" si="444"/>
        <v>0.2835357998225605</v>
      </c>
      <c r="BL224" s="8">
        <f t="shared" si="445"/>
        <v>0.33271765296458239</v>
      </c>
      <c r="BM224" s="8">
        <f t="shared" si="446"/>
        <v>0.40549230060717212</v>
      </c>
      <c r="BN224" s="8">
        <f t="shared" si="447"/>
        <v>0.59411108106249355</v>
      </c>
    </row>
    <row r="225" spans="1:66" x14ac:dyDescent="0.25">
      <c r="A225" t="s">
        <v>91</v>
      </c>
      <c r="B225" t="s">
        <v>129</v>
      </c>
      <c r="C225" t="s">
        <v>371</v>
      </c>
      <c r="D225" s="16"/>
      <c r="E225">
        <f>VLOOKUP(A225,home!$A$2:$E$405,3,FALSE)</f>
        <v>1.2916666666666701</v>
      </c>
      <c r="F225">
        <f>VLOOKUP(B225,home!$B$2:$E$405,3,FALSE)</f>
        <v>0.77</v>
      </c>
      <c r="G225">
        <f>VLOOKUP(C225,away!$B$2:$E$405,4,FALSE)</f>
        <v>1.1599999999999999</v>
      </c>
      <c r="H225">
        <f>VLOOKUP(A225,away!$A$2:$E$405,3,FALSE)</f>
        <v>0.97916666666666696</v>
      </c>
      <c r="I225">
        <f>VLOOKUP(C225,away!$B$2:$E$405,3,FALSE)</f>
        <v>0</v>
      </c>
      <c r="J225">
        <f>VLOOKUP(B225,home!$B$2:$E$405,4,FALSE)</f>
        <v>0.51</v>
      </c>
      <c r="K225" s="3">
        <f t="shared" si="392"/>
        <v>1.1537166666666696</v>
      </c>
      <c r="L225" s="3">
        <f t="shared" si="393"/>
        <v>0</v>
      </c>
      <c r="M225" s="5">
        <f t="shared" si="394"/>
        <v>0.31546212029458726</v>
      </c>
      <c r="N225" s="5">
        <f t="shared" si="395"/>
        <v>0.36395390588587112</v>
      </c>
      <c r="O225" s="5">
        <f t="shared" si="396"/>
        <v>0</v>
      </c>
      <c r="P225" s="5">
        <f t="shared" si="397"/>
        <v>0</v>
      </c>
      <c r="Q225" s="5">
        <f t="shared" si="398"/>
        <v>0.20994984355948104</v>
      </c>
      <c r="R225" s="5">
        <f t="shared" si="399"/>
        <v>0</v>
      </c>
      <c r="S225" s="5">
        <f t="shared" si="400"/>
        <v>0</v>
      </c>
      <c r="T225" s="5">
        <f t="shared" si="401"/>
        <v>0</v>
      </c>
      <c r="U225" s="5">
        <f t="shared" si="402"/>
        <v>0</v>
      </c>
      <c r="V225" s="5">
        <f t="shared" si="403"/>
        <v>0</v>
      </c>
      <c r="W225" s="5">
        <f t="shared" si="404"/>
        <v>8.0740877892877747E-2</v>
      </c>
      <c r="X225" s="5">
        <f t="shared" si="405"/>
        <v>0</v>
      </c>
      <c r="Y225" s="5">
        <f t="shared" si="406"/>
        <v>0</v>
      </c>
      <c r="Z225" s="5">
        <f t="shared" si="407"/>
        <v>0</v>
      </c>
      <c r="AA225" s="5">
        <f t="shared" si="408"/>
        <v>0</v>
      </c>
      <c r="AB225" s="5">
        <f t="shared" si="409"/>
        <v>0</v>
      </c>
      <c r="AC225" s="5">
        <f t="shared" si="410"/>
        <v>0</v>
      </c>
      <c r="AD225" s="5">
        <f t="shared" si="411"/>
        <v>2.3288024126577878E-2</v>
      </c>
      <c r="AE225" s="5">
        <f t="shared" si="412"/>
        <v>0</v>
      </c>
      <c r="AF225" s="5">
        <f t="shared" si="413"/>
        <v>0</v>
      </c>
      <c r="AG225" s="5">
        <f t="shared" si="414"/>
        <v>0</v>
      </c>
      <c r="AH225" s="5">
        <f t="shared" si="415"/>
        <v>0</v>
      </c>
      <c r="AI225" s="5">
        <f t="shared" si="416"/>
        <v>0</v>
      </c>
      <c r="AJ225" s="5">
        <f t="shared" si="417"/>
        <v>0</v>
      </c>
      <c r="AK225" s="5">
        <f t="shared" si="418"/>
        <v>0</v>
      </c>
      <c r="AL225" s="5">
        <f t="shared" si="419"/>
        <v>0</v>
      </c>
      <c r="AM225" s="5">
        <f t="shared" si="420"/>
        <v>5.373556313713679E-3</v>
      </c>
      <c r="AN225" s="5">
        <f t="shared" si="421"/>
        <v>0</v>
      </c>
      <c r="AO225" s="5">
        <f t="shared" si="422"/>
        <v>0</v>
      </c>
      <c r="AP225" s="5">
        <f t="shared" si="423"/>
        <v>0</v>
      </c>
      <c r="AQ225" s="5">
        <f t="shared" si="424"/>
        <v>0</v>
      </c>
      <c r="AR225" s="5">
        <f t="shared" si="425"/>
        <v>0</v>
      </c>
      <c r="AS225" s="5">
        <f t="shared" si="426"/>
        <v>0</v>
      </c>
      <c r="AT225" s="5">
        <f t="shared" si="427"/>
        <v>0</v>
      </c>
      <c r="AU225" s="5">
        <f t="shared" si="428"/>
        <v>0</v>
      </c>
      <c r="AV225" s="5">
        <f t="shared" si="429"/>
        <v>0</v>
      </c>
      <c r="AW225" s="5">
        <f t="shared" si="430"/>
        <v>0</v>
      </c>
      <c r="AX225" s="5">
        <f t="shared" si="431"/>
        <v>1.0332602464005632E-3</v>
      </c>
      <c r="AY225" s="5">
        <f t="shared" si="432"/>
        <v>0</v>
      </c>
      <c r="AZ225" s="5">
        <f t="shared" si="433"/>
        <v>0</v>
      </c>
      <c r="BA225" s="5">
        <f t="shared" si="434"/>
        <v>0</v>
      </c>
      <c r="BB225" s="5">
        <f t="shared" si="435"/>
        <v>0</v>
      </c>
      <c r="BC225" s="5">
        <f t="shared" si="436"/>
        <v>0</v>
      </c>
      <c r="BD225" s="5">
        <f t="shared" si="437"/>
        <v>0</v>
      </c>
      <c r="BE225" s="5">
        <f t="shared" si="438"/>
        <v>0</v>
      </c>
      <c r="BF225" s="5">
        <f t="shared" si="439"/>
        <v>0</v>
      </c>
      <c r="BG225" s="5">
        <f t="shared" si="440"/>
        <v>0</v>
      </c>
      <c r="BH225" s="5">
        <f t="shared" si="441"/>
        <v>0</v>
      </c>
      <c r="BI225" s="5">
        <f t="shared" si="442"/>
        <v>0</v>
      </c>
      <c r="BJ225" s="8">
        <f t="shared" si="443"/>
        <v>0.68433946802492218</v>
      </c>
      <c r="BK225" s="8">
        <f t="shared" si="444"/>
        <v>0.31546212029458726</v>
      </c>
      <c r="BL225" s="8">
        <f t="shared" si="445"/>
        <v>0</v>
      </c>
      <c r="BM225" s="8">
        <f t="shared" si="446"/>
        <v>0.11043571857956987</v>
      </c>
      <c r="BN225" s="8">
        <f t="shared" si="447"/>
        <v>0.88936586973993936</v>
      </c>
    </row>
    <row r="226" spans="1:66" x14ac:dyDescent="0.25">
      <c r="A226" t="s">
        <v>91</v>
      </c>
      <c r="B226" t="s">
        <v>105</v>
      </c>
      <c r="C226" t="s">
        <v>97</v>
      </c>
      <c r="D226" s="16"/>
      <c r="E226">
        <f>VLOOKUP(A226,home!$A$2:$E$405,3,FALSE)</f>
        <v>1.2916666666666701</v>
      </c>
      <c r="F226">
        <f>VLOOKUP(B226,home!$B$2:$E$405,3,FALSE)</f>
        <v>1.1599999999999999</v>
      </c>
      <c r="G226">
        <f>VLOOKUP(C226,away!$B$2:$E$405,4,FALSE)</f>
        <v>1.55</v>
      </c>
      <c r="H226">
        <f>VLOOKUP(A226,away!$A$2:$E$405,3,FALSE)</f>
        <v>0.97916666666666696</v>
      </c>
      <c r="I226">
        <f>VLOOKUP(C226,away!$B$2:$E$405,3,FALSE)</f>
        <v>0.77</v>
      </c>
      <c r="J226">
        <f>VLOOKUP(B226,home!$B$2:$E$405,4,FALSE)</f>
        <v>0.51</v>
      </c>
      <c r="K226" s="3">
        <f t="shared" si="392"/>
        <v>2.3224166666666726</v>
      </c>
      <c r="L226" s="3">
        <f t="shared" si="393"/>
        <v>0.38451875000000013</v>
      </c>
      <c r="M226" s="5">
        <f t="shared" si="394"/>
        <v>6.6741027069244618E-2</v>
      </c>
      <c r="N226" s="5">
        <f t="shared" si="395"/>
        <v>0.15500047361606525</v>
      </c>
      <c r="O226" s="5">
        <f t="shared" si="396"/>
        <v>2.5663176302382105E-2</v>
      </c>
      <c r="P226" s="5">
        <f t="shared" si="397"/>
        <v>5.9600588364257398E-2</v>
      </c>
      <c r="Q226" s="5">
        <f t="shared" si="398"/>
        <v>0.17998784163358891</v>
      </c>
      <c r="R226" s="5">
        <f t="shared" si="399"/>
        <v>4.9339862364107959E-3</v>
      </c>
      <c r="S226" s="5">
        <f t="shared" si="400"/>
        <v>1.3306021383519367E-2</v>
      </c>
      <c r="T226" s="5">
        <f t="shared" si="401"/>
        <v>6.920869988014558E-2</v>
      </c>
      <c r="U226" s="5">
        <f t="shared" si="402"/>
        <v>1.1458771868544404E-2</v>
      </c>
      <c r="V226" s="5">
        <f t="shared" si="403"/>
        <v>1.3202718661963343E-3</v>
      </c>
      <c r="W226" s="5">
        <f t="shared" si="404"/>
        <v>0.13933558773573618</v>
      </c>
      <c r="X226" s="5">
        <f t="shared" si="405"/>
        <v>5.3577146026660617E-2</v>
      </c>
      <c r="Y226" s="5">
        <f t="shared" si="406"/>
        <v>1.0300708609369507E-2</v>
      </c>
      <c r="Z226" s="5">
        <f t="shared" si="407"/>
        <v>6.3240340671396158E-4</v>
      </c>
      <c r="AA226" s="5">
        <f t="shared" si="408"/>
        <v>1.4687042118092868E-3</v>
      </c>
      <c r="AB226" s="5">
        <f t="shared" si="409"/>
        <v>1.7054715699547135E-3</v>
      </c>
      <c r="AC226" s="5">
        <f t="shared" si="410"/>
        <v>7.3688725924569672E-5</v>
      </c>
      <c r="AD226" s="5">
        <f t="shared" si="411"/>
        <v>8.0898822804317524E-2</v>
      </c>
      <c r="AE226" s="5">
        <f t="shared" si="412"/>
        <v>3.1107114221187674E-2</v>
      </c>
      <c r="AF226" s="5">
        <f t="shared" si="413"/>
        <v>5.9806343382191561E-3</v>
      </c>
      <c r="AG226" s="5">
        <f t="shared" si="414"/>
        <v>7.6655534664636941E-4</v>
      </c>
      <c r="AH226" s="5">
        <f t="shared" si="415"/>
        <v>6.079274186134854E-5</v>
      </c>
      <c r="AI226" s="5">
        <f t="shared" si="416"/>
        <v>1.4118607691116059E-4</v>
      </c>
      <c r="AJ226" s="5">
        <f t="shared" si="417"/>
        <v>1.6394644905988101E-4</v>
      </c>
      <c r="AK226" s="5">
        <f t="shared" si="418"/>
        <v>1.2691732191249546E-4</v>
      </c>
      <c r="AL226" s="5">
        <f t="shared" si="419"/>
        <v>2.6321988820221321E-6</v>
      </c>
      <c r="AM226" s="5">
        <f t="shared" si="420"/>
        <v>3.7576154878892175E-2</v>
      </c>
      <c r="AN226" s="5">
        <f t="shared" si="421"/>
        <v>1.4448736103838023E-2</v>
      </c>
      <c r="AO226" s="5">
        <f t="shared" si="422"/>
        <v>2.7779049728638341E-3</v>
      </c>
      <c r="AP226" s="5">
        <f t="shared" si="423"/>
        <v>3.5605218259479533E-4</v>
      </c>
      <c r="AQ226" s="5">
        <f t="shared" si="424"/>
        <v>3.4227185046530619E-5</v>
      </c>
      <c r="AR226" s="5">
        <f t="shared" si="425"/>
        <v>4.675189821919688E-6</v>
      </c>
      <c r="AS226" s="5">
        <f t="shared" si="426"/>
        <v>1.0857738762256677E-5</v>
      </c>
      <c r="AT226" s="5">
        <f t="shared" si="427"/>
        <v>1.2608096731888838E-5</v>
      </c>
      <c r="AU226" s="5">
        <f t="shared" si="428"/>
        <v>9.7604179950280824E-6</v>
      </c>
      <c r="AV226" s="5">
        <f t="shared" si="429"/>
        <v>5.6669393563216311E-6</v>
      </c>
      <c r="AW226" s="5">
        <f t="shared" si="430"/>
        <v>6.5294088104946446E-8</v>
      </c>
      <c r="AX226" s="5">
        <f t="shared" si="431"/>
        <v>1.4544581393331228E-2</v>
      </c>
      <c r="AY226" s="5">
        <f t="shared" si="432"/>
        <v>5.5926642566369823E-3</v>
      </c>
      <c r="AZ226" s="5">
        <f t="shared" si="433"/>
        <v>1.0752421345658662E-3</v>
      </c>
      <c r="BA226" s="5">
        <f t="shared" si="434"/>
        <v>1.3781692051019964E-4</v>
      </c>
      <c r="BB226" s="5">
        <f t="shared" si="435"/>
        <v>1.3248297500857832E-5</v>
      </c>
      <c r="BC226" s="5">
        <f t="shared" si="436"/>
        <v>1.0188437589315967E-6</v>
      </c>
      <c r="BD226" s="5">
        <f t="shared" si="437"/>
        <v>2.9961635772287999E-7</v>
      </c>
      <c r="BE226" s="5">
        <f t="shared" si="438"/>
        <v>6.9583402278158042E-7</v>
      </c>
      <c r="BF226" s="5">
        <f t="shared" si="439"/>
        <v>8.0800826587082986E-7</v>
      </c>
      <c r="BG226" s="5">
        <f t="shared" si="440"/>
        <v>6.2551062115428374E-7</v>
      </c>
      <c r="BH226" s="5">
        <f t="shared" si="441"/>
        <v>3.6317407293643287E-7</v>
      </c>
      <c r="BI226" s="5">
        <f t="shared" si="442"/>
        <v>1.6868830397775787E-7</v>
      </c>
      <c r="BJ226" s="8">
        <f t="shared" si="443"/>
        <v>0.80272123138147622</v>
      </c>
      <c r="BK226" s="8">
        <f t="shared" si="444"/>
        <v>0.14663689386466128</v>
      </c>
      <c r="BL226" s="8">
        <f t="shared" si="445"/>
        <v>4.576948199315805E-2</v>
      </c>
      <c r="BM226" s="8">
        <f t="shared" si="446"/>
        <v>0.4982403184615114</v>
      </c>
      <c r="BN226" s="8">
        <f t="shared" si="447"/>
        <v>0.49192709322194911</v>
      </c>
    </row>
    <row r="227" spans="1:66" x14ac:dyDescent="0.25">
      <c r="A227" t="s">
        <v>91</v>
      </c>
      <c r="B227" t="s">
        <v>108</v>
      </c>
      <c r="C227" t="s">
        <v>95</v>
      </c>
      <c r="D227" s="16"/>
      <c r="E227">
        <f>VLOOKUP(A227,home!$A$2:$E$405,3,FALSE)</f>
        <v>1.2916666666666701</v>
      </c>
      <c r="F227">
        <f>VLOOKUP(B227,home!$B$2:$E$405,3,FALSE)</f>
        <v>0.77</v>
      </c>
      <c r="G227">
        <f>VLOOKUP(C227,away!$B$2:$E$405,4,FALSE)</f>
        <v>0.77</v>
      </c>
      <c r="H227">
        <f>VLOOKUP(A227,away!$A$2:$E$405,3,FALSE)</f>
        <v>0.97916666666666696</v>
      </c>
      <c r="I227">
        <f>VLOOKUP(C227,away!$B$2:$E$405,3,FALSE)</f>
        <v>0.39</v>
      </c>
      <c r="J227">
        <f>VLOOKUP(B227,home!$B$2:$E$405,4,FALSE)</f>
        <v>0.51</v>
      </c>
      <c r="K227" s="3">
        <f t="shared" si="392"/>
        <v>0.76582916666666867</v>
      </c>
      <c r="L227" s="3">
        <f t="shared" si="393"/>
        <v>0.19475625000000008</v>
      </c>
      <c r="M227" s="5">
        <f t="shared" si="394"/>
        <v>0.38266879969643419</v>
      </c>
      <c r="N227" s="5">
        <f t="shared" si="395"/>
        <v>0.29305892798085453</v>
      </c>
      <c r="O227" s="5">
        <f t="shared" si="396"/>
        <v>7.4527140420878685E-2</v>
      </c>
      <c r="P227" s="5">
        <f t="shared" si="397"/>
        <v>5.707505784257131E-2</v>
      </c>
      <c r="Q227" s="5">
        <f t="shared" si="398"/>
        <v>0.11221653729990255</v>
      </c>
      <c r="R227" s="5">
        <f t="shared" si="399"/>
        <v>7.2573131957968792E-3</v>
      </c>
      <c r="S227" s="5">
        <f t="shared" si="400"/>
        <v>2.1281864567460427E-3</v>
      </c>
      <c r="T227" s="5">
        <f t="shared" si="401"/>
        <v>2.1854871992514152E-2</v>
      </c>
      <c r="U227" s="5">
        <f t="shared" si="402"/>
        <v>5.5578621169761408E-3</v>
      </c>
      <c r="V227" s="5">
        <f t="shared" si="403"/>
        <v>3.526878282644733E-5</v>
      </c>
      <c r="W227" s="5">
        <f t="shared" si="404"/>
        <v>2.86462324155345E-2</v>
      </c>
      <c r="X227" s="5">
        <f t="shared" si="405"/>
        <v>5.5790328018779428E-3</v>
      </c>
      <c r="Y227" s="5">
        <f t="shared" si="406"/>
        <v>5.4327575356037064E-4</v>
      </c>
      <c r="Z227" s="5">
        <f t="shared" si="407"/>
        <v>4.7113570102963887E-4</v>
      </c>
      <c r="AA227" s="5">
        <f t="shared" si="408"/>
        <v>3.60809461306445E-4</v>
      </c>
      <c r="AB227" s="5">
        <f t="shared" si="409"/>
        <v>1.3815920453888223E-4</v>
      </c>
      <c r="AC227" s="5">
        <f t="shared" si="410"/>
        <v>3.2877122159120145E-7</v>
      </c>
      <c r="AD227" s="5">
        <f t="shared" si="411"/>
        <v>5.4845300747321237E-3</v>
      </c>
      <c r="AE227" s="5">
        <f t="shared" si="412"/>
        <v>1.0681465103670486E-3</v>
      </c>
      <c r="AF227" s="5">
        <f t="shared" si="413"/>
        <v>1.0401410440483628E-4</v>
      </c>
      <c r="AG227" s="5">
        <f t="shared" si="414"/>
        <v>6.7524656403314677E-6</v>
      </c>
      <c r="AH227" s="5">
        <f t="shared" si="415"/>
        <v>2.2939155593413406E-5</v>
      </c>
      <c r="AI227" s="5">
        <f t="shared" si="416"/>
        <v>1.7567474412140838E-5</v>
      </c>
      <c r="AJ227" s="5">
        <f t="shared" si="417"/>
        <v>6.7268421447439212E-6</v>
      </c>
      <c r="AK227" s="5">
        <f t="shared" si="418"/>
        <v>1.717203971335821E-6</v>
      </c>
      <c r="AL227" s="5">
        <f t="shared" si="419"/>
        <v>1.9614493268514576E-9</v>
      </c>
      <c r="AM227" s="5">
        <f t="shared" si="420"/>
        <v>8.4004261933807729E-4</v>
      </c>
      <c r="AN227" s="5">
        <f t="shared" si="421"/>
        <v>1.6360355038246146E-4</v>
      </c>
      <c r="AO227" s="5">
        <f t="shared" si="422"/>
        <v>1.5931406979587133E-5</v>
      </c>
      <c r="AP227" s="5">
        <f t="shared" si="423"/>
        <v>1.0342470268560726E-6</v>
      </c>
      <c r="AQ227" s="5">
        <f t="shared" si="424"/>
        <v>5.0356518131034512E-8</v>
      </c>
      <c r="AR227" s="5">
        <f t="shared" si="425"/>
        <v>8.935087843079438E-7</v>
      </c>
      <c r="AS227" s="5">
        <f t="shared" si="426"/>
        <v>6.8427508769590067E-7</v>
      </c>
      <c r="AT227" s="5">
        <f t="shared" si="427"/>
        <v>2.6201891009045664E-7</v>
      </c>
      <c r="AU227" s="5">
        <f t="shared" si="428"/>
        <v>6.6887241188494394E-8</v>
      </c>
      <c r="AV227" s="5">
        <f t="shared" si="429"/>
        <v>1.2806050045004283E-8</v>
      </c>
      <c r="AW227" s="5">
        <f t="shared" si="430"/>
        <v>8.1263944372121801E-12</v>
      </c>
      <c r="AX227" s="5">
        <f t="shared" si="431"/>
        <v>1.0722152318869417E-4</v>
      </c>
      <c r="AY227" s="5">
        <f t="shared" si="432"/>
        <v>2.0882061775518126E-5</v>
      </c>
      <c r="AZ227" s="5">
        <f t="shared" si="433"/>
        <v>2.0334560218341264E-6</v>
      </c>
      <c r="BA227" s="5">
        <f t="shared" si="434"/>
        <v>1.3200942311744424E-7</v>
      </c>
      <c r="BB227" s="5">
        <f t="shared" si="435"/>
        <v>6.427415052754189E-9</v>
      </c>
      <c r="BC227" s="5">
        <f t="shared" si="436"/>
        <v>2.5035585057359157E-10</v>
      </c>
      <c r="BD227" s="5">
        <f t="shared" si="437"/>
        <v>2.9002736695645687E-8</v>
      </c>
      <c r="BE227" s="5">
        <f t="shared" si="438"/>
        <v>2.2211141674679144E-8</v>
      </c>
      <c r="BF227" s="5">
        <f t="shared" si="439"/>
        <v>8.504970059717422E-9</v>
      </c>
      <c r="BG227" s="5">
        <f t="shared" si="440"/>
        <v>2.1711180444527867E-9</v>
      </c>
      <c r="BH227" s="5">
        <f t="shared" si="441"/>
        <v>4.1567638067956125E-10</v>
      </c>
      <c r="BI227" s="5">
        <f t="shared" si="442"/>
        <v>6.3667419243769081E-11</v>
      </c>
      <c r="BJ227" s="8">
        <f t="shared" si="443"/>
        <v>0.4697132593078136</v>
      </c>
      <c r="BK227" s="8">
        <f t="shared" si="444"/>
        <v>0.44192852557302448</v>
      </c>
      <c r="BL227" s="8">
        <f t="shared" si="445"/>
        <v>8.7892216941002271E-2</v>
      </c>
      <c r="BM227" s="8">
        <f t="shared" si="446"/>
        <v>7.3180479032782617E-2</v>
      </c>
      <c r="BN227" s="8">
        <f t="shared" si="447"/>
        <v>0.92680377643643819</v>
      </c>
    </row>
    <row r="228" spans="1:66" x14ac:dyDescent="0.25">
      <c r="A228" t="s">
        <v>91</v>
      </c>
      <c r="B228" t="s">
        <v>101</v>
      </c>
      <c r="C228" t="s">
        <v>109</v>
      </c>
      <c r="D228" s="16"/>
      <c r="E228">
        <f>VLOOKUP(A228,home!$A$2:$E$405,3,FALSE)</f>
        <v>1.2916666666666701</v>
      </c>
      <c r="F228">
        <f>VLOOKUP(B228,home!$B$2:$E$405,3,FALSE)</f>
        <v>1.1599999999999999</v>
      </c>
      <c r="G228">
        <f>VLOOKUP(C228,away!$B$2:$E$405,4,FALSE)</f>
        <v>1.1599999999999999</v>
      </c>
      <c r="H228">
        <f>VLOOKUP(A228,away!$A$2:$E$405,3,FALSE)</f>
        <v>0.97916666666666696</v>
      </c>
      <c r="I228">
        <f>VLOOKUP(C228,away!$B$2:$E$405,3,FALSE)</f>
        <v>0</v>
      </c>
      <c r="J228">
        <f>VLOOKUP(B228,home!$B$2:$E$405,4,FALSE)</f>
        <v>0</v>
      </c>
      <c r="K228" s="3">
        <f t="shared" si="392"/>
        <v>1.7380666666666709</v>
      </c>
      <c r="L228" s="3">
        <f t="shared" si="393"/>
        <v>0</v>
      </c>
      <c r="M228" s="5">
        <f t="shared" si="394"/>
        <v>0.17586006829781359</v>
      </c>
      <c r="N228" s="5">
        <f t="shared" si="395"/>
        <v>0.30565652270615395</v>
      </c>
      <c r="O228" s="5">
        <f t="shared" si="396"/>
        <v>0</v>
      </c>
      <c r="P228" s="5">
        <f t="shared" si="397"/>
        <v>0</v>
      </c>
      <c r="Q228" s="5">
        <f t="shared" si="398"/>
        <v>0.26562570678240538</v>
      </c>
      <c r="R228" s="5">
        <f t="shared" si="399"/>
        <v>0</v>
      </c>
      <c r="S228" s="5">
        <f t="shared" si="400"/>
        <v>0</v>
      </c>
      <c r="T228" s="5">
        <f t="shared" si="401"/>
        <v>0</v>
      </c>
      <c r="U228" s="5">
        <f t="shared" si="402"/>
        <v>0</v>
      </c>
      <c r="V228" s="5">
        <f t="shared" si="403"/>
        <v>0</v>
      </c>
      <c r="W228" s="5">
        <f t="shared" si="404"/>
        <v>0.15389172892275793</v>
      </c>
      <c r="X228" s="5">
        <f t="shared" si="405"/>
        <v>0</v>
      </c>
      <c r="Y228" s="5">
        <f t="shared" si="406"/>
        <v>0</v>
      </c>
      <c r="Z228" s="5">
        <f t="shared" si="407"/>
        <v>0</v>
      </c>
      <c r="AA228" s="5">
        <f t="shared" si="408"/>
        <v>0</v>
      </c>
      <c r="AB228" s="5">
        <f t="shared" si="409"/>
        <v>0</v>
      </c>
      <c r="AC228" s="5">
        <f t="shared" si="410"/>
        <v>0</v>
      </c>
      <c r="AD228" s="5">
        <f t="shared" si="411"/>
        <v>6.6868521079087195E-2</v>
      </c>
      <c r="AE228" s="5">
        <f t="shared" si="412"/>
        <v>0</v>
      </c>
      <c r="AF228" s="5">
        <f t="shared" si="413"/>
        <v>0</v>
      </c>
      <c r="AG228" s="5">
        <f t="shared" si="414"/>
        <v>0</v>
      </c>
      <c r="AH228" s="5">
        <f t="shared" si="415"/>
        <v>0</v>
      </c>
      <c r="AI228" s="5">
        <f t="shared" si="416"/>
        <v>0</v>
      </c>
      <c r="AJ228" s="5">
        <f t="shared" si="417"/>
        <v>0</v>
      </c>
      <c r="AK228" s="5">
        <f t="shared" si="418"/>
        <v>0</v>
      </c>
      <c r="AL228" s="5">
        <f t="shared" si="419"/>
        <v>0</v>
      </c>
      <c r="AM228" s="5">
        <f t="shared" si="420"/>
        <v>2.3244389507371808E-2</v>
      </c>
      <c r="AN228" s="5">
        <f t="shared" si="421"/>
        <v>0</v>
      </c>
      <c r="AO228" s="5">
        <f t="shared" si="422"/>
        <v>0</v>
      </c>
      <c r="AP228" s="5">
        <f t="shared" si="423"/>
        <v>0</v>
      </c>
      <c r="AQ228" s="5">
        <f t="shared" si="424"/>
        <v>0</v>
      </c>
      <c r="AR228" s="5">
        <f t="shared" si="425"/>
        <v>0</v>
      </c>
      <c r="AS228" s="5">
        <f t="shared" si="426"/>
        <v>0</v>
      </c>
      <c r="AT228" s="5">
        <f t="shared" si="427"/>
        <v>0</v>
      </c>
      <c r="AU228" s="5">
        <f t="shared" si="428"/>
        <v>0</v>
      </c>
      <c r="AV228" s="5">
        <f t="shared" si="429"/>
        <v>0</v>
      </c>
      <c r="AW228" s="5">
        <f t="shared" si="430"/>
        <v>0</v>
      </c>
      <c r="AX228" s="5">
        <f t="shared" si="431"/>
        <v>6.7333830982965852E-3</v>
      </c>
      <c r="AY228" s="5">
        <f t="shared" si="432"/>
        <v>0</v>
      </c>
      <c r="AZ228" s="5">
        <f t="shared" si="433"/>
        <v>0</v>
      </c>
      <c r="BA228" s="5">
        <f t="shared" si="434"/>
        <v>0</v>
      </c>
      <c r="BB228" s="5">
        <f t="shared" si="435"/>
        <v>0</v>
      </c>
      <c r="BC228" s="5">
        <f t="shared" si="436"/>
        <v>0</v>
      </c>
      <c r="BD228" s="5">
        <f t="shared" si="437"/>
        <v>0</v>
      </c>
      <c r="BE228" s="5">
        <f t="shared" si="438"/>
        <v>0</v>
      </c>
      <c r="BF228" s="5">
        <f t="shared" si="439"/>
        <v>0</v>
      </c>
      <c r="BG228" s="5">
        <f t="shared" si="440"/>
        <v>0</v>
      </c>
      <c r="BH228" s="5">
        <f t="shared" si="441"/>
        <v>0</v>
      </c>
      <c r="BI228" s="5">
        <f t="shared" si="442"/>
        <v>0</v>
      </c>
      <c r="BJ228" s="8">
        <f t="shared" si="443"/>
        <v>0.82202025209607288</v>
      </c>
      <c r="BK228" s="8">
        <f t="shared" si="444"/>
        <v>0.17586006829781359</v>
      </c>
      <c r="BL228" s="8">
        <f t="shared" si="445"/>
        <v>0</v>
      </c>
      <c r="BM228" s="8">
        <f t="shared" si="446"/>
        <v>0.25073802260751354</v>
      </c>
      <c r="BN228" s="8">
        <f t="shared" si="447"/>
        <v>0.74714229778637287</v>
      </c>
    </row>
    <row r="229" spans="1:66" x14ac:dyDescent="0.25">
      <c r="A229" t="s">
        <v>91</v>
      </c>
      <c r="B229" t="s">
        <v>370</v>
      </c>
      <c r="C229" t="s">
        <v>113</v>
      </c>
      <c r="D229" s="16"/>
      <c r="E229">
        <f>VLOOKUP(A229,home!$A$2:$E$405,3,FALSE)</f>
        <v>1.2916666666666701</v>
      </c>
      <c r="F229">
        <f>VLOOKUP(B229,home!$B$2:$E$405,3,FALSE)</f>
        <v>1.1599999999999999</v>
      </c>
      <c r="G229">
        <f>VLOOKUP(C229,away!$B$2:$E$405,4,FALSE)</f>
        <v>1.1599999999999999</v>
      </c>
      <c r="H229">
        <f>VLOOKUP(A229,away!$A$2:$E$405,3,FALSE)</f>
        <v>0.97916666666666696</v>
      </c>
      <c r="I229">
        <f>VLOOKUP(C229,away!$B$2:$E$405,3,FALSE)</f>
        <v>0</v>
      </c>
      <c r="J229">
        <f>VLOOKUP(B229,home!$B$2:$E$405,4,FALSE)</f>
        <v>0</v>
      </c>
      <c r="K229" s="3">
        <f t="shared" si="392"/>
        <v>1.7380666666666709</v>
      </c>
      <c r="L229" s="3">
        <f t="shared" si="393"/>
        <v>0</v>
      </c>
      <c r="M229" s="5">
        <f t="shared" si="394"/>
        <v>0.17586006829781359</v>
      </c>
      <c r="N229" s="5">
        <f t="shared" si="395"/>
        <v>0.30565652270615395</v>
      </c>
      <c r="O229" s="5">
        <f t="shared" si="396"/>
        <v>0</v>
      </c>
      <c r="P229" s="5">
        <f t="shared" si="397"/>
        <v>0</v>
      </c>
      <c r="Q229" s="5">
        <f t="shared" si="398"/>
        <v>0.26562570678240538</v>
      </c>
      <c r="R229" s="5">
        <f t="shared" si="399"/>
        <v>0</v>
      </c>
      <c r="S229" s="5">
        <f t="shared" si="400"/>
        <v>0</v>
      </c>
      <c r="T229" s="5">
        <f t="shared" si="401"/>
        <v>0</v>
      </c>
      <c r="U229" s="5">
        <f t="shared" si="402"/>
        <v>0</v>
      </c>
      <c r="V229" s="5">
        <f t="shared" si="403"/>
        <v>0</v>
      </c>
      <c r="W229" s="5">
        <f t="shared" si="404"/>
        <v>0.15389172892275793</v>
      </c>
      <c r="X229" s="5">
        <f t="shared" si="405"/>
        <v>0</v>
      </c>
      <c r="Y229" s="5">
        <f t="shared" si="406"/>
        <v>0</v>
      </c>
      <c r="Z229" s="5">
        <f t="shared" si="407"/>
        <v>0</v>
      </c>
      <c r="AA229" s="5">
        <f t="shared" si="408"/>
        <v>0</v>
      </c>
      <c r="AB229" s="5">
        <f t="shared" si="409"/>
        <v>0</v>
      </c>
      <c r="AC229" s="5">
        <f t="shared" si="410"/>
        <v>0</v>
      </c>
      <c r="AD229" s="5">
        <f t="shared" si="411"/>
        <v>6.6868521079087195E-2</v>
      </c>
      <c r="AE229" s="5">
        <f t="shared" si="412"/>
        <v>0</v>
      </c>
      <c r="AF229" s="5">
        <f t="shared" si="413"/>
        <v>0</v>
      </c>
      <c r="AG229" s="5">
        <f t="shared" si="414"/>
        <v>0</v>
      </c>
      <c r="AH229" s="5">
        <f t="shared" si="415"/>
        <v>0</v>
      </c>
      <c r="AI229" s="5">
        <f t="shared" si="416"/>
        <v>0</v>
      </c>
      <c r="AJ229" s="5">
        <f t="shared" si="417"/>
        <v>0</v>
      </c>
      <c r="AK229" s="5">
        <f t="shared" si="418"/>
        <v>0</v>
      </c>
      <c r="AL229" s="5">
        <f t="shared" si="419"/>
        <v>0</v>
      </c>
      <c r="AM229" s="5">
        <f t="shared" si="420"/>
        <v>2.3244389507371808E-2</v>
      </c>
      <c r="AN229" s="5">
        <f t="shared" si="421"/>
        <v>0</v>
      </c>
      <c r="AO229" s="5">
        <f t="shared" si="422"/>
        <v>0</v>
      </c>
      <c r="AP229" s="5">
        <f t="shared" si="423"/>
        <v>0</v>
      </c>
      <c r="AQ229" s="5">
        <f t="shared" si="424"/>
        <v>0</v>
      </c>
      <c r="AR229" s="5">
        <f t="shared" si="425"/>
        <v>0</v>
      </c>
      <c r="AS229" s="5">
        <f t="shared" si="426"/>
        <v>0</v>
      </c>
      <c r="AT229" s="5">
        <f t="shared" si="427"/>
        <v>0</v>
      </c>
      <c r="AU229" s="5">
        <f t="shared" si="428"/>
        <v>0</v>
      </c>
      <c r="AV229" s="5">
        <f t="shared" si="429"/>
        <v>0</v>
      </c>
      <c r="AW229" s="5">
        <f t="shared" si="430"/>
        <v>0</v>
      </c>
      <c r="AX229" s="5">
        <f t="shared" si="431"/>
        <v>6.7333830982965852E-3</v>
      </c>
      <c r="AY229" s="5">
        <f t="shared" si="432"/>
        <v>0</v>
      </c>
      <c r="AZ229" s="5">
        <f t="shared" si="433"/>
        <v>0</v>
      </c>
      <c r="BA229" s="5">
        <f t="shared" si="434"/>
        <v>0</v>
      </c>
      <c r="BB229" s="5">
        <f t="shared" si="435"/>
        <v>0</v>
      </c>
      <c r="BC229" s="5">
        <f t="shared" si="436"/>
        <v>0</v>
      </c>
      <c r="BD229" s="5">
        <f t="shared" si="437"/>
        <v>0</v>
      </c>
      <c r="BE229" s="5">
        <f t="shared" si="438"/>
        <v>0</v>
      </c>
      <c r="BF229" s="5">
        <f t="shared" si="439"/>
        <v>0</v>
      </c>
      <c r="BG229" s="5">
        <f t="shared" si="440"/>
        <v>0</v>
      </c>
      <c r="BH229" s="5">
        <f t="shared" si="441"/>
        <v>0</v>
      </c>
      <c r="BI229" s="5">
        <f t="shared" si="442"/>
        <v>0</v>
      </c>
      <c r="BJ229" s="8">
        <f t="shared" si="443"/>
        <v>0.82202025209607288</v>
      </c>
      <c r="BK229" s="8">
        <f t="shared" si="444"/>
        <v>0.17586006829781359</v>
      </c>
      <c r="BL229" s="8">
        <f t="shared" si="445"/>
        <v>0</v>
      </c>
      <c r="BM229" s="8">
        <f t="shared" si="446"/>
        <v>0.25073802260751354</v>
      </c>
      <c r="BN229" s="8">
        <f t="shared" si="447"/>
        <v>0.74714229778637287</v>
      </c>
    </row>
    <row r="230" spans="1:66" s="10" customFormat="1" x14ac:dyDescent="0.25">
      <c r="A230" t="s">
        <v>91</v>
      </c>
      <c r="B230" t="s">
        <v>111</v>
      </c>
      <c r="C230" t="s">
        <v>84</v>
      </c>
      <c r="D230" s="16"/>
      <c r="E230">
        <f>VLOOKUP(A230,home!$A$2:$E$405,3,FALSE)</f>
        <v>1.2916666666666701</v>
      </c>
      <c r="F230">
        <f>VLOOKUP(B230,home!$B$2:$E$405,3,FALSE)</f>
        <v>0.77</v>
      </c>
      <c r="G230">
        <f>VLOOKUP(C230,away!$B$2:$E$405,4,FALSE)</f>
        <v>0.39</v>
      </c>
      <c r="H230">
        <f>VLOOKUP(A230,away!$A$2:$E$405,3,FALSE)</f>
        <v>0.97916666666666696</v>
      </c>
      <c r="I230">
        <f>VLOOKUP(C230,away!$B$2:$E$405,3,FALSE)</f>
        <v>0.39</v>
      </c>
      <c r="J230">
        <f>VLOOKUP(B230,home!$B$2:$E$405,4,FALSE)</f>
        <v>0.51</v>
      </c>
      <c r="K230" s="3">
        <f t="shared" si="392"/>
        <v>0.38788750000000105</v>
      </c>
      <c r="L230" s="3">
        <f t="shared" si="393"/>
        <v>0.19475625000000008</v>
      </c>
      <c r="M230" s="5">
        <f t="shared" si="394"/>
        <v>0.55842009021636674</v>
      </c>
      <c r="N230" s="5">
        <f t="shared" si="395"/>
        <v>0.2166041727438015</v>
      </c>
      <c r="O230" s="5">
        <f t="shared" si="396"/>
        <v>0.1087558026952013</v>
      </c>
      <c r="P230" s="5">
        <f t="shared" si="397"/>
        <v>4.2185016417935005E-2</v>
      </c>
      <c r="Q230" s="5">
        <f t="shared" si="398"/>
        <v>4.2009025527580769E-2</v>
      </c>
      <c r="R230" s="5">
        <f t="shared" si="399"/>
        <v>1.0590436149328652E-2</v>
      </c>
      <c r="S230" s="5">
        <f t="shared" si="400"/>
        <v>7.9670110431195613E-4</v>
      </c>
      <c r="T230" s="5">
        <f t="shared" si="401"/>
        <v>8.1815202779059043E-3</v>
      </c>
      <c r="U230" s="5">
        <f t="shared" si="402"/>
        <v>4.1078978018727281E-3</v>
      </c>
      <c r="V230" s="5">
        <f t="shared" si="403"/>
        <v>6.6872890846516378E-6</v>
      </c>
      <c r="W230" s="5">
        <f t="shared" si="404"/>
        <v>5.4315919631098431E-3</v>
      </c>
      <c r="X230" s="5">
        <f t="shared" si="405"/>
        <v>1.0578364822654118E-3</v>
      </c>
      <c r="Y230" s="5">
        <f t="shared" si="406"/>
        <v>1.0301013319960157E-4</v>
      </c>
      <c r="Z230" s="5">
        <f t="shared" si="407"/>
        <v>6.8751787676922971E-4</v>
      </c>
      <c r="AA230" s="5">
        <f t="shared" si="408"/>
        <v>2.666795904253253E-4</v>
      </c>
      <c r="AB230" s="5">
        <f t="shared" si="409"/>
        <v>5.1720839815551824E-5</v>
      </c>
      <c r="AC230" s="5">
        <f t="shared" si="410"/>
        <v>3.1573832672079637E-8</v>
      </c>
      <c r="AD230" s="5">
        <f t="shared" si="411"/>
        <v>5.267116568976937E-4</v>
      </c>
      <c r="AE230" s="5">
        <f t="shared" si="412"/>
        <v>1.0258038712868148E-4</v>
      </c>
      <c r="AF230" s="5">
        <f t="shared" si="413"/>
        <v>9.9890857603651388E-6</v>
      </c>
      <c r="AG230" s="5">
        <f t="shared" si="414"/>
        <v>6.4847896120570463E-7</v>
      </c>
      <c r="AH230" s="5">
        <f t="shared" si="415"/>
        <v>3.3474600871884331E-5</v>
      </c>
      <c r="AI230" s="5">
        <f t="shared" si="416"/>
        <v>1.2984379245693067E-5</v>
      </c>
      <c r="AJ230" s="5">
        <f t="shared" si="417"/>
        <v>2.5182392023318916E-6</v>
      </c>
      <c r="AK230" s="5">
        <f t="shared" si="418"/>
        <v>3.2559783619817145E-7</v>
      </c>
      <c r="AL230" s="5">
        <f t="shared" si="419"/>
        <v>9.5407931984161616E-11</v>
      </c>
      <c r="AM230" s="5">
        <f t="shared" si="420"/>
        <v>4.0860973562980977E-5</v>
      </c>
      <c r="AN230" s="5">
        <f t="shared" si="421"/>
        <v>7.9579299824753161E-6</v>
      </c>
      <c r="AO230" s="5">
        <f t="shared" si="422"/>
        <v>7.7492830057472937E-7</v>
      </c>
      <c r="AP230" s="5">
        <f t="shared" si="423"/>
        <v>5.0307376612935734E-8</v>
      </c>
      <c r="AQ230" s="5">
        <f t="shared" si="424"/>
        <v>2.4494190041182664E-9</v>
      </c>
      <c r="AR230" s="5">
        <f t="shared" si="425"/>
        <v>1.3038775472109841E-6</v>
      </c>
      <c r="AS230" s="5">
        <f t="shared" si="426"/>
        <v>5.0575780209380193E-7</v>
      </c>
      <c r="AT230" s="5">
        <f t="shared" si="427"/>
        <v>9.8088564729830076E-8</v>
      </c>
      <c r="AU230" s="5">
        <f t="shared" si="428"/>
        <v>1.2682442717214023E-8</v>
      </c>
      <c r="AV230" s="5">
        <f t="shared" si="429"/>
        <v>1.2298402498683416E-9</v>
      </c>
      <c r="AW230" s="5">
        <f t="shared" si="430"/>
        <v>2.0020695926418799E-13</v>
      </c>
      <c r="AX230" s="5">
        <f t="shared" si="431"/>
        <v>2.6415768138184688E-6</v>
      </c>
      <c r="AY230" s="5">
        <f t="shared" si="432"/>
        <v>5.1446359434623327E-7</v>
      </c>
      <c r="AZ230" s="5">
        <f t="shared" si="433"/>
        <v>5.0097500198196812E-8</v>
      </c>
      <c r="BA230" s="5">
        <f t="shared" si="434"/>
        <v>3.2522670909916907E-9</v>
      </c>
      <c r="BB230" s="5">
        <f t="shared" si="435"/>
        <v>1.5834983565998765E-10</v>
      </c>
      <c r="BC230" s="5">
        <f t="shared" si="436"/>
        <v>6.1679240362510927E-12</v>
      </c>
      <c r="BD230" s="5">
        <f t="shared" si="437"/>
        <v>4.2323050259001576E-8</v>
      </c>
      <c r="BE230" s="5">
        <f t="shared" si="438"/>
        <v>1.6416582157338517E-8</v>
      </c>
      <c r="BF230" s="5">
        <f t="shared" si="439"/>
        <v>3.1838935057773306E-9</v>
      </c>
      <c r="BG230" s="5">
        <f t="shared" si="440"/>
        <v>4.1166416407406927E-10</v>
      </c>
      <c r="BH230" s="5">
        <f t="shared" si="441"/>
        <v>3.991984586057024E-11</v>
      </c>
      <c r="BI230" s="5">
        <f t="shared" si="442"/>
        <v>3.0968818422483987E-12</v>
      </c>
      <c r="BJ230" s="8">
        <f t="shared" si="443"/>
        <v>0.27407994287994586</v>
      </c>
      <c r="BK230" s="8">
        <f t="shared" si="444"/>
        <v>0.6014090411605334</v>
      </c>
      <c r="BL230" s="8">
        <f t="shared" si="445"/>
        <v>0.1238238239082035</v>
      </c>
      <c r="BM230" s="8">
        <f t="shared" si="446"/>
        <v>2.1435267611843747E-2</v>
      </c>
      <c r="BN230" s="8">
        <f t="shared" si="447"/>
        <v>0.97856454375021407</v>
      </c>
    </row>
    <row r="231" spans="1:66" x14ac:dyDescent="0.25">
      <c r="A231" t="s">
        <v>114</v>
      </c>
      <c r="B231" t="s">
        <v>115</v>
      </c>
      <c r="C231" t="s">
        <v>345</v>
      </c>
      <c r="D231" s="16"/>
      <c r="E231">
        <f>VLOOKUP(A231,home!$A$2:$E$405,3,FALSE)</f>
        <v>1.27272727272727</v>
      </c>
      <c r="F231">
        <f>VLOOKUP(B231,home!$B$2:$E$405,3,FALSE)</f>
        <v>1.18</v>
      </c>
      <c r="G231">
        <f>VLOOKUP(C231,away!$B$2:$E$405,4,FALSE)</f>
        <v>2.36</v>
      </c>
      <c r="H231">
        <f>VLOOKUP(A231,away!$A$2:$E$405,3,FALSE)</f>
        <v>1.02272727272727</v>
      </c>
      <c r="I231">
        <f>VLOOKUP(C231,away!$B$2:$E$405,3,FALSE)</f>
        <v>1.57</v>
      </c>
      <c r="J231">
        <f>VLOOKUP(B231,home!$B$2:$E$405,4,FALSE)</f>
        <v>0.98</v>
      </c>
      <c r="K231" s="3">
        <f t="shared" si="392"/>
        <v>3.5442909090909014</v>
      </c>
      <c r="L231" s="3">
        <f t="shared" si="393"/>
        <v>1.5735681818181777</v>
      </c>
      <c r="M231" s="5">
        <f t="shared" si="394"/>
        <v>5.9888307220540473E-3</v>
      </c>
      <c r="N231" s="5">
        <f t="shared" si="395"/>
        <v>2.1226158284260457E-2</v>
      </c>
      <c r="O231" s="5">
        <f t="shared" si="396"/>
        <v>9.423833470519432E-3</v>
      </c>
      <c r="P231" s="5">
        <f t="shared" si="397"/>
        <v>3.340080729834858E-2</v>
      </c>
      <c r="Q231" s="5">
        <f t="shared" si="398"/>
        <v>3.7615839920914447E-2</v>
      </c>
      <c r="R231" s="5">
        <f t="shared" si="399"/>
        <v>7.414522249981275E-3</v>
      </c>
      <c r="S231" s="5">
        <f t="shared" si="400"/>
        <v>4.6570607016538916E-2</v>
      </c>
      <c r="T231" s="5">
        <f t="shared" si="401"/>
        <v>5.9191088831916962E-2</v>
      </c>
      <c r="U231" s="5">
        <f t="shared" si="402"/>
        <v>2.6279223805860848E-2</v>
      </c>
      <c r="V231" s="5">
        <f t="shared" si="403"/>
        <v>2.8859201828615476E-2</v>
      </c>
      <c r="W231" s="5">
        <f t="shared" si="404"/>
        <v>4.4440493156505216E-2</v>
      </c>
      <c r="X231" s="5">
        <f t="shared" si="405"/>
        <v>6.9930146015385081E-2</v>
      </c>
      <c r="Y231" s="5">
        <f t="shared" si="406"/>
        <v>5.5019926359854601E-2</v>
      </c>
      <c r="Z231" s="5">
        <f t="shared" si="407"/>
        <v>3.8890854319844864E-3</v>
      </c>
      <c r="AA231" s="5">
        <f t="shared" si="408"/>
        <v>1.3784050141260476E-2</v>
      </c>
      <c r="AB231" s="5">
        <f t="shared" si="409"/>
        <v>2.4427341803061338E-2</v>
      </c>
      <c r="AC231" s="5">
        <f t="shared" si="410"/>
        <v>1.0059566338969017E-2</v>
      </c>
      <c r="AD231" s="5">
        <f t="shared" si="411"/>
        <v>3.9377508972529472E-2</v>
      </c>
      <c r="AE231" s="5">
        <f t="shared" si="412"/>
        <v>6.1963195198432172E-2</v>
      </c>
      <c r="AF231" s="5">
        <f t="shared" si="413"/>
        <v>4.8751656204020881E-2</v>
      </c>
      <c r="AG231" s="5">
        <f t="shared" si="414"/>
        <v>2.5571351671195338E-2</v>
      </c>
      <c r="AH231" s="5">
        <f t="shared" si="415"/>
        <v>1.5299352730358475E-3</v>
      </c>
      <c r="AI231" s="5">
        <f t="shared" si="416"/>
        <v>5.4225356797184604E-3</v>
      </c>
      <c r="AJ231" s="5">
        <f t="shared" si="417"/>
        <v>9.6095219569235987E-3</v>
      </c>
      <c r="AK231" s="5">
        <f t="shared" si="418"/>
        <v>1.135298043754457E-2</v>
      </c>
      <c r="AL231" s="5">
        <f t="shared" si="419"/>
        <v>2.2441618565409559E-3</v>
      </c>
      <c r="AM231" s="5">
        <f t="shared" si="420"/>
        <v>2.7913069414796307E-2</v>
      </c>
      <c r="AN231" s="5">
        <f t="shared" si="421"/>
        <v>4.3923117888005604E-2</v>
      </c>
      <c r="AO231" s="5">
        <f t="shared" si="422"/>
        <v>3.4558010377407231E-2</v>
      </c>
      <c r="AP231" s="5">
        <f t="shared" si="423"/>
        <v>1.8126461852276805E-2</v>
      </c>
      <c r="AQ231" s="5">
        <f t="shared" si="424"/>
        <v>7.1308059049209425E-3</v>
      </c>
      <c r="AR231" s="5">
        <f t="shared" si="425"/>
        <v>4.8149149317810346E-4</v>
      </c>
      <c r="AS231" s="5">
        <f t="shared" si="426"/>
        <v>1.7065459220757559E-3</v>
      </c>
      <c r="AT231" s="5">
        <f t="shared" si="427"/>
        <v>3.0242475987796264E-3</v>
      </c>
      <c r="AU231" s="5">
        <f t="shared" si="428"/>
        <v>3.5729377570648722E-3</v>
      </c>
      <c r="AV231" s="5">
        <f t="shared" si="429"/>
        <v>3.1658827027781656E-3</v>
      </c>
      <c r="AW231" s="5">
        <f t="shared" si="430"/>
        <v>3.4766950713674161E-4</v>
      </c>
      <c r="AX231" s="5">
        <f t="shared" si="431"/>
        <v>1.6488673028614311E-2</v>
      </c>
      <c r="AY231" s="5">
        <f t="shared" si="432"/>
        <v>2.5946051238231047E-2</v>
      </c>
      <c r="AZ231" s="5">
        <f t="shared" si="433"/>
        <v>2.0413940336152257E-2</v>
      </c>
      <c r="BA231" s="5">
        <f t="shared" si="434"/>
        <v>1.0707575659501289E-2</v>
      </c>
      <c r="BB231" s="5">
        <f t="shared" si="435"/>
        <v>4.2122750905505043E-3</v>
      </c>
      <c r="BC231" s="5">
        <f t="shared" si="436"/>
        <v>1.3256604111111122E-3</v>
      </c>
      <c r="BD231" s="5">
        <f t="shared" si="437"/>
        <v>1.2627661558019791E-4</v>
      </c>
      <c r="BE231" s="5">
        <f t="shared" si="438"/>
        <v>4.4756106063166187E-4</v>
      </c>
      <c r="BF231" s="5">
        <f t="shared" si="439"/>
        <v>7.9314329922994069E-4</v>
      </c>
      <c r="BG231" s="5">
        <f t="shared" si="440"/>
        <v>9.3704352835568096E-4</v>
      </c>
      <c r="BH231" s="5">
        <f t="shared" si="441"/>
        <v>8.3028871474337559E-4</v>
      </c>
      <c r="BI231" s="5">
        <f t="shared" si="442"/>
        <v>5.8855694871714267E-4</v>
      </c>
      <c r="BJ231" s="8">
        <f t="shared" si="443"/>
        <v>0.67383300581658234</v>
      </c>
      <c r="BK231" s="8">
        <f t="shared" si="444"/>
        <v>0.15306922629929803</v>
      </c>
      <c r="BL231" s="8">
        <f t="shared" si="445"/>
        <v>0.12491792045904035</v>
      </c>
      <c r="BM231" s="8">
        <f t="shared" si="446"/>
        <v>0.81504086432973266</v>
      </c>
      <c r="BN231" s="8">
        <f t="shared" si="447"/>
        <v>0.11506999194607824</v>
      </c>
    </row>
    <row r="232" spans="1:66" x14ac:dyDescent="0.25">
      <c r="A232" t="s">
        <v>114</v>
      </c>
      <c r="B232" t="s">
        <v>119</v>
      </c>
      <c r="C232" t="s">
        <v>135</v>
      </c>
      <c r="D232" s="16"/>
      <c r="E232">
        <f>VLOOKUP(A232,home!$A$2:$E$405,3,FALSE)</f>
        <v>1.27272727272727</v>
      </c>
      <c r="F232">
        <f>VLOOKUP(B232,home!$B$2:$E$405,3,FALSE)</f>
        <v>2.36</v>
      </c>
      <c r="G232">
        <f>VLOOKUP(C232,away!$B$2:$E$405,4,FALSE)</f>
        <v>1.18</v>
      </c>
      <c r="H232">
        <f>VLOOKUP(A232,away!$A$2:$E$405,3,FALSE)</f>
        <v>1.02272727272727</v>
      </c>
      <c r="I232">
        <f>VLOOKUP(C232,away!$B$2:$E$405,3,FALSE)</f>
        <v>0.39</v>
      </c>
      <c r="J232">
        <f>VLOOKUP(B232,home!$B$2:$E$405,4,FALSE)</f>
        <v>0.98</v>
      </c>
      <c r="K232" s="3">
        <f t="shared" si="392"/>
        <v>3.5442909090909014</v>
      </c>
      <c r="L232" s="3">
        <f t="shared" si="393"/>
        <v>0.39088636363636259</v>
      </c>
      <c r="M232" s="5">
        <f t="shared" si="394"/>
        <v>1.9542234715148394E-2</v>
      </c>
      <c r="N232" s="5">
        <f t="shared" si="395"/>
        <v>6.9263364844221076E-2</v>
      </c>
      <c r="O232" s="5">
        <f t="shared" si="396"/>
        <v>7.6387930651326437E-3</v>
      </c>
      <c r="P232" s="5">
        <f t="shared" si="397"/>
        <v>2.7074104817176252E-2</v>
      </c>
      <c r="Q232" s="5">
        <f t="shared" si="398"/>
        <v>0.12274475717520958</v>
      </c>
      <c r="R232" s="5">
        <f t="shared" si="399"/>
        <v>1.4929500219001814E-3</v>
      </c>
      <c r="S232" s="5">
        <f t="shared" si="400"/>
        <v>9.3772176306331952E-3</v>
      </c>
      <c r="T232" s="5">
        <f t="shared" si="401"/>
        <v>4.7979251787645998E-2</v>
      </c>
      <c r="U232" s="5">
        <f t="shared" si="402"/>
        <v>5.2914491903478748E-3</v>
      </c>
      <c r="V232" s="5">
        <f t="shared" si="403"/>
        <v>1.4434819804719807E-3</v>
      </c>
      <c r="W232" s="5">
        <f t="shared" si="404"/>
        <v>0.14501437566488848</v>
      </c>
      <c r="X232" s="5">
        <f t="shared" si="405"/>
        <v>5.6684141978645686E-2</v>
      </c>
      <c r="Y232" s="5">
        <f t="shared" si="406"/>
        <v>1.1078529066940049E-2</v>
      </c>
      <c r="Z232" s="5">
        <f t="shared" si="407"/>
        <v>1.9452460171712996E-4</v>
      </c>
      <c r="AA232" s="5">
        <f t="shared" si="408"/>
        <v>6.894517774605521E-4</v>
      </c>
      <c r="AB232" s="5">
        <f t="shared" si="409"/>
        <v>1.2218088335549993E-3</v>
      </c>
      <c r="AC232" s="5">
        <f t="shared" si="410"/>
        <v>1.2498884790639332E-4</v>
      </c>
      <c r="AD232" s="5">
        <f t="shared" si="411"/>
        <v>0.12849328333913926</v>
      </c>
      <c r="AE232" s="5">
        <f t="shared" si="412"/>
        <v>5.0226272276132966E-2</v>
      </c>
      <c r="AF232" s="5">
        <f t="shared" si="413"/>
        <v>9.8163824645137315E-3</v>
      </c>
      <c r="AG232" s="5">
        <f t="shared" si="414"/>
        <v>1.2790300152058427E-3</v>
      </c>
      <c r="AH232" s="5">
        <f t="shared" si="415"/>
        <v>1.9009253550755163E-5</v>
      </c>
      <c r="AI232" s="5">
        <f t="shared" si="416"/>
        <v>6.737432454854545E-5</v>
      </c>
      <c r="AJ232" s="5">
        <f t="shared" si="417"/>
        <v>1.1939710300177484E-4</v>
      </c>
      <c r="AK232" s="5">
        <f t="shared" si="418"/>
        <v>1.4105935558032681E-4</v>
      </c>
      <c r="AL232" s="5">
        <f t="shared" si="419"/>
        <v>6.9264569145158743E-6</v>
      </c>
      <c r="AM232" s="5">
        <f t="shared" si="420"/>
        <v>9.1083515203630491E-2</v>
      </c>
      <c r="AN232" s="5">
        <f t="shared" si="421"/>
        <v>3.5603304045164472E-2</v>
      </c>
      <c r="AO232" s="5">
        <f t="shared" si="422"/>
        <v>6.958423025827068E-3</v>
      </c>
      <c r="AP232" s="5">
        <f t="shared" si="423"/>
        <v>9.066508910696927E-4</v>
      </c>
      <c r="AQ232" s="5">
        <f t="shared" si="424"/>
        <v>8.8599367474474999E-5</v>
      </c>
      <c r="AR232" s="5">
        <f t="shared" si="425"/>
        <v>1.4860915991792607E-6</v>
      </c>
      <c r="AS232" s="5">
        <f t="shared" si="426"/>
        <v>5.2671409450474132E-6</v>
      </c>
      <c r="AT232" s="5">
        <f t="shared" si="427"/>
        <v>9.3341398842160056E-6</v>
      </c>
      <c r="AU232" s="5">
        <f t="shared" si="428"/>
        <v>1.1027635711936527E-5</v>
      </c>
      <c r="AV232" s="5">
        <f t="shared" si="429"/>
        <v>9.7712872506457009E-6</v>
      </c>
      <c r="AW232" s="5">
        <f t="shared" si="430"/>
        <v>2.6655603342182668E-7</v>
      </c>
      <c r="AX232" s="5">
        <f t="shared" si="431"/>
        <v>5.3804412484045099E-2</v>
      </c>
      <c r="AY232" s="5">
        <f t="shared" si="432"/>
        <v>2.1031411143479301E-2</v>
      </c>
      <c r="AZ232" s="5">
        <f t="shared" si="433"/>
        <v>4.1104459120079482E-3</v>
      </c>
      <c r="BA232" s="5">
        <f t="shared" si="434"/>
        <v>5.3557241848957969E-4</v>
      </c>
      <c r="BB232" s="5">
        <f t="shared" si="435"/>
        <v>5.2336988781830991E-5</v>
      </c>
      <c r="BC232" s="5">
        <f t="shared" si="436"/>
        <v>4.0915630457214065E-6</v>
      </c>
      <c r="BD232" s="5">
        <f t="shared" si="437"/>
        <v>9.6815490205621299E-8</v>
      </c>
      <c r="BE232" s="5">
        <f t="shared" si="438"/>
        <v>3.4314226179496275E-7</v>
      </c>
      <c r="BF232" s="5">
        <f t="shared" si="439"/>
        <v>6.0809799950238847E-7</v>
      </c>
      <c r="BG232" s="5">
        <f t="shared" si="440"/>
        <v>7.1842540382422617E-7</v>
      </c>
      <c r="BH232" s="5">
        <f t="shared" si="441"/>
        <v>6.365771569085412E-7</v>
      </c>
      <c r="BI232" s="5">
        <f t="shared" si="442"/>
        <v>4.5124292603317477E-7</v>
      </c>
      <c r="BJ232" s="8">
        <f t="shared" si="443"/>
        <v>0.85675815165555824</v>
      </c>
      <c r="BK232" s="8">
        <f t="shared" si="444"/>
        <v>7.8600365591730031E-2</v>
      </c>
      <c r="BL232" s="8">
        <f t="shared" si="445"/>
        <v>1.6721033521706945E-2</v>
      </c>
      <c r="BM232" s="8">
        <f t="shared" si="446"/>
        <v>0.68348672614447847</v>
      </c>
      <c r="BN232" s="8">
        <f t="shared" si="447"/>
        <v>0.24775620463878811</v>
      </c>
    </row>
    <row r="233" spans="1:66" x14ac:dyDescent="0.25">
      <c r="A233" t="s">
        <v>114</v>
      </c>
      <c r="B233" t="s">
        <v>96</v>
      </c>
      <c r="C233" t="s">
        <v>132</v>
      </c>
      <c r="D233" s="16"/>
      <c r="E233">
        <f>VLOOKUP(A233,home!$A$2:$E$405,3,FALSE)</f>
        <v>1.27272727272727</v>
      </c>
      <c r="F233">
        <f>VLOOKUP(B233,home!$B$2:$E$405,3,FALSE)</f>
        <v>0.39</v>
      </c>
      <c r="G233">
        <f>VLOOKUP(C233,away!$B$2:$E$405,4,FALSE)</f>
        <v>1.57</v>
      </c>
      <c r="H233">
        <f>VLOOKUP(A233,away!$A$2:$E$405,3,FALSE)</f>
        <v>1.02272727272727</v>
      </c>
      <c r="I233">
        <f>VLOOKUP(C233,away!$B$2:$E$405,3,FALSE)</f>
        <v>1.18</v>
      </c>
      <c r="J233">
        <f>VLOOKUP(B233,home!$B$2:$E$405,4,FALSE)</f>
        <v>0.98</v>
      </c>
      <c r="K233" s="3">
        <f t="shared" si="392"/>
        <v>0.77929090909090748</v>
      </c>
      <c r="L233" s="3">
        <f t="shared" si="393"/>
        <v>1.1826818181818151</v>
      </c>
      <c r="M233" s="5">
        <f t="shared" si="394"/>
        <v>0.14058081957839855</v>
      </c>
      <c r="N233" s="5">
        <f t="shared" si="395"/>
        <v>0.10955335468999504</v>
      </c>
      <c r="O233" s="5">
        <f t="shared" si="396"/>
        <v>0.16626237930047008</v>
      </c>
      <c r="P233" s="5">
        <f t="shared" si="397"/>
        <v>0.12956676071268061</v>
      </c>
      <c r="Q233" s="5">
        <f t="shared" si="398"/>
        <v>4.268696668516242E-2</v>
      </c>
      <c r="R233" s="5">
        <f t="shared" si="399"/>
        <v>9.8317746523157307E-2</v>
      </c>
      <c r="S233" s="5">
        <f t="shared" si="400"/>
        <v>2.985390455810906E-2</v>
      </c>
      <c r="T233" s="5">
        <f t="shared" si="401"/>
        <v>5.048509937187446E-2</v>
      </c>
      <c r="U233" s="5">
        <f t="shared" si="402"/>
        <v>7.6618126067800663E-2</v>
      </c>
      <c r="V233" s="5">
        <f t="shared" si="403"/>
        <v>3.0572162608590273E-3</v>
      </c>
      <c r="W233" s="5">
        <f t="shared" si="404"/>
        <v>1.1088521691471172E-2</v>
      </c>
      <c r="X233" s="5">
        <f t="shared" si="405"/>
        <v>1.3114192995017622E-2</v>
      </c>
      <c r="Y233" s="5">
        <f t="shared" si="406"/>
        <v>7.7549588076673342E-3</v>
      </c>
      <c r="Z233" s="5">
        <f t="shared" si="407"/>
        <v>3.875953707251549E-2</v>
      </c>
      <c r="AA233" s="5">
        <f t="shared" si="408"/>
        <v>3.0204954881183327E-2</v>
      </c>
      <c r="AB233" s="5">
        <f t="shared" si="409"/>
        <v>1.1769223374203597E-2</v>
      </c>
      <c r="AC233" s="5">
        <f t="shared" si="410"/>
        <v>1.7610581981666371E-4</v>
      </c>
      <c r="AD233" s="5">
        <f t="shared" si="411"/>
        <v>2.1602960373552039E-3</v>
      </c>
      <c r="AE233" s="5">
        <f t="shared" si="412"/>
        <v>2.5549428452702229E-3</v>
      </c>
      <c r="AF233" s="5">
        <f t="shared" si="413"/>
        <v>1.5108422247974039E-3</v>
      </c>
      <c r="AG233" s="5">
        <f t="shared" si="414"/>
        <v>5.9561520980308395E-4</v>
      </c>
      <c r="AH233" s="5">
        <f t="shared" si="415"/>
        <v>1.1460049944202026E-2</v>
      </c>
      <c r="AI233" s="5">
        <f t="shared" si="416"/>
        <v>8.9307127392444004E-3</v>
      </c>
      <c r="AJ233" s="5">
        <f t="shared" si="417"/>
        <v>3.4798116246977577E-3</v>
      </c>
      <c r="AK233" s="5">
        <f t="shared" si="418"/>
        <v>9.0392852149194145E-4</v>
      </c>
      <c r="AL233" s="5">
        <f t="shared" si="419"/>
        <v>6.4923396192241922E-6</v>
      </c>
      <c r="AM233" s="5">
        <f t="shared" si="420"/>
        <v>3.3669981257120442E-4</v>
      </c>
      <c r="AN233" s="5">
        <f t="shared" si="421"/>
        <v>3.9820874651318844E-4</v>
      </c>
      <c r="AO233" s="5">
        <f t="shared" si="422"/>
        <v>2.3547712217105967E-4</v>
      </c>
      <c r="AP233" s="5">
        <f t="shared" si="423"/>
        <v>9.2831503663163401E-5</v>
      </c>
      <c r="AQ233" s="5">
        <f t="shared" si="424"/>
        <v>2.7447532884225488E-5</v>
      </c>
      <c r="AR233" s="5">
        <f t="shared" si="425"/>
        <v>2.7107185408926523E-3</v>
      </c>
      <c r="AS233" s="5">
        <f t="shared" si="426"/>
        <v>2.1124383160218132E-3</v>
      </c>
      <c r="AT233" s="5">
        <f t="shared" si="427"/>
        <v>8.2310198784555201E-4</v>
      </c>
      <c r="AU233" s="5">
        <f t="shared" si="428"/>
        <v>2.1381196546089786E-4</v>
      </c>
      <c r="AV233" s="5">
        <f t="shared" si="429"/>
        <v>4.1655430234634194E-5</v>
      </c>
      <c r="AW233" s="5">
        <f t="shared" si="430"/>
        <v>1.6621348654978635E-7</v>
      </c>
      <c r="AX233" s="5">
        <f t="shared" si="431"/>
        <v>4.3731183838225335E-5</v>
      </c>
      <c r="AY233" s="5">
        <f t="shared" si="432"/>
        <v>5.1720076013035546E-5</v>
      </c>
      <c r="AZ233" s="5">
        <f t="shared" si="433"/>
        <v>3.058419676779929E-5</v>
      </c>
      <c r="BA233" s="5">
        <f t="shared" si="434"/>
        <v>1.205712448032375E-5</v>
      </c>
      <c r="BB233" s="5">
        <f t="shared" si="435"/>
        <v>3.5649354756084424E-6</v>
      </c>
      <c r="BC233" s="5">
        <f t="shared" si="436"/>
        <v>8.4323687399868928E-7</v>
      </c>
      <c r="BD233" s="5">
        <f t="shared" si="437"/>
        <v>5.3431958875367884E-4</v>
      </c>
      <c r="BE233" s="5">
        <f t="shared" si="438"/>
        <v>4.1639039806493419E-4</v>
      </c>
      <c r="BF233" s="5">
        <f t="shared" si="439"/>
        <v>1.6224462592237367E-4</v>
      </c>
      <c r="BG233" s="5">
        <f t="shared" si="440"/>
        <v>4.2145254010053609E-5</v>
      </c>
      <c r="BH233" s="5">
        <f t="shared" si="441"/>
        <v>8.2108533278404712E-6</v>
      </c>
      <c r="BI233" s="5">
        <f t="shared" si="442"/>
        <v>1.2797286708529811E-6</v>
      </c>
      <c r="BJ233" s="8">
        <f t="shared" si="443"/>
        <v>0.24273795602966577</v>
      </c>
      <c r="BK233" s="8">
        <f t="shared" si="444"/>
        <v>0.30329301934549618</v>
      </c>
      <c r="BL233" s="8">
        <f t="shared" si="445"/>
        <v>0.41501324966565645</v>
      </c>
      <c r="BM233" s="8">
        <f t="shared" si="446"/>
        <v>0.31278418076094339</v>
      </c>
      <c r="BN233" s="8">
        <f t="shared" si="447"/>
        <v>0.68696802748986396</v>
      </c>
    </row>
    <row r="234" spans="1:66" x14ac:dyDescent="0.25">
      <c r="A234" t="s">
        <v>114</v>
      </c>
      <c r="B234" t="s">
        <v>121</v>
      </c>
      <c r="C234" t="s">
        <v>104</v>
      </c>
      <c r="D234" s="16"/>
      <c r="E234">
        <f>VLOOKUP(A234,home!$A$2:$E$405,3,FALSE)</f>
        <v>1.27272727272727</v>
      </c>
      <c r="F234">
        <f>VLOOKUP(B234,home!$B$2:$E$405,3,FALSE)</f>
        <v>0.39</v>
      </c>
      <c r="G234">
        <f>VLOOKUP(C234,away!$B$2:$E$405,4,FALSE)</f>
        <v>0</v>
      </c>
      <c r="H234">
        <f>VLOOKUP(A234,away!$A$2:$E$405,3,FALSE)</f>
        <v>1.02272727272727</v>
      </c>
      <c r="I234">
        <f>VLOOKUP(C234,away!$B$2:$E$405,3,FALSE)</f>
        <v>0.79</v>
      </c>
      <c r="J234">
        <f>VLOOKUP(B234,home!$B$2:$E$405,4,FALSE)</f>
        <v>0.98</v>
      </c>
      <c r="K234" s="3">
        <f t="shared" si="392"/>
        <v>0</v>
      </c>
      <c r="L234" s="3">
        <f t="shared" si="393"/>
        <v>0.79179545454545253</v>
      </c>
      <c r="M234" s="5">
        <f t="shared" si="394"/>
        <v>0.45303066866411018</v>
      </c>
      <c r="N234" s="5">
        <f t="shared" si="395"/>
        <v>0</v>
      </c>
      <c r="O234" s="5">
        <f t="shared" si="396"/>
        <v>0.3587076242179294</v>
      </c>
      <c r="P234" s="5">
        <f t="shared" si="397"/>
        <v>0</v>
      </c>
      <c r="Q234" s="5">
        <f t="shared" si="398"/>
        <v>0</v>
      </c>
      <c r="R234" s="5">
        <f t="shared" si="399"/>
        <v>0.14201153318327739</v>
      </c>
      <c r="S234" s="5">
        <f t="shared" si="400"/>
        <v>0</v>
      </c>
      <c r="T234" s="5">
        <f t="shared" si="401"/>
        <v>0</v>
      </c>
      <c r="U234" s="5">
        <f t="shared" si="402"/>
        <v>0</v>
      </c>
      <c r="V234" s="5">
        <f t="shared" si="403"/>
        <v>0</v>
      </c>
      <c r="W234" s="5">
        <f t="shared" si="404"/>
        <v>0</v>
      </c>
      <c r="X234" s="5">
        <f t="shared" si="405"/>
        <v>0</v>
      </c>
      <c r="Y234" s="5">
        <f t="shared" si="406"/>
        <v>0</v>
      </c>
      <c r="Z234" s="5">
        <f t="shared" si="407"/>
        <v>3.7481362155849914E-2</v>
      </c>
      <c r="AA234" s="5">
        <f t="shared" si="408"/>
        <v>0</v>
      </c>
      <c r="AB234" s="5">
        <f t="shared" si="409"/>
        <v>0</v>
      </c>
      <c r="AC234" s="5">
        <f t="shared" si="410"/>
        <v>0</v>
      </c>
      <c r="AD234" s="5">
        <f t="shared" si="411"/>
        <v>0</v>
      </c>
      <c r="AE234" s="5">
        <f t="shared" si="412"/>
        <v>0</v>
      </c>
      <c r="AF234" s="5">
        <f t="shared" si="413"/>
        <v>0</v>
      </c>
      <c r="AG234" s="5">
        <f t="shared" si="414"/>
        <v>0</v>
      </c>
      <c r="AH234" s="5">
        <f t="shared" si="415"/>
        <v>7.4193930462934758E-3</v>
      </c>
      <c r="AI234" s="5">
        <f t="shared" si="416"/>
        <v>0</v>
      </c>
      <c r="AJ234" s="5">
        <f t="shared" si="417"/>
        <v>0</v>
      </c>
      <c r="AK234" s="5">
        <f t="shared" si="418"/>
        <v>0</v>
      </c>
      <c r="AL234" s="5">
        <f t="shared" si="419"/>
        <v>0</v>
      </c>
      <c r="AM234" s="5">
        <f t="shared" si="420"/>
        <v>0</v>
      </c>
      <c r="AN234" s="5">
        <f t="shared" si="421"/>
        <v>0</v>
      </c>
      <c r="AO234" s="5">
        <f t="shared" si="422"/>
        <v>0</v>
      </c>
      <c r="AP234" s="5">
        <f t="shared" si="423"/>
        <v>0</v>
      </c>
      <c r="AQ234" s="5">
        <f t="shared" si="424"/>
        <v>0</v>
      </c>
      <c r="AR234" s="5">
        <f t="shared" si="425"/>
        <v>1.1749283379082626E-3</v>
      </c>
      <c r="AS234" s="5">
        <f t="shared" si="426"/>
        <v>0</v>
      </c>
      <c r="AT234" s="5">
        <f t="shared" si="427"/>
        <v>0</v>
      </c>
      <c r="AU234" s="5">
        <f t="shared" si="428"/>
        <v>0</v>
      </c>
      <c r="AV234" s="5">
        <f t="shared" si="429"/>
        <v>0</v>
      </c>
      <c r="AW234" s="5">
        <f t="shared" si="430"/>
        <v>0</v>
      </c>
      <c r="AX234" s="5">
        <f t="shared" si="431"/>
        <v>0</v>
      </c>
      <c r="AY234" s="5">
        <f t="shared" si="432"/>
        <v>0</v>
      </c>
      <c r="AZ234" s="5">
        <f t="shared" si="433"/>
        <v>0</v>
      </c>
      <c r="BA234" s="5">
        <f t="shared" si="434"/>
        <v>0</v>
      </c>
      <c r="BB234" s="5">
        <f t="shared" si="435"/>
        <v>0</v>
      </c>
      <c r="BC234" s="5">
        <f t="shared" si="436"/>
        <v>0</v>
      </c>
      <c r="BD234" s="5">
        <f t="shared" si="437"/>
        <v>1.5505048622873428E-4</v>
      </c>
      <c r="BE234" s="5">
        <f t="shared" si="438"/>
        <v>0</v>
      </c>
      <c r="BF234" s="5">
        <f t="shared" si="439"/>
        <v>0</v>
      </c>
      <c r="BG234" s="5">
        <f t="shared" si="440"/>
        <v>0</v>
      </c>
      <c r="BH234" s="5">
        <f t="shared" si="441"/>
        <v>0</v>
      </c>
      <c r="BI234" s="5">
        <f t="shared" si="442"/>
        <v>0</v>
      </c>
      <c r="BJ234" s="8">
        <f t="shared" si="443"/>
        <v>0</v>
      </c>
      <c r="BK234" s="8">
        <f t="shared" si="444"/>
        <v>0.45303066866411018</v>
      </c>
      <c r="BL234" s="8">
        <f t="shared" si="445"/>
        <v>0.50946852927163722</v>
      </c>
      <c r="BM234" s="8">
        <f t="shared" si="446"/>
        <v>4.6230734026280383E-2</v>
      </c>
      <c r="BN234" s="8">
        <f t="shared" si="447"/>
        <v>0.953749826065317</v>
      </c>
    </row>
    <row r="235" spans="1:66" x14ac:dyDescent="0.25">
      <c r="A235" t="s">
        <v>114</v>
      </c>
      <c r="B235" t="s">
        <v>128</v>
      </c>
      <c r="C235" t="s">
        <v>127</v>
      </c>
      <c r="D235" s="16"/>
      <c r="E235">
        <f>VLOOKUP(A235,home!$A$2:$E$405,3,FALSE)</f>
        <v>1.27272727272727</v>
      </c>
      <c r="F235">
        <f>VLOOKUP(B235,home!$B$2:$E$405,3,FALSE)</f>
        <v>2.36</v>
      </c>
      <c r="G235">
        <f>VLOOKUP(C235,away!$B$2:$E$405,4,FALSE)</f>
        <v>1.18</v>
      </c>
      <c r="H235">
        <f>VLOOKUP(A235,away!$A$2:$E$405,3,FALSE)</f>
        <v>1.02272727272727</v>
      </c>
      <c r="I235">
        <f>VLOOKUP(C235,away!$B$2:$E$405,3,FALSE)</f>
        <v>0</v>
      </c>
      <c r="J235">
        <f>VLOOKUP(B235,home!$B$2:$E$405,4,FALSE)</f>
        <v>0</v>
      </c>
      <c r="K235" s="3">
        <f t="shared" si="392"/>
        <v>3.5442909090909014</v>
      </c>
      <c r="L235" s="3">
        <f t="shared" si="393"/>
        <v>0</v>
      </c>
      <c r="M235" s="5">
        <f t="shared" si="394"/>
        <v>2.8889100246895515E-2</v>
      </c>
      <c r="N235" s="5">
        <f t="shared" si="395"/>
        <v>0.10239137537688749</v>
      </c>
      <c r="O235" s="5">
        <f t="shared" si="396"/>
        <v>0</v>
      </c>
      <c r="P235" s="5">
        <f t="shared" si="397"/>
        <v>0</v>
      </c>
      <c r="Q235" s="5">
        <f t="shared" si="398"/>
        <v>0.18145241045880819</v>
      </c>
      <c r="R235" s="5">
        <f t="shared" si="399"/>
        <v>0</v>
      </c>
      <c r="S235" s="5">
        <f t="shared" si="400"/>
        <v>0</v>
      </c>
      <c r="T235" s="5">
        <f t="shared" si="401"/>
        <v>0</v>
      </c>
      <c r="U235" s="5">
        <f t="shared" si="402"/>
        <v>0</v>
      </c>
      <c r="V235" s="5">
        <f t="shared" si="403"/>
        <v>0</v>
      </c>
      <c r="W235" s="5">
        <f t="shared" si="404"/>
        <v>0.21437337627392819</v>
      </c>
      <c r="X235" s="5">
        <f t="shared" si="405"/>
        <v>0</v>
      </c>
      <c r="Y235" s="5">
        <f t="shared" si="406"/>
        <v>0</v>
      </c>
      <c r="Z235" s="5">
        <f t="shared" si="407"/>
        <v>0</v>
      </c>
      <c r="AA235" s="5">
        <f t="shared" si="408"/>
        <v>0</v>
      </c>
      <c r="AB235" s="5">
        <f t="shared" si="409"/>
        <v>0</v>
      </c>
      <c r="AC235" s="5">
        <f t="shared" si="410"/>
        <v>0</v>
      </c>
      <c r="AD235" s="5">
        <f t="shared" si="411"/>
        <v>0.18995040216970172</v>
      </c>
      <c r="AE235" s="5">
        <f t="shared" si="412"/>
        <v>0</v>
      </c>
      <c r="AF235" s="5">
        <f t="shared" si="413"/>
        <v>0</v>
      </c>
      <c r="AG235" s="5">
        <f t="shared" si="414"/>
        <v>0</v>
      </c>
      <c r="AH235" s="5">
        <f t="shared" si="415"/>
        <v>0</v>
      </c>
      <c r="AI235" s="5">
        <f t="shared" si="416"/>
        <v>0</v>
      </c>
      <c r="AJ235" s="5">
        <f t="shared" si="417"/>
        <v>0</v>
      </c>
      <c r="AK235" s="5">
        <f t="shared" si="418"/>
        <v>0</v>
      </c>
      <c r="AL235" s="5">
        <f t="shared" si="419"/>
        <v>0</v>
      </c>
      <c r="AM235" s="5">
        <f t="shared" si="420"/>
        <v>0.13464789671764682</v>
      </c>
      <c r="AN235" s="5">
        <f t="shared" si="421"/>
        <v>0</v>
      </c>
      <c r="AO235" s="5">
        <f t="shared" si="422"/>
        <v>0</v>
      </c>
      <c r="AP235" s="5">
        <f t="shared" si="423"/>
        <v>0</v>
      </c>
      <c r="AQ235" s="5">
        <f t="shared" si="424"/>
        <v>0</v>
      </c>
      <c r="AR235" s="5">
        <f t="shared" si="425"/>
        <v>0</v>
      </c>
      <c r="AS235" s="5">
        <f t="shared" si="426"/>
        <v>0</v>
      </c>
      <c r="AT235" s="5">
        <f t="shared" si="427"/>
        <v>0</v>
      </c>
      <c r="AU235" s="5">
        <f t="shared" si="428"/>
        <v>0</v>
      </c>
      <c r="AV235" s="5">
        <f t="shared" si="429"/>
        <v>0</v>
      </c>
      <c r="AW235" s="5">
        <f t="shared" si="430"/>
        <v>0</v>
      </c>
      <c r="AX235" s="5">
        <f t="shared" si="431"/>
        <v>7.9538552710761073E-2</v>
      </c>
      <c r="AY235" s="5">
        <f t="shared" si="432"/>
        <v>0</v>
      </c>
      <c r="AZ235" s="5">
        <f t="shared" si="433"/>
        <v>0</v>
      </c>
      <c r="BA235" s="5">
        <f t="shared" si="434"/>
        <v>0</v>
      </c>
      <c r="BB235" s="5">
        <f t="shared" si="435"/>
        <v>0</v>
      </c>
      <c r="BC235" s="5">
        <f t="shared" si="436"/>
        <v>0</v>
      </c>
      <c r="BD235" s="5">
        <f t="shared" si="437"/>
        <v>0</v>
      </c>
      <c r="BE235" s="5">
        <f t="shared" si="438"/>
        <v>0</v>
      </c>
      <c r="BF235" s="5">
        <f t="shared" si="439"/>
        <v>0</v>
      </c>
      <c r="BG235" s="5">
        <f t="shared" si="440"/>
        <v>0</v>
      </c>
      <c r="BH235" s="5">
        <f t="shared" si="441"/>
        <v>0</v>
      </c>
      <c r="BI235" s="5">
        <f t="shared" si="442"/>
        <v>0</v>
      </c>
      <c r="BJ235" s="8">
        <f t="shared" si="443"/>
        <v>0.90235401370773349</v>
      </c>
      <c r="BK235" s="8">
        <f t="shared" si="444"/>
        <v>2.8889100246895515E-2</v>
      </c>
      <c r="BL235" s="8">
        <f t="shared" si="445"/>
        <v>0</v>
      </c>
      <c r="BM235" s="8">
        <f t="shared" si="446"/>
        <v>0.6185102278720378</v>
      </c>
      <c r="BN235" s="8">
        <f t="shared" si="447"/>
        <v>0.3127328860825912</v>
      </c>
    </row>
    <row r="236" spans="1:66" x14ac:dyDescent="0.25">
      <c r="A236" t="s">
        <v>114</v>
      </c>
      <c r="B236" t="s">
        <v>356</v>
      </c>
      <c r="C236" t="s">
        <v>130</v>
      </c>
      <c r="D236" s="16"/>
      <c r="E236">
        <f>VLOOKUP(A236,home!$A$2:$E$405,3,FALSE)</f>
        <v>1.27272727272727</v>
      </c>
      <c r="F236">
        <f>VLOOKUP(B236,home!$B$2:$E$405,3,FALSE)</f>
        <v>1.57</v>
      </c>
      <c r="G236">
        <f>VLOOKUP(C236,away!$B$2:$E$405,4,FALSE)</f>
        <v>0</v>
      </c>
      <c r="H236">
        <f>VLOOKUP(A236,away!$A$2:$E$405,3,FALSE)</f>
        <v>1.02272727272727</v>
      </c>
      <c r="I236">
        <f>VLOOKUP(C236,away!$B$2:$E$405,3,FALSE)</f>
        <v>0</v>
      </c>
      <c r="J236">
        <f>VLOOKUP(B236,home!$B$2:$E$405,4,FALSE)</f>
        <v>1.63</v>
      </c>
      <c r="K236" s="3">
        <f t="shared" si="392"/>
        <v>0</v>
      </c>
      <c r="L236" s="3">
        <f t="shared" si="393"/>
        <v>0</v>
      </c>
      <c r="M236" s="5">
        <f t="shared" si="394"/>
        <v>1</v>
      </c>
      <c r="N236" s="5">
        <f t="shared" si="395"/>
        <v>0</v>
      </c>
      <c r="O236" s="5">
        <f t="shared" si="396"/>
        <v>0</v>
      </c>
      <c r="P236" s="5">
        <f t="shared" si="397"/>
        <v>0</v>
      </c>
      <c r="Q236" s="5">
        <f t="shared" si="398"/>
        <v>0</v>
      </c>
      <c r="R236" s="5">
        <f t="shared" si="399"/>
        <v>0</v>
      </c>
      <c r="S236" s="5">
        <f t="shared" si="400"/>
        <v>0</v>
      </c>
      <c r="T236" s="5">
        <f t="shared" si="401"/>
        <v>0</v>
      </c>
      <c r="U236" s="5">
        <f t="shared" si="402"/>
        <v>0</v>
      </c>
      <c r="V236" s="5">
        <f t="shared" si="403"/>
        <v>0</v>
      </c>
      <c r="W236" s="5">
        <f t="shared" si="404"/>
        <v>0</v>
      </c>
      <c r="X236" s="5">
        <f t="shared" si="405"/>
        <v>0</v>
      </c>
      <c r="Y236" s="5">
        <f t="shared" si="406"/>
        <v>0</v>
      </c>
      <c r="Z236" s="5">
        <f t="shared" si="407"/>
        <v>0</v>
      </c>
      <c r="AA236" s="5">
        <f t="shared" si="408"/>
        <v>0</v>
      </c>
      <c r="AB236" s="5">
        <f t="shared" si="409"/>
        <v>0</v>
      </c>
      <c r="AC236" s="5">
        <f t="shared" si="410"/>
        <v>0</v>
      </c>
      <c r="AD236" s="5">
        <f t="shared" si="411"/>
        <v>0</v>
      </c>
      <c r="AE236" s="5">
        <f t="shared" si="412"/>
        <v>0</v>
      </c>
      <c r="AF236" s="5">
        <f t="shared" si="413"/>
        <v>0</v>
      </c>
      <c r="AG236" s="5">
        <f t="shared" si="414"/>
        <v>0</v>
      </c>
      <c r="AH236" s="5">
        <f t="shared" si="415"/>
        <v>0</v>
      </c>
      <c r="AI236" s="5">
        <f t="shared" si="416"/>
        <v>0</v>
      </c>
      <c r="AJ236" s="5">
        <f t="shared" si="417"/>
        <v>0</v>
      </c>
      <c r="AK236" s="5">
        <f t="shared" si="418"/>
        <v>0</v>
      </c>
      <c r="AL236" s="5">
        <f t="shared" si="419"/>
        <v>0</v>
      </c>
      <c r="AM236" s="5">
        <f t="shared" si="420"/>
        <v>0</v>
      </c>
      <c r="AN236" s="5">
        <f t="shared" si="421"/>
        <v>0</v>
      </c>
      <c r="AO236" s="5">
        <f t="shared" si="422"/>
        <v>0</v>
      </c>
      <c r="AP236" s="5">
        <f t="shared" si="423"/>
        <v>0</v>
      </c>
      <c r="AQ236" s="5">
        <f t="shared" si="424"/>
        <v>0</v>
      </c>
      <c r="AR236" s="5">
        <f t="shared" si="425"/>
        <v>0</v>
      </c>
      <c r="AS236" s="5">
        <f t="shared" si="426"/>
        <v>0</v>
      </c>
      <c r="AT236" s="5">
        <f t="shared" si="427"/>
        <v>0</v>
      </c>
      <c r="AU236" s="5">
        <f t="shared" si="428"/>
        <v>0</v>
      </c>
      <c r="AV236" s="5">
        <f t="shared" si="429"/>
        <v>0</v>
      </c>
      <c r="AW236" s="5">
        <f t="shared" si="430"/>
        <v>0</v>
      </c>
      <c r="AX236" s="5">
        <f t="shared" si="431"/>
        <v>0</v>
      </c>
      <c r="AY236" s="5">
        <f t="shared" si="432"/>
        <v>0</v>
      </c>
      <c r="AZ236" s="5">
        <f t="shared" si="433"/>
        <v>0</v>
      </c>
      <c r="BA236" s="5">
        <f t="shared" si="434"/>
        <v>0</v>
      </c>
      <c r="BB236" s="5">
        <f t="shared" si="435"/>
        <v>0</v>
      </c>
      <c r="BC236" s="5">
        <f t="shared" si="436"/>
        <v>0</v>
      </c>
      <c r="BD236" s="5">
        <f t="shared" si="437"/>
        <v>0</v>
      </c>
      <c r="BE236" s="5">
        <f t="shared" si="438"/>
        <v>0</v>
      </c>
      <c r="BF236" s="5">
        <f t="shared" si="439"/>
        <v>0</v>
      </c>
      <c r="BG236" s="5">
        <f t="shared" si="440"/>
        <v>0</v>
      </c>
      <c r="BH236" s="5">
        <f t="shared" si="441"/>
        <v>0</v>
      </c>
      <c r="BI236" s="5">
        <f t="shared" si="442"/>
        <v>0</v>
      </c>
      <c r="BJ236" s="8">
        <f t="shared" si="443"/>
        <v>0</v>
      </c>
      <c r="BK236" s="8">
        <f t="shared" si="444"/>
        <v>1</v>
      </c>
      <c r="BL236" s="8">
        <f t="shared" si="445"/>
        <v>0</v>
      </c>
      <c r="BM236" s="8">
        <f t="shared" si="446"/>
        <v>0</v>
      </c>
      <c r="BN236" s="8">
        <f t="shared" si="447"/>
        <v>1</v>
      </c>
    </row>
    <row r="237" spans="1:66" x14ac:dyDescent="0.25">
      <c r="A237" t="s">
        <v>114</v>
      </c>
      <c r="B237" t="s">
        <v>124</v>
      </c>
      <c r="C237" t="s">
        <v>133</v>
      </c>
      <c r="D237" s="16"/>
      <c r="E237">
        <f>VLOOKUP(A237,home!$A$2:$E$405,3,FALSE)</f>
        <v>1.27272727272727</v>
      </c>
      <c r="F237">
        <f>VLOOKUP(B237,home!$B$2:$E$405,3,FALSE)</f>
        <v>0</v>
      </c>
      <c r="G237">
        <f>VLOOKUP(C237,away!$B$2:$E$405,4,FALSE)</f>
        <v>0</v>
      </c>
      <c r="H237">
        <f>VLOOKUP(A237,away!$A$2:$E$405,3,FALSE)</f>
        <v>1.02272727272727</v>
      </c>
      <c r="I237">
        <f>VLOOKUP(C237,away!$B$2:$E$405,3,FALSE)</f>
        <v>0</v>
      </c>
      <c r="J237">
        <f>VLOOKUP(B237,home!$B$2:$E$405,4,FALSE)</f>
        <v>0</v>
      </c>
      <c r="K237" s="3">
        <f t="shared" ref="K237:K300" si="448">E237*F237*G237</f>
        <v>0</v>
      </c>
      <c r="L237" s="3">
        <f t="shared" ref="L237:L300" si="449">H237*I237*J237</f>
        <v>0</v>
      </c>
      <c r="M237" s="5">
        <f t="shared" ref="M237:M300" si="450">_xlfn.POISSON.DIST(0,K237,FALSE) * _xlfn.POISSON.DIST(0,L237,FALSE)</f>
        <v>1</v>
      </c>
      <c r="N237" s="5">
        <f t="shared" ref="N237:N300" si="451">_xlfn.POISSON.DIST(1,K237,FALSE) * _xlfn.POISSON.DIST(0,L237,FALSE)</f>
        <v>0</v>
      </c>
      <c r="O237" s="5">
        <f t="shared" ref="O237:O300" si="452">_xlfn.POISSON.DIST(0,K237,FALSE) * _xlfn.POISSON.DIST(1,L237,FALSE)</f>
        <v>0</v>
      </c>
      <c r="P237" s="5">
        <f t="shared" ref="P237:P300" si="453">_xlfn.POISSON.DIST(1,K237,FALSE) * _xlfn.POISSON.DIST(1,L237,FALSE)</f>
        <v>0</v>
      </c>
      <c r="Q237" s="5">
        <f t="shared" ref="Q237:Q300" si="454">_xlfn.POISSON.DIST(2,K237,FALSE) * _xlfn.POISSON.DIST(0,L237,FALSE)</f>
        <v>0</v>
      </c>
      <c r="R237" s="5">
        <f t="shared" ref="R237:R300" si="455">_xlfn.POISSON.DIST(0,K237,FALSE) * _xlfn.POISSON.DIST(2,L237,FALSE)</f>
        <v>0</v>
      </c>
      <c r="S237" s="5">
        <f t="shared" ref="S237:S300" si="456">_xlfn.POISSON.DIST(2,K237,FALSE) * _xlfn.POISSON.DIST(2,L237,FALSE)</f>
        <v>0</v>
      </c>
      <c r="T237" s="5">
        <f t="shared" ref="T237:T300" si="457">_xlfn.POISSON.DIST(2,K237,FALSE) * _xlfn.POISSON.DIST(1,L237,FALSE)</f>
        <v>0</v>
      </c>
      <c r="U237" s="5">
        <f t="shared" ref="U237:U300" si="458">_xlfn.POISSON.DIST(1,K237,FALSE) * _xlfn.POISSON.DIST(2,L237,FALSE)</f>
        <v>0</v>
      </c>
      <c r="V237" s="5">
        <f t="shared" ref="V237:V300" si="459">_xlfn.POISSON.DIST(3,K237,FALSE) * _xlfn.POISSON.DIST(3,L237,FALSE)</f>
        <v>0</v>
      </c>
      <c r="W237" s="5">
        <f t="shared" ref="W237:W300" si="460">_xlfn.POISSON.DIST(3,K237,FALSE) * _xlfn.POISSON.DIST(0,L237,FALSE)</f>
        <v>0</v>
      </c>
      <c r="X237" s="5">
        <f t="shared" ref="X237:X300" si="461">_xlfn.POISSON.DIST(3,K237,FALSE) * _xlfn.POISSON.DIST(1,L237,FALSE)</f>
        <v>0</v>
      </c>
      <c r="Y237" s="5">
        <f t="shared" ref="Y237:Y300" si="462">_xlfn.POISSON.DIST(3,K237,FALSE) * _xlfn.POISSON.DIST(2,L237,FALSE)</f>
        <v>0</v>
      </c>
      <c r="Z237" s="5">
        <f t="shared" ref="Z237:Z300" si="463">_xlfn.POISSON.DIST(0,K237,FALSE) * _xlfn.POISSON.DIST(3,L237,FALSE)</f>
        <v>0</v>
      </c>
      <c r="AA237" s="5">
        <f t="shared" ref="AA237:AA300" si="464">_xlfn.POISSON.DIST(1,K237,FALSE) * _xlfn.POISSON.DIST(3,L237,FALSE)</f>
        <v>0</v>
      </c>
      <c r="AB237" s="5">
        <f t="shared" ref="AB237:AB300" si="465">_xlfn.POISSON.DIST(2,K237,FALSE) * _xlfn.POISSON.DIST(3,L237,FALSE)</f>
        <v>0</v>
      </c>
      <c r="AC237" s="5">
        <f t="shared" ref="AC237:AC300" si="466">_xlfn.POISSON.DIST(4,K237,FALSE) * _xlfn.POISSON.DIST(4,L237,FALSE)</f>
        <v>0</v>
      </c>
      <c r="AD237" s="5">
        <f t="shared" ref="AD237:AD300" si="467">_xlfn.POISSON.DIST(4,K237,FALSE) * _xlfn.POISSON.DIST(0,L237,FALSE)</f>
        <v>0</v>
      </c>
      <c r="AE237" s="5">
        <f t="shared" ref="AE237:AE300" si="468">_xlfn.POISSON.DIST(4,K237,FALSE) * _xlfn.POISSON.DIST(1,L237,FALSE)</f>
        <v>0</v>
      </c>
      <c r="AF237" s="5">
        <f t="shared" ref="AF237:AF300" si="469">_xlfn.POISSON.DIST(4,K237,FALSE) * _xlfn.POISSON.DIST(2,L237,FALSE)</f>
        <v>0</v>
      </c>
      <c r="AG237" s="5">
        <f t="shared" ref="AG237:AG300" si="470">_xlfn.POISSON.DIST(4,K237,FALSE) * _xlfn.POISSON.DIST(3,L237,FALSE)</f>
        <v>0</v>
      </c>
      <c r="AH237" s="5">
        <f t="shared" ref="AH237:AH300" si="471">_xlfn.POISSON.DIST(0,K237,FALSE) * _xlfn.POISSON.DIST(4,L237,FALSE)</f>
        <v>0</v>
      </c>
      <c r="AI237" s="5">
        <f t="shared" ref="AI237:AI300" si="472">_xlfn.POISSON.DIST(1,K237,FALSE) * _xlfn.POISSON.DIST(4,L237,FALSE)</f>
        <v>0</v>
      </c>
      <c r="AJ237" s="5">
        <f t="shared" ref="AJ237:AJ300" si="473">_xlfn.POISSON.DIST(2,K237,FALSE) * _xlfn.POISSON.DIST(4,L237,FALSE)</f>
        <v>0</v>
      </c>
      <c r="AK237" s="5">
        <f t="shared" ref="AK237:AK300" si="474">_xlfn.POISSON.DIST(3,K237,FALSE) * _xlfn.POISSON.DIST(4,L237,FALSE)</f>
        <v>0</v>
      </c>
      <c r="AL237" s="5">
        <f t="shared" ref="AL237:AL300" si="475">_xlfn.POISSON.DIST(5,K237,FALSE) * _xlfn.POISSON.DIST(5,L237,FALSE)</f>
        <v>0</v>
      </c>
      <c r="AM237" s="5">
        <f t="shared" ref="AM237:AM300" si="476">_xlfn.POISSON.DIST(5,K237,FALSE) * _xlfn.POISSON.DIST(0,L237,FALSE)</f>
        <v>0</v>
      </c>
      <c r="AN237" s="5">
        <f t="shared" ref="AN237:AN300" si="477">_xlfn.POISSON.DIST(5,K237,FALSE) * _xlfn.POISSON.DIST(1,L237,FALSE)</f>
        <v>0</v>
      </c>
      <c r="AO237" s="5">
        <f t="shared" ref="AO237:AO300" si="478">_xlfn.POISSON.DIST(5,K237,FALSE) * _xlfn.POISSON.DIST(2,L237,FALSE)</f>
        <v>0</v>
      </c>
      <c r="AP237" s="5">
        <f t="shared" ref="AP237:AP300" si="479">_xlfn.POISSON.DIST(5,K237,FALSE) * _xlfn.POISSON.DIST(3,L237,FALSE)</f>
        <v>0</v>
      </c>
      <c r="AQ237" s="5">
        <f t="shared" ref="AQ237:AQ300" si="480">_xlfn.POISSON.DIST(5,K237,FALSE) * _xlfn.POISSON.DIST(4,L237,FALSE)</f>
        <v>0</v>
      </c>
      <c r="AR237" s="5">
        <f t="shared" ref="AR237:AR300" si="481">_xlfn.POISSON.DIST(0,K237,FALSE) * _xlfn.POISSON.DIST(5,L237,FALSE)</f>
        <v>0</v>
      </c>
      <c r="AS237" s="5">
        <f t="shared" ref="AS237:AS300" si="482">_xlfn.POISSON.DIST(1,K237,FALSE) * _xlfn.POISSON.DIST(5,L237,FALSE)</f>
        <v>0</v>
      </c>
      <c r="AT237" s="5">
        <f t="shared" ref="AT237:AT300" si="483">_xlfn.POISSON.DIST(2,K237,FALSE) * _xlfn.POISSON.DIST(5,L237,FALSE)</f>
        <v>0</v>
      </c>
      <c r="AU237" s="5">
        <f t="shared" ref="AU237:AU300" si="484">_xlfn.POISSON.DIST(3,K237,FALSE) * _xlfn.POISSON.DIST(5,L237,FALSE)</f>
        <v>0</v>
      </c>
      <c r="AV237" s="5">
        <f t="shared" ref="AV237:AV300" si="485">_xlfn.POISSON.DIST(4,K237,FALSE) * _xlfn.POISSON.DIST(5,L237,FALSE)</f>
        <v>0</v>
      </c>
      <c r="AW237" s="5">
        <f t="shared" ref="AW237:AW300" si="486">_xlfn.POISSON.DIST(6,K237,FALSE) * _xlfn.POISSON.DIST(6,L237,FALSE)</f>
        <v>0</v>
      </c>
      <c r="AX237" s="5">
        <f t="shared" ref="AX237:AX300" si="487">_xlfn.POISSON.DIST(6,K237,FALSE) * _xlfn.POISSON.DIST(0,L237,FALSE)</f>
        <v>0</v>
      </c>
      <c r="AY237" s="5">
        <f t="shared" ref="AY237:AY300" si="488">_xlfn.POISSON.DIST(6,K237,FALSE) * _xlfn.POISSON.DIST(1,L237,FALSE)</f>
        <v>0</v>
      </c>
      <c r="AZ237" s="5">
        <f t="shared" ref="AZ237:AZ300" si="489">_xlfn.POISSON.DIST(6,K237,FALSE) * _xlfn.POISSON.DIST(2,L237,FALSE)</f>
        <v>0</v>
      </c>
      <c r="BA237" s="5">
        <f t="shared" ref="BA237:BA300" si="490">_xlfn.POISSON.DIST(6,K237,FALSE) * _xlfn.POISSON.DIST(3,L237,FALSE)</f>
        <v>0</v>
      </c>
      <c r="BB237" s="5">
        <f t="shared" ref="BB237:BB300" si="491">_xlfn.POISSON.DIST(6,K237,FALSE) * _xlfn.POISSON.DIST(4,L237,FALSE)</f>
        <v>0</v>
      </c>
      <c r="BC237" s="5">
        <f t="shared" ref="BC237:BC300" si="492">_xlfn.POISSON.DIST(6,K237,FALSE) * _xlfn.POISSON.DIST(5,L237,FALSE)</f>
        <v>0</v>
      </c>
      <c r="BD237" s="5">
        <f t="shared" ref="BD237:BD300" si="493">_xlfn.POISSON.DIST(0,K237,FALSE) * _xlfn.POISSON.DIST(6,L237,FALSE)</f>
        <v>0</v>
      </c>
      <c r="BE237" s="5">
        <f t="shared" ref="BE237:BE300" si="494">_xlfn.POISSON.DIST(1,K237,FALSE) * _xlfn.POISSON.DIST(6,L237,FALSE)</f>
        <v>0</v>
      </c>
      <c r="BF237" s="5">
        <f t="shared" ref="BF237:BF300" si="495">_xlfn.POISSON.DIST(2,K237,FALSE) * _xlfn.POISSON.DIST(6,L237,FALSE)</f>
        <v>0</v>
      </c>
      <c r="BG237" s="5">
        <f t="shared" ref="BG237:BG300" si="496">_xlfn.POISSON.DIST(3,K237,FALSE) * _xlfn.POISSON.DIST(6,L237,FALSE)</f>
        <v>0</v>
      </c>
      <c r="BH237" s="5">
        <f t="shared" ref="BH237:BH300" si="497">_xlfn.POISSON.DIST(4,K237,FALSE) * _xlfn.POISSON.DIST(6,L237,FALSE)</f>
        <v>0</v>
      </c>
      <c r="BI237" s="5">
        <f t="shared" ref="BI237:BI300" si="498">_xlfn.POISSON.DIST(5,K237,FALSE) * _xlfn.POISSON.DIST(6,L237,FALSE)</f>
        <v>0</v>
      </c>
      <c r="BJ237" s="8">
        <f t="shared" ref="BJ237:BJ300" si="499">SUM(N237,Q237,T237,W237,X237,Y237,AD237,AE237,AF237,AG237,AM237,AN237,AO237,AP237,AQ237,AX237,AY237,AZ237,BA237,BB237,BC237)</f>
        <v>0</v>
      </c>
      <c r="BK237" s="8">
        <f t="shared" ref="BK237:BK300" si="500">SUM(M237,P237,S237,V237,AC237,AL237,AY237)</f>
        <v>1</v>
      </c>
      <c r="BL237" s="8">
        <f t="shared" ref="BL237:BL300" si="501">SUM(O237,R237,U237,AA237,AB237,AH237,AI237,AJ237,AK237,AR237,AS237,AT237,AU237,AV237,BD237,BE237,BF237,BG237,BH237,BI237)</f>
        <v>0</v>
      </c>
      <c r="BM237" s="8">
        <f t="shared" ref="BM237:BM300" si="502">SUM(S237:BI237)</f>
        <v>0</v>
      </c>
      <c r="BN237" s="8">
        <f t="shared" ref="BN237:BN300" si="503">SUM(M237:R237)</f>
        <v>1</v>
      </c>
    </row>
    <row r="238" spans="1:66" x14ac:dyDescent="0.25">
      <c r="A238" t="s">
        <v>114</v>
      </c>
      <c r="B238" t="s">
        <v>110</v>
      </c>
      <c r="C238" t="s">
        <v>116</v>
      </c>
      <c r="D238" s="16"/>
      <c r="E238">
        <f>VLOOKUP(A238,home!$A$2:$E$405,3,FALSE)</f>
        <v>1.27272727272727</v>
      </c>
      <c r="F238">
        <f>VLOOKUP(B238,home!$B$2:$E$405,3,FALSE)</f>
        <v>0.39</v>
      </c>
      <c r="G238">
        <f>VLOOKUP(C238,away!$B$2:$E$405,4,FALSE)</f>
        <v>0.39</v>
      </c>
      <c r="H238">
        <f>VLOOKUP(A238,away!$A$2:$E$405,3,FALSE)</f>
        <v>1.02272727272727</v>
      </c>
      <c r="I238">
        <f>VLOOKUP(C238,away!$B$2:$E$405,3,FALSE)</f>
        <v>0.39</v>
      </c>
      <c r="J238">
        <f>VLOOKUP(B238,home!$B$2:$E$405,4,FALSE)</f>
        <v>0.98</v>
      </c>
      <c r="K238" s="3">
        <f t="shared" si="448"/>
        <v>0.1935818181818178</v>
      </c>
      <c r="L238" s="3">
        <f t="shared" si="449"/>
        <v>0.39088636363636259</v>
      </c>
      <c r="M238" s="5">
        <f t="shared" si="450"/>
        <v>0.5574022196359385</v>
      </c>
      <c r="N238" s="5">
        <f t="shared" si="451"/>
        <v>0.10790293513570591</v>
      </c>
      <c r="O238" s="5">
        <f t="shared" si="452"/>
        <v>0.21788092671632908</v>
      </c>
      <c r="P238" s="5">
        <f t="shared" si="453"/>
        <v>4.2177785940886385E-2</v>
      </c>
      <c r="Q238" s="5">
        <f t="shared" si="454"/>
        <v>1.0444023185362351E-2</v>
      </c>
      <c r="R238" s="5">
        <f t="shared" si="455"/>
        <v>4.2583341574933334E-2</v>
      </c>
      <c r="S238" s="5">
        <f t="shared" si="456"/>
        <v>7.9788237479442854E-4</v>
      </c>
      <c r="T238" s="5">
        <f t="shared" si="457"/>
        <v>4.0824262446601499E-3</v>
      </c>
      <c r="U238" s="5">
        <f t="shared" si="458"/>
        <v>8.2433606863329869E-3</v>
      </c>
      <c r="V238" s="5">
        <f t="shared" si="459"/>
        <v>6.7082840969081257E-6</v>
      </c>
      <c r="W238" s="5">
        <f t="shared" si="460"/>
        <v>6.7392433245183484E-4</v>
      </c>
      <c r="X238" s="5">
        <f t="shared" si="461"/>
        <v>2.6342783167816085E-4</v>
      </c>
      <c r="Y238" s="5">
        <f t="shared" si="462"/>
        <v>5.1485173602644039E-5</v>
      </c>
      <c r="Z238" s="5">
        <f t="shared" si="463"/>
        <v>5.5484158465702767E-3</v>
      </c>
      <c r="AA238" s="5">
        <f t="shared" si="464"/>
        <v>1.0740724276078839E-3</v>
      </c>
      <c r="AB238" s="5">
        <f t="shared" si="465"/>
        <v>1.0396044669764654E-4</v>
      </c>
      <c r="AC238" s="5">
        <f t="shared" si="466"/>
        <v>3.1725359253911261E-8</v>
      </c>
      <c r="AD238" s="5">
        <f t="shared" si="467"/>
        <v>3.2614874398248506E-5</v>
      </c>
      <c r="AE238" s="5">
        <f t="shared" si="468"/>
        <v>1.2748709653988057E-5</v>
      </c>
      <c r="AF238" s="5">
        <f t="shared" si="469"/>
        <v>2.4916483788515908E-6</v>
      </c>
      <c r="AG238" s="5">
        <f t="shared" si="470"/>
        <v>3.2465045808991213E-7</v>
      </c>
      <c r="AH238" s="5">
        <f t="shared" si="471"/>
        <v>5.4220002355205631E-4</v>
      </c>
      <c r="AI238" s="5">
        <f t="shared" si="472"/>
        <v>1.0496006637743149E-4</v>
      </c>
      <c r="AJ238" s="5">
        <f t="shared" si="473"/>
        <v>1.0159180242913736E-5</v>
      </c>
      <c r="AK238" s="5">
        <f t="shared" si="474"/>
        <v>6.5554419422001429E-7</v>
      </c>
      <c r="AL238" s="5">
        <f t="shared" si="475"/>
        <v>9.6024404953619348E-11</v>
      </c>
      <c r="AM238" s="5">
        <f t="shared" si="476"/>
        <v>1.2627293371569148E-6</v>
      </c>
      <c r="AN238" s="5">
        <f t="shared" si="477"/>
        <v>4.9358367885822088E-7</v>
      </c>
      <c r="AO238" s="5">
        <f t="shared" si="478"/>
        <v>9.6467564689574056E-8</v>
      </c>
      <c r="AP238" s="5">
        <f t="shared" si="479"/>
        <v>1.2569285190121061E-8</v>
      </c>
      <c r="AQ238" s="5">
        <f t="shared" si="480"/>
        <v>1.2282905453687016E-9</v>
      </c>
      <c r="AR238" s="5">
        <f t="shared" si="481"/>
        <v>4.2387719113962719E-5</v>
      </c>
      <c r="AS238" s="5">
        <f t="shared" si="482"/>
        <v>8.2054917346610926E-6</v>
      </c>
      <c r="AT238" s="5">
        <f t="shared" si="483"/>
        <v>7.9421700453578626E-7</v>
      </c>
      <c r="AU238" s="5">
        <f t="shared" si="484"/>
        <v>5.1248657256318189E-8</v>
      </c>
      <c r="AV238" s="5">
        <f t="shared" si="485"/>
        <v>2.4802020627637215E-9</v>
      </c>
      <c r="AW238" s="5">
        <f t="shared" si="486"/>
        <v>2.0183394476892482E-13</v>
      </c>
      <c r="AX238" s="5">
        <f t="shared" si="487"/>
        <v>4.0740240159726144E-8</v>
      </c>
      <c r="AY238" s="5">
        <f t="shared" si="488"/>
        <v>1.5924804329707458E-8</v>
      </c>
      <c r="AZ238" s="5">
        <f t="shared" si="489"/>
        <v>3.112394428029975E-9</v>
      </c>
      <c r="BA238" s="5">
        <f t="shared" si="490"/>
        <v>4.0553084672490457E-10</v>
      </c>
      <c r="BB238" s="5">
        <f t="shared" si="491"/>
        <v>3.9629119504668254E-11</v>
      </c>
      <c r="BC238" s="5">
        <f t="shared" si="492"/>
        <v>3.0980964834581272E-12</v>
      </c>
      <c r="BD238" s="5">
        <f t="shared" si="493"/>
        <v>2.7614635645494031E-6</v>
      </c>
      <c r="BE238" s="5">
        <f t="shared" si="494"/>
        <v>5.3456913766831704E-7</v>
      </c>
      <c r="BF238" s="5">
        <f t="shared" si="495"/>
        <v>5.1741432806859636E-8</v>
      </c>
      <c r="BG238" s="5">
        <f t="shared" si="496"/>
        <v>3.3387335460280822E-9</v>
      </c>
      <c r="BH238" s="5">
        <f t="shared" si="497"/>
        <v>1.6157952756618599E-10</v>
      </c>
      <c r="BI238" s="5">
        <f t="shared" si="498"/>
        <v>6.2557717454442946E-12</v>
      </c>
      <c r="BJ238" s="8">
        <f t="shared" si="499"/>
        <v>0.12346832859020365</v>
      </c>
      <c r="BK238" s="8">
        <f t="shared" si="500"/>
        <v>0.60038464398190416</v>
      </c>
      <c r="BL238" s="8">
        <f t="shared" si="501"/>
        <v>0.27059842910368387</v>
      </c>
      <c r="BM238" s="8">
        <f t="shared" si="502"/>
        <v>2.1608569408603985E-2</v>
      </c>
      <c r="BN238" s="8">
        <f t="shared" si="503"/>
        <v>0.97839123218915558</v>
      </c>
    </row>
    <row r="239" spans="1:66" x14ac:dyDescent="0.25">
      <c r="A239" t="s">
        <v>114</v>
      </c>
      <c r="B239" t="s">
        <v>131</v>
      </c>
      <c r="C239" t="s">
        <v>379</v>
      </c>
      <c r="D239" s="16"/>
      <c r="E239">
        <f>VLOOKUP(A239,home!$A$2:$E$405,3,FALSE)</f>
        <v>1.27272727272727</v>
      </c>
      <c r="F239">
        <f>VLOOKUP(B239,home!$B$2:$E$405,3,FALSE)</f>
        <v>0.26</v>
      </c>
      <c r="G239">
        <f>VLOOKUP(C239,away!$B$2:$E$405,4,FALSE)</f>
        <v>0</v>
      </c>
      <c r="H239">
        <f>VLOOKUP(A239,away!$A$2:$E$405,3,FALSE)</f>
        <v>1.02272727272727</v>
      </c>
      <c r="I239">
        <f>VLOOKUP(C239,away!$B$2:$E$405,3,FALSE)</f>
        <v>0</v>
      </c>
      <c r="J239">
        <f>VLOOKUP(B239,home!$B$2:$E$405,4,FALSE)</f>
        <v>0.65</v>
      </c>
      <c r="K239" s="3">
        <f t="shared" si="448"/>
        <v>0</v>
      </c>
      <c r="L239" s="3">
        <f t="shared" si="449"/>
        <v>0</v>
      </c>
      <c r="M239" s="5">
        <f t="shared" si="450"/>
        <v>1</v>
      </c>
      <c r="N239" s="5">
        <f t="shared" si="451"/>
        <v>0</v>
      </c>
      <c r="O239" s="5">
        <f t="shared" si="452"/>
        <v>0</v>
      </c>
      <c r="P239" s="5">
        <f t="shared" si="453"/>
        <v>0</v>
      </c>
      <c r="Q239" s="5">
        <f t="shared" si="454"/>
        <v>0</v>
      </c>
      <c r="R239" s="5">
        <f t="shared" si="455"/>
        <v>0</v>
      </c>
      <c r="S239" s="5">
        <f t="shared" si="456"/>
        <v>0</v>
      </c>
      <c r="T239" s="5">
        <f t="shared" si="457"/>
        <v>0</v>
      </c>
      <c r="U239" s="5">
        <f t="shared" si="458"/>
        <v>0</v>
      </c>
      <c r="V239" s="5">
        <f t="shared" si="459"/>
        <v>0</v>
      </c>
      <c r="W239" s="5">
        <f t="shared" si="460"/>
        <v>0</v>
      </c>
      <c r="X239" s="5">
        <f t="shared" si="461"/>
        <v>0</v>
      </c>
      <c r="Y239" s="5">
        <f t="shared" si="462"/>
        <v>0</v>
      </c>
      <c r="Z239" s="5">
        <f t="shared" si="463"/>
        <v>0</v>
      </c>
      <c r="AA239" s="5">
        <f t="shared" si="464"/>
        <v>0</v>
      </c>
      <c r="AB239" s="5">
        <f t="shared" si="465"/>
        <v>0</v>
      </c>
      <c r="AC239" s="5">
        <f t="shared" si="466"/>
        <v>0</v>
      </c>
      <c r="AD239" s="5">
        <f t="shared" si="467"/>
        <v>0</v>
      </c>
      <c r="AE239" s="5">
        <f t="shared" si="468"/>
        <v>0</v>
      </c>
      <c r="AF239" s="5">
        <f t="shared" si="469"/>
        <v>0</v>
      </c>
      <c r="AG239" s="5">
        <f t="shared" si="470"/>
        <v>0</v>
      </c>
      <c r="AH239" s="5">
        <f t="shared" si="471"/>
        <v>0</v>
      </c>
      <c r="AI239" s="5">
        <f t="shared" si="472"/>
        <v>0</v>
      </c>
      <c r="AJ239" s="5">
        <f t="shared" si="473"/>
        <v>0</v>
      </c>
      <c r="AK239" s="5">
        <f t="shared" si="474"/>
        <v>0</v>
      </c>
      <c r="AL239" s="5">
        <f t="shared" si="475"/>
        <v>0</v>
      </c>
      <c r="AM239" s="5">
        <f t="shared" si="476"/>
        <v>0</v>
      </c>
      <c r="AN239" s="5">
        <f t="shared" si="477"/>
        <v>0</v>
      </c>
      <c r="AO239" s="5">
        <f t="shared" si="478"/>
        <v>0</v>
      </c>
      <c r="AP239" s="5">
        <f t="shared" si="479"/>
        <v>0</v>
      </c>
      <c r="AQ239" s="5">
        <f t="shared" si="480"/>
        <v>0</v>
      </c>
      <c r="AR239" s="5">
        <f t="shared" si="481"/>
        <v>0</v>
      </c>
      <c r="AS239" s="5">
        <f t="shared" si="482"/>
        <v>0</v>
      </c>
      <c r="AT239" s="5">
        <f t="shared" si="483"/>
        <v>0</v>
      </c>
      <c r="AU239" s="5">
        <f t="shared" si="484"/>
        <v>0</v>
      </c>
      <c r="AV239" s="5">
        <f t="shared" si="485"/>
        <v>0</v>
      </c>
      <c r="AW239" s="5">
        <f t="shared" si="486"/>
        <v>0</v>
      </c>
      <c r="AX239" s="5">
        <f t="shared" si="487"/>
        <v>0</v>
      </c>
      <c r="AY239" s="5">
        <f t="shared" si="488"/>
        <v>0</v>
      </c>
      <c r="AZ239" s="5">
        <f t="shared" si="489"/>
        <v>0</v>
      </c>
      <c r="BA239" s="5">
        <f t="shared" si="490"/>
        <v>0</v>
      </c>
      <c r="BB239" s="5">
        <f t="shared" si="491"/>
        <v>0</v>
      </c>
      <c r="BC239" s="5">
        <f t="shared" si="492"/>
        <v>0</v>
      </c>
      <c r="BD239" s="5">
        <f t="shared" si="493"/>
        <v>0</v>
      </c>
      <c r="BE239" s="5">
        <f t="shared" si="494"/>
        <v>0</v>
      </c>
      <c r="BF239" s="5">
        <f t="shared" si="495"/>
        <v>0</v>
      </c>
      <c r="BG239" s="5">
        <f t="shared" si="496"/>
        <v>0</v>
      </c>
      <c r="BH239" s="5">
        <f t="shared" si="497"/>
        <v>0</v>
      </c>
      <c r="BI239" s="5">
        <f t="shared" si="498"/>
        <v>0</v>
      </c>
      <c r="BJ239" s="8">
        <f t="shared" si="499"/>
        <v>0</v>
      </c>
      <c r="BK239" s="8">
        <f t="shared" si="500"/>
        <v>1</v>
      </c>
      <c r="BL239" s="8">
        <f t="shared" si="501"/>
        <v>0</v>
      </c>
      <c r="BM239" s="8">
        <f t="shared" si="502"/>
        <v>0</v>
      </c>
      <c r="BN239" s="8">
        <f t="shared" si="503"/>
        <v>1</v>
      </c>
    </row>
    <row r="240" spans="1:66" x14ac:dyDescent="0.25">
      <c r="A240" t="s">
        <v>114</v>
      </c>
      <c r="B240" t="s">
        <v>112</v>
      </c>
      <c r="C240" t="s">
        <v>320</v>
      </c>
      <c r="D240" s="16"/>
      <c r="E240">
        <f>VLOOKUP(A240,home!$A$2:$E$405,3,FALSE)</f>
        <v>1.27272727272727</v>
      </c>
      <c r="F240">
        <f>VLOOKUP(B240,home!$B$2:$E$405,3,FALSE)</f>
        <v>0.39</v>
      </c>
      <c r="G240">
        <f>VLOOKUP(C240,away!$B$2:$E$405,4,FALSE)</f>
        <v>0.39</v>
      </c>
      <c r="H240">
        <f>VLOOKUP(A240,away!$A$2:$E$405,3,FALSE)</f>
        <v>1.02272727272727</v>
      </c>
      <c r="I240">
        <f>VLOOKUP(C240,away!$B$2:$E$405,3,FALSE)</f>
        <v>0.79</v>
      </c>
      <c r="J240">
        <f>VLOOKUP(B240,home!$B$2:$E$405,4,FALSE)</f>
        <v>0.98</v>
      </c>
      <c r="K240" s="3">
        <f t="shared" si="448"/>
        <v>0.1935818181818178</v>
      </c>
      <c r="L240" s="3">
        <f t="shared" si="449"/>
        <v>0.79179545454545253</v>
      </c>
      <c r="M240" s="5">
        <f t="shared" si="450"/>
        <v>0.37329836507438507</v>
      </c>
      <c r="N240" s="5">
        <f t="shared" si="451"/>
        <v>7.2263776235399452E-2</v>
      </c>
      <c r="O240" s="5">
        <f t="shared" si="452"/>
        <v>0.29557594865514697</v>
      </c>
      <c r="P240" s="5">
        <f t="shared" si="453"/>
        <v>5.7218129551478973E-2</v>
      </c>
      <c r="Q240" s="5">
        <f t="shared" si="454"/>
        <v>6.9944765961663311E-3</v>
      </c>
      <c r="R240" s="5">
        <f t="shared" si="455"/>
        <v>0.11701784630905272</v>
      </c>
      <c r="S240" s="5">
        <f t="shared" si="456"/>
        <v>2.1925587249206524E-3</v>
      </c>
      <c r="T240" s="5">
        <f t="shared" si="457"/>
        <v>5.5381947757690494E-3</v>
      </c>
      <c r="U240" s="5">
        <f t="shared" si="458"/>
        <v>2.265252744822694E-2</v>
      </c>
      <c r="V240" s="5">
        <f t="shared" si="459"/>
        <v>3.7341030038394495E-5</v>
      </c>
      <c r="W240" s="5">
        <f t="shared" si="460"/>
        <v>4.5133449890535031E-4</v>
      </c>
      <c r="X240" s="5">
        <f t="shared" si="461"/>
        <v>3.5736460471280586E-4</v>
      </c>
      <c r="Y240" s="5">
        <f t="shared" si="462"/>
        <v>1.4147983481351605E-4</v>
      </c>
      <c r="Z240" s="5">
        <f t="shared" si="463"/>
        <v>3.0884732936068769E-2</v>
      </c>
      <c r="AA240" s="5">
        <f t="shared" si="464"/>
        <v>5.9787227558240636E-3</v>
      </c>
      <c r="AB240" s="5">
        <f t="shared" si="465"/>
        <v>5.7868601073871528E-4</v>
      </c>
      <c r="AC240" s="5">
        <f t="shared" si="466"/>
        <v>3.5772054176703583E-7</v>
      </c>
      <c r="AD240" s="5">
        <f t="shared" si="467"/>
        <v>2.184253822656934E-5</v>
      </c>
      <c r="AE240" s="5">
        <f t="shared" si="468"/>
        <v>1.7294822483532894E-5</v>
      </c>
      <c r="AF240" s="5">
        <f t="shared" si="469"/>
        <v>6.8469809148159196E-6</v>
      </c>
      <c r="AG240" s="5">
        <f t="shared" si="470"/>
        <v>1.8071361219035697E-6</v>
      </c>
      <c r="AH240" s="5">
        <f t="shared" si="471"/>
        <v>6.1135977884073699E-3</v>
      </c>
      <c r="AI240" s="5">
        <f t="shared" si="472"/>
        <v>1.1834813755122388E-3</v>
      </c>
      <c r="AJ240" s="5">
        <f t="shared" si="473"/>
        <v>1.1455023822798892E-4</v>
      </c>
      <c r="AK240" s="5">
        <f t="shared" si="474"/>
        <v>7.3916144631114909E-6</v>
      </c>
      <c r="AL240" s="5">
        <f t="shared" si="475"/>
        <v>2.1932161741959912E-9</v>
      </c>
      <c r="AM240" s="5">
        <f t="shared" si="476"/>
        <v>8.4566365272103127E-7</v>
      </c>
      <c r="AN240" s="5">
        <f t="shared" si="477"/>
        <v>6.6959263629881658E-7</v>
      </c>
      <c r="AO240" s="5">
        <f t="shared" si="478"/>
        <v>2.6509020290925466E-7</v>
      </c>
      <c r="AP240" s="5">
        <f t="shared" si="479"/>
        <v>6.9965739236026524E-8</v>
      </c>
      <c r="AQ240" s="5">
        <f t="shared" si="480"/>
        <v>1.3849638575249554E-8</v>
      </c>
      <c r="AR240" s="5">
        <f t="shared" si="481"/>
        <v>9.6814378795601736E-4</v>
      </c>
      <c r="AS240" s="5">
        <f t="shared" si="482"/>
        <v>1.8741503473395811E-4</v>
      </c>
      <c r="AT240" s="5">
        <f t="shared" si="483"/>
        <v>1.8140071589204073E-5</v>
      </c>
      <c r="AU240" s="5">
        <f t="shared" si="484"/>
        <v>1.1705293467288208E-6</v>
      </c>
      <c r="AV240" s="5">
        <f t="shared" si="485"/>
        <v>5.6648299793735138E-8</v>
      </c>
      <c r="AW240" s="5">
        <f t="shared" si="486"/>
        <v>9.3380567314461349E-12</v>
      </c>
      <c r="AX240" s="5">
        <f t="shared" si="487"/>
        <v>2.7284184577335728E-8</v>
      </c>
      <c r="AY240" s="5">
        <f t="shared" si="488"/>
        <v>2.1603493329313569E-8</v>
      </c>
      <c r="AZ240" s="5">
        <f t="shared" si="489"/>
        <v>8.5527739102267445E-9</v>
      </c>
      <c r="BA240" s="5">
        <f t="shared" si="490"/>
        <v>2.2573491686241576E-9</v>
      </c>
      <c r="BB240" s="5">
        <f t="shared" si="491"/>
        <v>4.4683970275964103E-10</v>
      </c>
      <c r="BC240" s="5">
        <f t="shared" si="492"/>
        <v>7.076112911110497E-11</v>
      </c>
      <c r="BD240" s="5">
        <f t="shared" si="493"/>
        <v>1.2776197510833181E-4</v>
      </c>
      <c r="BE240" s="5">
        <f t="shared" si="494"/>
        <v>2.4732395435971019E-5</v>
      </c>
      <c r="BF240" s="5">
        <f t="shared" si="495"/>
        <v>2.3938710382434811E-6</v>
      </c>
      <c r="BG240" s="5">
        <f t="shared" si="496"/>
        <v>1.5446996935865635E-7</v>
      </c>
      <c r="BH240" s="5">
        <f t="shared" si="497"/>
        <v>7.4756443807345956E-9</v>
      </c>
      <c r="BI240" s="5">
        <f t="shared" si="498"/>
        <v>2.8942976626065881E-10</v>
      </c>
      <c r="BJ240" s="8">
        <f t="shared" si="499"/>
        <v>8.5796342400784861E-2</v>
      </c>
      <c r="BK240" s="8">
        <f t="shared" si="500"/>
        <v>0.43274677589807431</v>
      </c>
      <c r="BL240" s="8">
        <f t="shared" si="501"/>
        <v>0.45055272874415181</v>
      </c>
      <c r="BM240" s="8">
        <f t="shared" si="502"/>
        <v>7.7612015963295061E-2</v>
      </c>
      <c r="BN240" s="8">
        <f t="shared" si="503"/>
        <v>0.92236854242162969</v>
      </c>
    </row>
    <row r="241" spans="1:66" x14ac:dyDescent="0.25">
      <c r="A241" t="s">
        <v>114</v>
      </c>
      <c r="B241" t="s">
        <v>134</v>
      </c>
      <c r="C241" t="s">
        <v>123</v>
      </c>
      <c r="D241" s="16"/>
      <c r="E241">
        <f>VLOOKUP(A241,home!$A$2:$E$405,3,FALSE)</f>
        <v>1.27272727272727</v>
      </c>
      <c r="F241">
        <f>VLOOKUP(B241,home!$B$2:$E$405,3,FALSE)</f>
        <v>0.79</v>
      </c>
      <c r="G241">
        <f>VLOOKUP(C241,away!$B$2:$E$405,4,FALSE)</f>
        <v>0.79</v>
      </c>
      <c r="H241">
        <f>VLOOKUP(A241,away!$A$2:$E$405,3,FALSE)</f>
        <v>1.02272727272727</v>
      </c>
      <c r="I241">
        <f>VLOOKUP(C241,away!$B$2:$E$405,3,FALSE)</f>
        <v>1.96</v>
      </c>
      <c r="J241">
        <f>VLOOKUP(B241,home!$B$2:$E$405,4,FALSE)</f>
        <v>1.96</v>
      </c>
      <c r="K241" s="3">
        <f t="shared" si="448"/>
        <v>0.7943090909090893</v>
      </c>
      <c r="L241" s="3">
        <f t="shared" si="449"/>
        <v>3.9289090909090802</v>
      </c>
      <c r="M241" s="5">
        <f t="shared" si="450"/>
        <v>8.8865339993346847E-3</v>
      </c>
      <c r="N241" s="5">
        <f t="shared" si="451"/>
        <v>7.058654742344247E-3</v>
      </c>
      <c r="O241" s="5">
        <f t="shared" si="452"/>
        <v>3.491438421665867E-2</v>
      </c>
      <c r="P241" s="5">
        <f t="shared" si="453"/>
        <v>2.7732812786784803E-2</v>
      </c>
      <c r="Q241" s="5">
        <f t="shared" si="454"/>
        <v>2.8033768157162951E-3</v>
      </c>
      <c r="R241" s="5">
        <f t="shared" si="455"/>
        <v>6.8587720776161404E-2</v>
      </c>
      <c r="S241" s="5">
        <f t="shared" si="456"/>
        <v>2.1636920117686951E-2</v>
      </c>
      <c r="T241" s="5">
        <f t="shared" si="457"/>
        <v>1.10142126565115E-2</v>
      </c>
      <c r="U241" s="5">
        <f t="shared" si="458"/>
        <v>5.4479850137239216E-2</v>
      </c>
      <c r="V241" s="5">
        <f t="shared" si="459"/>
        <v>7.5026458253372097E-3</v>
      </c>
      <c r="W241" s="5">
        <f t="shared" si="460"/>
        <v>7.4224922998907612E-4</v>
      </c>
      <c r="X241" s="5">
        <f t="shared" si="461"/>
        <v>2.9162297474243462E-3</v>
      </c>
      <c r="Y241" s="5">
        <f t="shared" si="462"/>
        <v>5.7288007829175043E-3</v>
      </c>
      <c r="Z241" s="5">
        <f t="shared" si="463"/>
        <v>8.9824973227398006E-2</v>
      </c>
      <c r="AA241" s="5">
        <f t="shared" si="464"/>
        <v>7.1348792825187787E-2</v>
      </c>
      <c r="AB241" s="5">
        <f t="shared" si="465"/>
        <v>2.8336497383217932E-2</v>
      </c>
      <c r="AC241" s="5">
        <f t="shared" si="466"/>
        <v>1.4633761605987714E-3</v>
      </c>
      <c r="AD241" s="5">
        <f t="shared" si="467"/>
        <v>1.4739382777514861E-4</v>
      </c>
      <c r="AE241" s="5">
        <f t="shared" si="468"/>
        <v>5.7909694988966863E-4</v>
      </c>
      <c r="AF241" s="5">
        <f t="shared" si="469"/>
        <v>1.13760963546962E-3</v>
      </c>
      <c r="AG241" s="5">
        <f t="shared" si="470"/>
        <v>1.4898549462341178E-3</v>
      </c>
      <c r="AH241" s="5">
        <f t="shared" si="471"/>
        <v>8.8228538475947207E-2</v>
      </c>
      <c r="AI241" s="5">
        <f t="shared" si="472"/>
        <v>7.0080730189067228E-2</v>
      </c>
      <c r="AJ241" s="5">
        <f t="shared" si="473"/>
        <v>2.7832880543361579E-2</v>
      </c>
      <c r="AK241" s="5">
        <f t="shared" si="474"/>
        <v>7.3693033472596071E-3</v>
      </c>
      <c r="AL241" s="5">
        <f t="shared" si="475"/>
        <v>1.8267431194914947E-4</v>
      </c>
      <c r="AM241" s="5">
        <f t="shared" si="476"/>
        <v>2.3415251469137846E-5</v>
      </c>
      <c r="AN241" s="5">
        <f t="shared" si="477"/>
        <v>9.1996394363017873E-5</v>
      </c>
      <c r="AO241" s="5">
        <f t="shared" si="478"/>
        <v>1.8072273507185895E-4</v>
      </c>
      <c r="AP241" s="5">
        <f t="shared" si="479"/>
        <v>2.3668106558592653E-4</v>
      </c>
      <c r="AQ241" s="5">
        <f t="shared" si="480"/>
        <v>2.3247459755664881E-4</v>
      </c>
      <c r="AR241" s="5">
        <f t="shared" si="481"/>
        <v>6.9328381379154105E-2</v>
      </c>
      <c r="AS241" s="5">
        <f t="shared" si="482"/>
        <v>5.5068163587474531E-2</v>
      </c>
      <c r="AT241" s="5">
        <f t="shared" si="483"/>
        <v>2.1870571478599953E-2</v>
      </c>
      <c r="AU241" s="5">
        <f t="shared" si="484"/>
        <v>5.7906645829429969E-3</v>
      </c>
      <c r="AV241" s="5">
        <f t="shared" si="485"/>
        <v>1.1498943801592277E-3</v>
      </c>
      <c r="AW241" s="5">
        <f t="shared" si="486"/>
        <v>1.5835671811041324E-5</v>
      </c>
      <c r="AX241" s="5">
        <f t="shared" si="487"/>
        <v>3.0998245179764323E-6</v>
      </c>
      <c r="AY241" s="5">
        <f t="shared" si="488"/>
        <v>1.2178928728900462E-5</v>
      </c>
      <c r="AZ241" s="5">
        <f t="shared" si="489"/>
        <v>2.3924951900255407E-5</v>
      </c>
      <c r="BA241" s="5">
        <f t="shared" si="490"/>
        <v>3.1332987006825301E-5</v>
      </c>
      <c r="BB241" s="5">
        <f t="shared" si="491"/>
        <v>3.0776114374113009E-5</v>
      </c>
      <c r="BC241" s="5">
        <f t="shared" si="492"/>
        <v>2.4183311109462043E-5</v>
      </c>
      <c r="BD241" s="5">
        <f t="shared" si="493"/>
        <v>4.5397484643095044E-2</v>
      </c>
      <c r="BE241" s="5">
        <f t="shared" si="494"/>
        <v>3.6059634756416166E-2</v>
      </c>
      <c r="BF241" s="5">
        <f t="shared" si="495"/>
        <v>1.4321247850941361E-2</v>
      </c>
      <c r="BG241" s="5">
        <f t="shared" si="496"/>
        <v>3.7918324537216616E-3</v>
      </c>
      <c r="BH241" s="5">
        <f t="shared" si="497"/>
        <v>7.529717472988083E-4</v>
      </c>
      <c r="BI241" s="5">
        <f t="shared" si="498"/>
        <v>1.1961846081542905E-4</v>
      </c>
      <c r="BJ241" s="8">
        <f t="shared" si="499"/>
        <v>3.4508265495955641E-2</v>
      </c>
      <c r="BK241" s="8">
        <f t="shared" si="500"/>
        <v>6.7417142130420465E-2</v>
      </c>
      <c r="BL241" s="8">
        <f t="shared" si="501"/>
        <v>0.70482916321471989</v>
      </c>
      <c r="BM241" s="8">
        <f t="shared" si="502"/>
        <v>0.74659971747457587</v>
      </c>
      <c r="BN241" s="8">
        <f t="shared" si="503"/>
        <v>0.14998348333700012</v>
      </c>
    </row>
    <row r="242" spans="1:66" x14ac:dyDescent="0.25">
      <c r="A242" t="s">
        <v>19</v>
      </c>
      <c r="B242" t="s">
        <v>251</v>
      </c>
      <c r="C242" t="s">
        <v>247</v>
      </c>
      <c r="D242" s="16"/>
      <c r="E242">
        <f>VLOOKUP(A242,home!$A$2:$E$405,3,FALSE)</f>
        <v>1.4827586206896599</v>
      </c>
      <c r="F242">
        <f>VLOOKUP(B242,home!$B$2:$E$405,3,FALSE)</f>
        <v>0</v>
      </c>
      <c r="G242">
        <f>VLOOKUP(C242,away!$B$2:$E$405,4,FALSE)</f>
        <v>0</v>
      </c>
      <c r="H242">
        <f>VLOOKUP(A242,away!$A$2:$E$405,3,FALSE)</f>
        <v>1.5172413793103401</v>
      </c>
      <c r="I242">
        <f>VLOOKUP(C242,away!$B$2:$E$405,3,FALSE)</f>
        <v>2.7</v>
      </c>
      <c r="J242">
        <f>VLOOKUP(B242,home!$B$2:$E$405,4,FALSE)</f>
        <v>2.64</v>
      </c>
      <c r="K242" s="3">
        <f t="shared" si="448"/>
        <v>0</v>
      </c>
      <c r="L242" s="3">
        <f t="shared" si="449"/>
        <v>10.814896551724106</v>
      </c>
      <c r="M242" s="5">
        <f t="shared" si="450"/>
        <v>2.0097873355131166E-5</v>
      </c>
      <c r="N242" s="5">
        <f t="shared" si="451"/>
        <v>0</v>
      </c>
      <c r="O242" s="5">
        <f t="shared" si="452"/>
        <v>2.1735642124539586E-4</v>
      </c>
      <c r="P242" s="5">
        <f t="shared" si="453"/>
        <v>0</v>
      </c>
      <c r="Q242" s="5">
        <f t="shared" si="454"/>
        <v>0</v>
      </c>
      <c r="R242" s="5">
        <f t="shared" si="455"/>
        <v>1.1753436053109625E-3</v>
      </c>
      <c r="S242" s="5">
        <f t="shared" si="456"/>
        <v>0</v>
      </c>
      <c r="T242" s="5">
        <f t="shared" si="457"/>
        <v>0</v>
      </c>
      <c r="U242" s="5">
        <f t="shared" si="458"/>
        <v>0</v>
      </c>
      <c r="V242" s="5">
        <f t="shared" si="459"/>
        <v>0</v>
      </c>
      <c r="W242" s="5">
        <f t="shared" si="460"/>
        <v>0</v>
      </c>
      <c r="X242" s="5">
        <f t="shared" si="461"/>
        <v>0</v>
      </c>
      <c r="Y242" s="5">
        <f t="shared" si="462"/>
        <v>0</v>
      </c>
      <c r="Z242" s="5">
        <f t="shared" si="463"/>
        <v>4.2370731680561645E-3</v>
      </c>
      <c r="AA242" s="5">
        <f t="shared" si="464"/>
        <v>0</v>
      </c>
      <c r="AB242" s="5">
        <f t="shared" si="465"/>
        <v>0</v>
      </c>
      <c r="AC242" s="5">
        <f t="shared" si="466"/>
        <v>0</v>
      </c>
      <c r="AD242" s="5">
        <f t="shared" si="467"/>
        <v>0</v>
      </c>
      <c r="AE242" s="5">
        <f t="shared" si="468"/>
        <v>0</v>
      </c>
      <c r="AF242" s="5">
        <f t="shared" si="469"/>
        <v>0</v>
      </c>
      <c r="AG242" s="5">
        <f t="shared" si="470"/>
        <v>0</v>
      </c>
      <c r="AH242" s="5">
        <f t="shared" si="471"/>
        <v>1.1455876998653341E-2</v>
      </c>
      <c r="AI242" s="5">
        <f t="shared" si="472"/>
        <v>0</v>
      </c>
      <c r="AJ242" s="5">
        <f t="shared" si="473"/>
        <v>0</v>
      </c>
      <c r="AK242" s="5">
        <f t="shared" si="474"/>
        <v>0</v>
      </c>
      <c r="AL242" s="5">
        <f t="shared" si="475"/>
        <v>0</v>
      </c>
      <c r="AM242" s="5">
        <f t="shared" si="476"/>
        <v>0</v>
      </c>
      <c r="AN242" s="5">
        <f t="shared" si="477"/>
        <v>0</v>
      </c>
      <c r="AO242" s="5">
        <f t="shared" si="478"/>
        <v>0</v>
      </c>
      <c r="AP242" s="5">
        <f t="shared" si="479"/>
        <v>0</v>
      </c>
      <c r="AQ242" s="5">
        <f t="shared" si="480"/>
        <v>0</v>
      </c>
      <c r="AR242" s="5">
        <f t="shared" si="481"/>
        <v>2.4778824929942309E-2</v>
      </c>
      <c r="AS242" s="5">
        <f t="shared" si="482"/>
        <v>0</v>
      </c>
      <c r="AT242" s="5">
        <f t="shared" si="483"/>
        <v>0</v>
      </c>
      <c r="AU242" s="5">
        <f t="shared" si="484"/>
        <v>0</v>
      </c>
      <c r="AV242" s="5">
        <f t="shared" si="485"/>
        <v>0</v>
      </c>
      <c r="AW242" s="5">
        <f t="shared" si="486"/>
        <v>0</v>
      </c>
      <c r="AX242" s="5">
        <f t="shared" si="487"/>
        <v>0</v>
      </c>
      <c r="AY242" s="5">
        <f t="shared" si="488"/>
        <v>0</v>
      </c>
      <c r="AZ242" s="5">
        <f t="shared" si="489"/>
        <v>0</v>
      </c>
      <c r="BA242" s="5">
        <f t="shared" si="490"/>
        <v>0</v>
      </c>
      <c r="BB242" s="5">
        <f t="shared" si="491"/>
        <v>0</v>
      </c>
      <c r="BC242" s="5">
        <f t="shared" si="492"/>
        <v>0</v>
      </c>
      <c r="BD242" s="5">
        <f t="shared" si="493"/>
        <v>4.4663404715101378E-2</v>
      </c>
      <c r="BE242" s="5">
        <f t="shared" si="494"/>
        <v>0</v>
      </c>
      <c r="BF242" s="5">
        <f t="shared" si="495"/>
        <v>0</v>
      </c>
      <c r="BG242" s="5">
        <f t="shared" si="496"/>
        <v>0</v>
      </c>
      <c r="BH242" s="5">
        <f t="shared" si="497"/>
        <v>0</v>
      </c>
      <c r="BI242" s="5">
        <f t="shared" si="498"/>
        <v>0</v>
      </c>
      <c r="BJ242" s="8">
        <f t="shared" si="499"/>
        <v>0</v>
      </c>
      <c r="BK242" s="8">
        <f t="shared" si="500"/>
        <v>2.0097873355131166E-5</v>
      </c>
      <c r="BL242" s="8">
        <f t="shared" si="501"/>
        <v>8.2290806670253375E-2</v>
      </c>
      <c r="BM242" s="8">
        <f t="shared" si="502"/>
        <v>8.5135179811753198E-2</v>
      </c>
      <c r="BN242" s="8">
        <f t="shared" si="503"/>
        <v>1.4127978999114894E-3</v>
      </c>
    </row>
    <row r="243" spans="1:66" x14ac:dyDescent="0.25">
      <c r="A243" t="s">
        <v>19</v>
      </c>
      <c r="B243" t="s">
        <v>142</v>
      </c>
      <c r="C243" t="s">
        <v>249</v>
      </c>
      <c r="D243" s="16"/>
      <c r="E243">
        <f>VLOOKUP(A243,home!$A$2:$E$405,3,FALSE)</f>
        <v>1.4827586206896599</v>
      </c>
      <c r="F243">
        <f>VLOOKUP(B243,home!$B$2:$E$405,3,FALSE)</f>
        <v>2.7</v>
      </c>
      <c r="G243">
        <f>VLOOKUP(C243,away!$B$2:$E$405,4,FALSE)</f>
        <v>2.7</v>
      </c>
      <c r="H243">
        <f>VLOOKUP(A243,away!$A$2:$E$405,3,FALSE)</f>
        <v>1.5172413793103401</v>
      </c>
      <c r="I243">
        <f>VLOOKUP(C243,away!$B$2:$E$405,3,FALSE)</f>
        <v>1.35</v>
      </c>
      <c r="J243">
        <f>VLOOKUP(B243,home!$B$2:$E$405,4,FALSE)</f>
        <v>1.32</v>
      </c>
      <c r="K243" s="3">
        <f t="shared" si="448"/>
        <v>10.809310344827622</v>
      </c>
      <c r="L243" s="3">
        <f t="shared" si="449"/>
        <v>2.7037241379310264</v>
      </c>
      <c r="M243" s="5">
        <f t="shared" si="450"/>
        <v>1.3532053008753143E-6</v>
      </c>
      <c r="N243" s="5">
        <f t="shared" si="451"/>
        <v>1.4627216057427113E-5</v>
      </c>
      <c r="O243" s="5">
        <f t="shared" si="452"/>
        <v>3.6586938355528042E-6</v>
      </c>
      <c r="P243" s="5">
        <f t="shared" si="453"/>
        <v>3.9547957125197986E-5</v>
      </c>
      <c r="Q243" s="5">
        <f t="shared" si="454"/>
        <v>7.9055058922787854E-5</v>
      </c>
      <c r="R243" s="5">
        <f t="shared" si="455"/>
        <v>4.9460494182417848E-6</v>
      </c>
      <c r="S243" s="5">
        <f t="shared" si="456"/>
        <v>2.889511502365545E-4</v>
      </c>
      <c r="T243" s="5">
        <f t="shared" si="457"/>
        <v>2.137430710351011E-4</v>
      </c>
      <c r="U243" s="5">
        <f t="shared" si="458"/>
        <v>5.3463383142629575E-5</v>
      </c>
      <c r="V243" s="5">
        <f t="shared" si="459"/>
        <v>9.3830122314774562E-4</v>
      </c>
      <c r="W243" s="5">
        <f t="shared" si="460"/>
        <v>2.8484355540834904E-4</v>
      </c>
      <c r="X243" s="5">
        <f t="shared" si="461"/>
        <v>7.7013839629164703E-4</v>
      </c>
      <c r="Y243" s="5">
        <f t="shared" si="462"/>
        <v>1.0411208858006086E-3</v>
      </c>
      <c r="Z243" s="5">
        <f t="shared" si="463"/>
        <v>4.4575843998333408E-6</v>
      </c>
      <c r="AA243" s="5">
        <f t="shared" si="464"/>
        <v>4.8183413166060768E-5</v>
      </c>
      <c r="AB243" s="5">
        <f t="shared" si="465"/>
        <v>2.6041473319250225E-4</v>
      </c>
      <c r="AC243" s="5">
        <f t="shared" si="466"/>
        <v>1.7138888921531723E-3</v>
      </c>
      <c r="AD243" s="5">
        <f t="shared" si="467"/>
        <v>7.6974059753323707E-4</v>
      </c>
      <c r="AE243" s="5">
        <f t="shared" si="468"/>
        <v>2.0811662334960647E-3</v>
      </c>
      <c r="AF243" s="5">
        <f t="shared" si="469"/>
        <v>2.8134496902751552E-3</v>
      </c>
      <c r="AG243" s="5">
        <f t="shared" si="470"/>
        <v>2.5355972794838355E-3</v>
      </c>
      <c r="AH243" s="5">
        <f t="shared" si="471"/>
        <v>3.013019634673548E-6</v>
      </c>
      <c r="AI243" s="5">
        <f t="shared" si="472"/>
        <v>3.2568664306245535E-5</v>
      </c>
      <c r="AJ243" s="5">
        <f t="shared" si="473"/>
        <v>1.7602240000135912E-4</v>
      </c>
      <c r="AK243" s="5">
        <f t="shared" si="474"/>
        <v>6.3422691641869158E-4</v>
      </c>
      <c r="AL243" s="5">
        <f t="shared" si="475"/>
        <v>2.0035630773950703E-3</v>
      </c>
      <c r="AM243" s="5">
        <f t="shared" si="476"/>
        <v>1.6640730007499624E-3</v>
      </c>
      <c r="AN243" s="5">
        <f t="shared" si="477"/>
        <v>4.4991943394069884E-3</v>
      </c>
      <c r="AO243" s="5">
        <f t="shared" si="478"/>
        <v>6.0822901683486585E-3</v>
      </c>
      <c r="AP243" s="5">
        <f t="shared" si="479"/>
        <v>5.4816115806882778E-3</v>
      </c>
      <c r="AQ243" s="5">
        <f t="shared" si="480"/>
        <v>3.7051913863672867E-3</v>
      </c>
      <c r="AR243" s="5">
        <f t="shared" si="481"/>
        <v>1.6292747828653983E-6</v>
      </c>
      <c r="AS243" s="5">
        <f t="shared" si="482"/>
        <v>1.7611336764993731E-5</v>
      </c>
      <c r="AT243" s="5">
        <f t="shared" si="483"/>
        <v>9.5183202340044947E-5</v>
      </c>
      <c r="AU243" s="5">
        <f t="shared" si="484"/>
        <v>3.4295492456935589E-4</v>
      </c>
      <c r="AV243" s="5">
        <f t="shared" si="485"/>
        <v>9.2677655348927918E-4</v>
      </c>
      <c r="AW243" s="5">
        <f t="shared" si="486"/>
        <v>1.6265255257111879E-3</v>
      </c>
      <c r="AX243" s="5">
        <f t="shared" si="487"/>
        <v>2.9979135835924847E-3</v>
      </c>
      <c r="AY243" s="5">
        <f t="shared" si="488"/>
        <v>8.105531319390305E-3</v>
      </c>
      <c r="AZ243" s="5">
        <f t="shared" si="489"/>
        <v>1.0957560339495747E-2</v>
      </c>
      <c r="BA243" s="5">
        <f t="shared" si="490"/>
        <v>9.8754067942434468E-3</v>
      </c>
      <c r="BB243" s="5">
        <f t="shared" si="491"/>
        <v>6.6750939303710172E-3</v>
      </c>
      <c r="BC243" s="5">
        <f t="shared" si="492"/>
        <v>3.6095225165001994E-3</v>
      </c>
      <c r="BD243" s="5">
        <f t="shared" si="493"/>
        <v>7.3418492629258461E-7</v>
      </c>
      <c r="BE243" s="5">
        <f t="shared" si="494"/>
        <v>7.9360327187909418E-6</v>
      </c>
      <c r="BF243" s="5">
        <f t="shared" si="495"/>
        <v>4.2891520282058735E-5</v>
      </c>
      <c r="BG243" s="5">
        <f t="shared" si="496"/>
        <v>1.5454258463008027E-4</v>
      </c>
      <c r="BH243" s="5">
        <f t="shared" si="497"/>
        <v>4.1762468968958139E-4</v>
      </c>
      <c r="BI243" s="5">
        <f t="shared" si="498"/>
        <v>9.0284697570340317E-4</v>
      </c>
      <c r="BJ243" s="8">
        <f t="shared" si="499"/>
        <v>7.4256870943458592E-2</v>
      </c>
      <c r="BK243" s="8">
        <f t="shared" si="500"/>
        <v>1.3091136824748922E-2</v>
      </c>
      <c r="BL243" s="8">
        <f t="shared" si="501"/>
        <v>4.1272285530127035E-3</v>
      </c>
      <c r="BM243" s="8">
        <f t="shared" si="502"/>
        <v>8.4857499931280847E-2</v>
      </c>
      <c r="BN243" s="8">
        <f t="shared" si="503"/>
        <v>1.4318818066008285E-4</v>
      </c>
    </row>
    <row r="244" spans="1:66" x14ac:dyDescent="0.25">
      <c r="A244" t="s">
        <v>143</v>
      </c>
      <c r="B244" t="s">
        <v>144</v>
      </c>
      <c r="C244" t="s">
        <v>451</v>
      </c>
      <c r="D244" s="10"/>
      <c r="E244">
        <f>VLOOKUP(A244,home!$A$2:$E$405,3,FALSE)</f>
        <v>1</v>
      </c>
      <c r="F244">
        <f>VLOOKUP(B244,home!$B$2:$E$405,3,FALSE)</f>
        <v>1.5</v>
      </c>
      <c r="G244">
        <f>VLOOKUP(C244,away!$B$2:$E$405,4,FALSE)</f>
        <v>1.33</v>
      </c>
      <c r="H244">
        <f>VLOOKUP(A244,away!$A$2:$E$405,3,FALSE)</f>
        <v>1.25</v>
      </c>
      <c r="I244">
        <f>VLOOKUP(C244,away!$B$2:$E$405,3,FALSE)</f>
        <v>0.67</v>
      </c>
      <c r="J244">
        <f>VLOOKUP(B244,home!$B$2:$E$405,4,FALSE)</f>
        <v>0.8</v>
      </c>
      <c r="K244" s="3">
        <f t="shared" si="448"/>
        <v>1.9950000000000001</v>
      </c>
      <c r="L244" s="3">
        <f t="shared" si="449"/>
        <v>0.67</v>
      </c>
      <c r="M244" s="5">
        <f t="shared" si="450"/>
        <v>6.9599353533269015E-2</v>
      </c>
      <c r="N244" s="5">
        <f t="shared" si="451"/>
        <v>0.13885071029887167</v>
      </c>
      <c r="O244" s="5">
        <f t="shared" si="452"/>
        <v>4.6631566867290239E-2</v>
      </c>
      <c r="P244" s="5">
        <f t="shared" si="453"/>
        <v>9.3029975900244019E-2</v>
      </c>
      <c r="Q244" s="5">
        <f t="shared" si="454"/>
        <v>0.13850358352312456</v>
      </c>
      <c r="R244" s="5">
        <f t="shared" si="455"/>
        <v>1.562157490054223E-2</v>
      </c>
      <c r="S244" s="5">
        <f t="shared" si="456"/>
        <v>3.1087129321765307E-2</v>
      </c>
      <c r="T244" s="5">
        <f t="shared" si="457"/>
        <v>9.2797400960493451E-2</v>
      </c>
      <c r="U244" s="5">
        <f t="shared" si="458"/>
        <v>3.1165041926581746E-2</v>
      </c>
      <c r="V244" s="5">
        <f t="shared" si="459"/>
        <v>4.616956823104177E-3</v>
      </c>
      <c r="W244" s="5">
        <f t="shared" si="460"/>
        <v>9.2104883042877811E-2</v>
      </c>
      <c r="X244" s="5">
        <f t="shared" si="461"/>
        <v>6.171027163872813E-2</v>
      </c>
      <c r="Y244" s="5">
        <f t="shared" si="462"/>
        <v>2.0672940998973925E-2</v>
      </c>
      <c r="Z244" s="5">
        <f t="shared" si="463"/>
        <v>3.4888183944544317E-3</v>
      </c>
      <c r="AA244" s="5">
        <f t="shared" si="464"/>
        <v>6.9601926969365905E-3</v>
      </c>
      <c r="AB244" s="5">
        <f t="shared" si="465"/>
        <v>6.9427922151942528E-3</v>
      </c>
      <c r="AC244" s="5">
        <f t="shared" si="466"/>
        <v>3.857034586001374E-4</v>
      </c>
      <c r="AD244" s="5">
        <f t="shared" si="467"/>
        <v>4.5937310417635317E-2</v>
      </c>
      <c r="AE244" s="5">
        <f t="shared" si="468"/>
        <v>3.0777997979815661E-2</v>
      </c>
      <c r="AF244" s="5">
        <f t="shared" si="469"/>
        <v>1.0310629323238247E-2</v>
      </c>
      <c r="AG244" s="5">
        <f t="shared" si="470"/>
        <v>2.3027072155232084E-3</v>
      </c>
      <c r="AH244" s="5">
        <f t="shared" si="471"/>
        <v>5.8437708107111734E-4</v>
      </c>
      <c r="AI244" s="5">
        <f t="shared" si="472"/>
        <v>1.165832276736879E-3</v>
      </c>
      <c r="AJ244" s="5">
        <f t="shared" si="473"/>
        <v>1.1629176960450372E-3</v>
      </c>
      <c r="AK244" s="5">
        <f t="shared" si="474"/>
        <v>7.733402678699496E-4</v>
      </c>
      <c r="AL244" s="5">
        <f t="shared" si="475"/>
        <v>2.0622021117514943E-5</v>
      </c>
      <c r="AM244" s="5">
        <f t="shared" si="476"/>
        <v>1.8328986856636482E-2</v>
      </c>
      <c r="AN244" s="5">
        <f t="shared" si="477"/>
        <v>1.2280421193946444E-2</v>
      </c>
      <c r="AO244" s="5">
        <f t="shared" si="478"/>
        <v>4.1139410999720587E-3</v>
      </c>
      <c r="AP244" s="5">
        <f t="shared" si="479"/>
        <v>9.1878017899375993E-4</v>
      </c>
      <c r="AQ244" s="5">
        <f t="shared" si="480"/>
        <v>1.5389567998145477E-4</v>
      </c>
      <c r="AR244" s="5">
        <f t="shared" si="481"/>
        <v>7.830652886352973E-5</v>
      </c>
      <c r="AS244" s="5">
        <f t="shared" si="482"/>
        <v>1.5622152508274178E-4</v>
      </c>
      <c r="AT244" s="5">
        <f t="shared" si="483"/>
        <v>1.55830971270035E-4</v>
      </c>
      <c r="AU244" s="5">
        <f t="shared" si="484"/>
        <v>1.0362759589457326E-4</v>
      </c>
      <c r="AV244" s="5">
        <f t="shared" si="485"/>
        <v>5.1684263452418418E-5</v>
      </c>
      <c r="AW244" s="5">
        <f t="shared" si="486"/>
        <v>7.6567845907573155E-7</v>
      </c>
      <c r="AX244" s="5">
        <f t="shared" si="487"/>
        <v>6.094388129831629E-3</v>
      </c>
      <c r="AY244" s="5">
        <f t="shared" si="488"/>
        <v>4.0832400469871912E-3</v>
      </c>
      <c r="AZ244" s="5">
        <f t="shared" si="489"/>
        <v>1.3678854157407091E-3</v>
      </c>
      <c r="BA244" s="5">
        <f t="shared" si="490"/>
        <v>3.0549440951542506E-4</v>
      </c>
      <c r="BB244" s="5">
        <f t="shared" si="491"/>
        <v>5.1170313593833694E-5</v>
      </c>
      <c r="BC244" s="5">
        <f t="shared" si="492"/>
        <v>6.856822021573716E-6</v>
      </c>
      <c r="BD244" s="5">
        <f t="shared" si="493"/>
        <v>8.7442290564274844E-6</v>
      </c>
      <c r="BE244" s="5">
        <f t="shared" si="494"/>
        <v>1.7444736967572831E-5</v>
      </c>
      <c r="BF244" s="5">
        <f t="shared" si="495"/>
        <v>1.7401125125153906E-5</v>
      </c>
      <c r="BG244" s="5">
        <f t="shared" si="496"/>
        <v>1.1571748208227345E-5</v>
      </c>
      <c r="BH244" s="5">
        <f t="shared" si="497"/>
        <v>5.7714094188533895E-6</v>
      </c>
      <c r="BI244" s="5">
        <f t="shared" si="498"/>
        <v>2.3027923581225015E-6</v>
      </c>
      <c r="BJ244" s="8">
        <f t="shared" si="499"/>
        <v>0.68167349554650247</v>
      </c>
      <c r="BK244" s="8">
        <f t="shared" si="500"/>
        <v>0.20282298110508737</v>
      </c>
      <c r="BL244" s="8">
        <f t="shared" si="501"/>
        <v>0.11161654285396572</v>
      </c>
      <c r="BM244" s="8">
        <f t="shared" si="502"/>
        <v>0.49328259850814027</v>
      </c>
      <c r="BN244" s="8">
        <f t="shared" si="503"/>
        <v>0.5022367650233418</v>
      </c>
    </row>
    <row r="245" spans="1:66" x14ac:dyDescent="0.25">
      <c r="A245" t="s">
        <v>143</v>
      </c>
      <c r="B245" t="s">
        <v>148</v>
      </c>
      <c r="C245" t="s">
        <v>149</v>
      </c>
      <c r="D245" s="10"/>
      <c r="E245">
        <f>VLOOKUP(A245,home!$A$2:$E$405,3,FALSE)</f>
        <v>1</v>
      </c>
      <c r="F245">
        <f>VLOOKUP(B245,home!$B$2:$E$405,3,FALSE)</f>
        <v>3</v>
      </c>
      <c r="G245">
        <f>VLOOKUP(C245,away!$B$2:$E$405,4,FALSE)</f>
        <v>0</v>
      </c>
      <c r="H245">
        <f>VLOOKUP(A245,away!$A$2:$E$405,3,FALSE)</f>
        <v>1.25</v>
      </c>
      <c r="I245">
        <f>VLOOKUP(C245,away!$B$2:$E$405,3,FALSE)</f>
        <v>1</v>
      </c>
      <c r="J245">
        <f>VLOOKUP(B245,home!$B$2:$E$405,4,FALSE)</f>
        <v>0.8</v>
      </c>
      <c r="K245" s="3">
        <f t="shared" si="448"/>
        <v>0</v>
      </c>
      <c r="L245" s="3">
        <f t="shared" si="449"/>
        <v>1</v>
      </c>
      <c r="M245" s="5">
        <f t="shared" si="450"/>
        <v>0.36787944117144233</v>
      </c>
      <c r="N245" s="5">
        <f t="shared" si="451"/>
        <v>0</v>
      </c>
      <c r="O245" s="5">
        <f t="shared" si="452"/>
        <v>0.36787944117144233</v>
      </c>
      <c r="P245" s="5">
        <f t="shared" si="453"/>
        <v>0</v>
      </c>
      <c r="Q245" s="5">
        <f t="shared" si="454"/>
        <v>0</v>
      </c>
      <c r="R245" s="5">
        <f t="shared" si="455"/>
        <v>0.18393972058572114</v>
      </c>
      <c r="S245" s="5">
        <f t="shared" si="456"/>
        <v>0</v>
      </c>
      <c r="T245" s="5">
        <f t="shared" si="457"/>
        <v>0</v>
      </c>
      <c r="U245" s="5">
        <f t="shared" si="458"/>
        <v>0</v>
      </c>
      <c r="V245" s="5">
        <f t="shared" si="459"/>
        <v>0</v>
      </c>
      <c r="W245" s="5">
        <f t="shared" si="460"/>
        <v>0</v>
      </c>
      <c r="X245" s="5">
        <f t="shared" si="461"/>
        <v>0</v>
      </c>
      <c r="Y245" s="5">
        <f t="shared" si="462"/>
        <v>0</v>
      </c>
      <c r="Z245" s="5">
        <f t="shared" si="463"/>
        <v>6.1313240195240391E-2</v>
      </c>
      <c r="AA245" s="5">
        <f t="shared" si="464"/>
        <v>0</v>
      </c>
      <c r="AB245" s="5">
        <f t="shared" si="465"/>
        <v>0</v>
      </c>
      <c r="AC245" s="5">
        <f t="shared" si="466"/>
        <v>0</v>
      </c>
      <c r="AD245" s="5">
        <f t="shared" si="467"/>
        <v>0</v>
      </c>
      <c r="AE245" s="5">
        <f t="shared" si="468"/>
        <v>0</v>
      </c>
      <c r="AF245" s="5">
        <f t="shared" si="469"/>
        <v>0</v>
      </c>
      <c r="AG245" s="5">
        <f t="shared" si="470"/>
        <v>0</v>
      </c>
      <c r="AH245" s="5">
        <f t="shared" si="471"/>
        <v>1.5328310048810094E-2</v>
      </c>
      <c r="AI245" s="5">
        <f t="shared" si="472"/>
        <v>0</v>
      </c>
      <c r="AJ245" s="5">
        <f t="shared" si="473"/>
        <v>0</v>
      </c>
      <c r="AK245" s="5">
        <f t="shared" si="474"/>
        <v>0</v>
      </c>
      <c r="AL245" s="5">
        <f t="shared" si="475"/>
        <v>0</v>
      </c>
      <c r="AM245" s="5">
        <f t="shared" si="476"/>
        <v>0</v>
      </c>
      <c r="AN245" s="5">
        <f t="shared" si="477"/>
        <v>0</v>
      </c>
      <c r="AO245" s="5">
        <f t="shared" si="478"/>
        <v>0</v>
      </c>
      <c r="AP245" s="5">
        <f t="shared" si="479"/>
        <v>0</v>
      </c>
      <c r="AQ245" s="5">
        <f t="shared" si="480"/>
        <v>0</v>
      </c>
      <c r="AR245" s="5">
        <f t="shared" si="481"/>
        <v>3.06566200976202E-3</v>
      </c>
      <c r="AS245" s="5">
        <f t="shared" si="482"/>
        <v>0</v>
      </c>
      <c r="AT245" s="5">
        <f t="shared" si="483"/>
        <v>0</v>
      </c>
      <c r="AU245" s="5">
        <f t="shared" si="484"/>
        <v>0</v>
      </c>
      <c r="AV245" s="5">
        <f t="shared" si="485"/>
        <v>0</v>
      </c>
      <c r="AW245" s="5">
        <f t="shared" si="486"/>
        <v>0</v>
      </c>
      <c r="AX245" s="5">
        <f t="shared" si="487"/>
        <v>0</v>
      </c>
      <c r="AY245" s="5">
        <f t="shared" si="488"/>
        <v>0</v>
      </c>
      <c r="AZ245" s="5">
        <f t="shared" si="489"/>
        <v>0</v>
      </c>
      <c r="BA245" s="5">
        <f t="shared" si="490"/>
        <v>0</v>
      </c>
      <c r="BB245" s="5">
        <f t="shared" si="491"/>
        <v>0</v>
      </c>
      <c r="BC245" s="5">
        <f t="shared" si="492"/>
        <v>0</v>
      </c>
      <c r="BD245" s="5">
        <f t="shared" si="493"/>
        <v>5.1094366829366978E-4</v>
      </c>
      <c r="BE245" s="5">
        <f t="shared" si="494"/>
        <v>0</v>
      </c>
      <c r="BF245" s="5">
        <f t="shared" si="495"/>
        <v>0</v>
      </c>
      <c r="BG245" s="5">
        <f t="shared" si="496"/>
        <v>0</v>
      </c>
      <c r="BH245" s="5">
        <f t="shared" si="497"/>
        <v>0</v>
      </c>
      <c r="BI245" s="5">
        <f t="shared" si="498"/>
        <v>0</v>
      </c>
      <c r="BJ245" s="8">
        <f t="shared" si="499"/>
        <v>0</v>
      </c>
      <c r="BK245" s="8">
        <f t="shared" si="500"/>
        <v>0.36787944117144233</v>
      </c>
      <c r="BL245" s="8">
        <f t="shared" si="501"/>
        <v>0.5707240774840292</v>
      </c>
      <c r="BM245" s="8">
        <f t="shared" si="502"/>
        <v>8.0218155922106182E-2</v>
      </c>
      <c r="BN245" s="8">
        <f t="shared" si="503"/>
        <v>0.91969860292860584</v>
      </c>
    </row>
    <row r="246" spans="1:66" x14ac:dyDescent="0.25">
      <c r="A246" t="s">
        <v>143</v>
      </c>
      <c r="B246" t="s">
        <v>156</v>
      </c>
      <c r="C246" t="s">
        <v>150</v>
      </c>
      <c r="D246" s="10"/>
      <c r="E246">
        <f>VLOOKUP(A246,home!$A$2:$E$405,3,FALSE)</f>
        <v>1</v>
      </c>
      <c r="F246">
        <f>VLOOKUP(B246,home!$B$2:$E$405,3,FALSE)</f>
        <v>0.5</v>
      </c>
      <c r="G246">
        <f>VLOOKUP(C246,away!$B$2:$E$405,4,FALSE)</f>
        <v>1.5</v>
      </c>
      <c r="H246">
        <f>VLOOKUP(A246,away!$A$2:$E$405,3,FALSE)</f>
        <v>1.25</v>
      </c>
      <c r="I246">
        <f>VLOOKUP(C246,away!$B$2:$E$405,3,FALSE)</f>
        <v>1.5</v>
      </c>
      <c r="J246">
        <f>VLOOKUP(B246,home!$B$2:$E$405,4,FALSE)</f>
        <v>1.2</v>
      </c>
      <c r="K246" s="3">
        <f t="shared" si="448"/>
        <v>0.75</v>
      </c>
      <c r="L246" s="3">
        <f t="shared" si="449"/>
        <v>2.25</v>
      </c>
      <c r="M246" s="5">
        <f t="shared" si="450"/>
        <v>4.9787068367863938E-2</v>
      </c>
      <c r="N246" s="5">
        <f t="shared" si="451"/>
        <v>3.7340301275897957E-2</v>
      </c>
      <c r="O246" s="5">
        <f t="shared" si="452"/>
        <v>0.11202090382769386</v>
      </c>
      <c r="P246" s="5">
        <f t="shared" si="453"/>
        <v>8.4015677870770411E-2</v>
      </c>
      <c r="Q246" s="5">
        <f t="shared" si="454"/>
        <v>1.4002612978461733E-2</v>
      </c>
      <c r="R246" s="5">
        <f t="shared" si="455"/>
        <v>0.12602351680615562</v>
      </c>
      <c r="S246" s="5">
        <f t="shared" si="456"/>
        <v>3.5444114101731268E-2</v>
      </c>
      <c r="T246" s="5">
        <f t="shared" si="457"/>
        <v>3.1505879201538897E-2</v>
      </c>
      <c r="U246" s="5">
        <f t="shared" si="458"/>
        <v>9.4517637604616719E-2</v>
      </c>
      <c r="V246" s="5">
        <f t="shared" si="459"/>
        <v>6.6457713940746132E-3</v>
      </c>
      <c r="W246" s="5">
        <f t="shared" si="460"/>
        <v>3.5006532446154332E-3</v>
      </c>
      <c r="X246" s="5">
        <f t="shared" si="461"/>
        <v>7.8764698003847243E-3</v>
      </c>
      <c r="Y246" s="5">
        <f t="shared" si="462"/>
        <v>8.861028525432817E-3</v>
      </c>
      <c r="Z246" s="5">
        <f t="shared" si="463"/>
        <v>9.4517637604616719E-2</v>
      </c>
      <c r="AA246" s="5">
        <f t="shared" si="464"/>
        <v>7.088822820346255E-2</v>
      </c>
      <c r="AB246" s="5">
        <f t="shared" si="465"/>
        <v>2.6583085576298453E-2</v>
      </c>
      <c r="AC246" s="5">
        <f t="shared" si="466"/>
        <v>7.0092120171880699E-4</v>
      </c>
      <c r="AD246" s="5">
        <f t="shared" si="467"/>
        <v>6.5637248336539373E-4</v>
      </c>
      <c r="AE246" s="5">
        <f t="shared" si="468"/>
        <v>1.4768380875721358E-3</v>
      </c>
      <c r="AF246" s="5">
        <f t="shared" si="469"/>
        <v>1.6614428485186531E-3</v>
      </c>
      <c r="AG246" s="5">
        <f t="shared" si="470"/>
        <v>1.2460821363889899E-3</v>
      </c>
      <c r="AH246" s="5">
        <f t="shared" si="471"/>
        <v>5.3166171152596912E-2</v>
      </c>
      <c r="AI246" s="5">
        <f t="shared" si="472"/>
        <v>3.987462836444769E-2</v>
      </c>
      <c r="AJ246" s="5">
        <f t="shared" si="473"/>
        <v>1.4952985636667884E-2</v>
      </c>
      <c r="AK246" s="5">
        <f t="shared" si="474"/>
        <v>3.7382464091669709E-3</v>
      </c>
      <c r="AL246" s="5">
        <f t="shared" si="475"/>
        <v>4.731218111601947E-5</v>
      </c>
      <c r="AM246" s="5">
        <f t="shared" si="476"/>
        <v>9.8455872504809103E-5</v>
      </c>
      <c r="AN246" s="5">
        <f t="shared" si="477"/>
        <v>2.215257131358205E-4</v>
      </c>
      <c r="AO246" s="5">
        <f t="shared" si="478"/>
        <v>2.4921642727779807E-4</v>
      </c>
      <c r="AP246" s="5">
        <f t="shared" si="479"/>
        <v>1.8691232045834857E-4</v>
      </c>
      <c r="AQ246" s="5">
        <f t="shared" si="480"/>
        <v>1.051381802578211E-4</v>
      </c>
      <c r="AR246" s="5">
        <f t="shared" si="481"/>
        <v>2.3924777018668603E-2</v>
      </c>
      <c r="AS246" s="5">
        <f t="shared" si="482"/>
        <v>1.7943582764001452E-2</v>
      </c>
      <c r="AT246" s="5">
        <f t="shared" si="483"/>
        <v>6.7288435365005445E-3</v>
      </c>
      <c r="AU246" s="5">
        <f t="shared" si="484"/>
        <v>1.6822108841251361E-3</v>
      </c>
      <c r="AV246" s="5">
        <f t="shared" si="485"/>
        <v>3.1541454077346298E-4</v>
      </c>
      <c r="AW246" s="5">
        <f t="shared" si="486"/>
        <v>2.2177584898134128E-6</v>
      </c>
      <c r="AX246" s="5">
        <f t="shared" si="487"/>
        <v>1.2306984063101133E-5</v>
      </c>
      <c r="AY246" s="5">
        <f t="shared" si="488"/>
        <v>2.7690714141977549E-5</v>
      </c>
      <c r="AZ246" s="5">
        <f t="shared" si="489"/>
        <v>3.1152053409724745E-5</v>
      </c>
      <c r="BA246" s="5">
        <f t="shared" si="490"/>
        <v>2.3364040057293561E-5</v>
      </c>
      <c r="BB246" s="5">
        <f t="shared" si="491"/>
        <v>1.3142272532227631E-5</v>
      </c>
      <c r="BC246" s="5">
        <f t="shared" si="492"/>
        <v>5.9140226395024313E-6</v>
      </c>
      <c r="BD246" s="5">
        <f t="shared" si="493"/>
        <v>8.9717913820007295E-3</v>
      </c>
      <c r="BE246" s="5">
        <f t="shared" si="494"/>
        <v>6.7288435365005471E-3</v>
      </c>
      <c r="BF246" s="5">
        <f t="shared" si="495"/>
        <v>2.5233163261877052E-3</v>
      </c>
      <c r="BG246" s="5">
        <f t="shared" si="496"/>
        <v>6.3082908154692629E-4</v>
      </c>
      <c r="BH246" s="5">
        <f t="shared" si="497"/>
        <v>1.1828045279004867E-4</v>
      </c>
      <c r="BI246" s="5">
        <f t="shared" si="498"/>
        <v>1.7742067918507309E-5</v>
      </c>
      <c r="BJ246" s="8">
        <f t="shared" si="499"/>
        <v>0.10910249918265516</v>
      </c>
      <c r="BK246" s="8">
        <f t="shared" si="500"/>
        <v>0.17666855583141702</v>
      </c>
      <c r="BL246" s="8">
        <f t="shared" si="501"/>
        <v>0.61135103517212019</v>
      </c>
      <c r="BM246" s="8">
        <f t="shared" si="502"/>
        <v>0.56842417370831366</v>
      </c>
      <c r="BN246" s="8">
        <f t="shared" si="503"/>
        <v>0.42319008112684353</v>
      </c>
    </row>
    <row r="247" spans="1:66" x14ac:dyDescent="0.25">
      <c r="A247" t="s">
        <v>143</v>
      </c>
      <c r="B247" t="s">
        <v>157</v>
      </c>
      <c r="C247" t="s">
        <v>160</v>
      </c>
      <c r="D247" s="10"/>
      <c r="E247">
        <f>VLOOKUP(A247,home!$A$2:$E$405,3,FALSE)</f>
        <v>1</v>
      </c>
      <c r="F247">
        <f>VLOOKUP(B247,home!$B$2:$E$405,3,FALSE)</f>
        <v>0</v>
      </c>
      <c r="G247">
        <f>VLOOKUP(C247,away!$B$2:$E$405,4,FALSE)</f>
        <v>0.5</v>
      </c>
      <c r="H247">
        <f>VLOOKUP(A247,away!$A$2:$E$405,3,FALSE)</f>
        <v>1.25</v>
      </c>
      <c r="I247">
        <f>VLOOKUP(C247,away!$B$2:$E$405,3,FALSE)</f>
        <v>1</v>
      </c>
      <c r="J247">
        <f>VLOOKUP(B247,home!$B$2:$E$405,4,FALSE)</f>
        <v>2</v>
      </c>
      <c r="K247" s="3">
        <f t="shared" si="448"/>
        <v>0</v>
      </c>
      <c r="L247" s="3">
        <f t="shared" si="449"/>
        <v>2.5</v>
      </c>
      <c r="M247" s="5">
        <f t="shared" si="450"/>
        <v>8.20849986238988E-2</v>
      </c>
      <c r="N247" s="5">
        <f t="shared" si="451"/>
        <v>0</v>
      </c>
      <c r="O247" s="5">
        <f t="shared" si="452"/>
        <v>0.20521249655974699</v>
      </c>
      <c r="P247" s="5">
        <f t="shared" si="453"/>
        <v>0</v>
      </c>
      <c r="Q247" s="5">
        <f t="shared" si="454"/>
        <v>0</v>
      </c>
      <c r="R247" s="5">
        <f t="shared" si="455"/>
        <v>0.25651562069968376</v>
      </c>
      <c r="S247" s="5">
        <f t="shared" si="456"/>
        <v>0</v>
      </c>
      <c r="T247" s="5">
        <f t="shared" si="457"/>
        <v>0</v>
      </c>
      <c r="U247" s="5">
        <f t="shared" si="458"/>
        <v>0</v>
      </c>
      <c r="V247" s="5">
        <f t="shared" si="459"/>
        <v>0</v>
      </c>
      <c r="W247" s="5">
        <f t="shared" si="460"/>
        <v>0</v>
      </c>
      <c r="X247" s="5">
        <f t="shared" si="461"/>
        <v>0</v>
      </c>
      <c r="Y247" s="5">
        <f t="shared" si="462"/>
        <v>0</v>
      </c>
      <c r="Z247" s="5">
        <f t="shared" si="463"/>
        <v>0.21376301724973648</v>
      </c>
      <c r="AA247" s="5">
        <f t="shared" si="464"/>
        <v>0</v>
      </c>
      <c r="AB247" s="5">
        <f t="shared" si="465"/>
        <v>0</v>
      </c>
      <c r="AC247" s="5">
        <f t="shared" si="466"/>
        <v>0</v>
      </c>
      <c r="AD247" s="5">
        <f t="shared" si="467"/>
        <v>0</v>
      </c>
      <c r="AE247" s="5">
        <f t="shared" si="468"/>
        <v>0</v>
      </c>
      <c r="AF247" s="5">
        <f t="shared" si="469"/>
        <v>0</v>
      </c>
      <c r="AG247" s="5">
        <f t="shared" si="470"/>
        <v>0</v>
      </c>
      <c r="AH247" s="5">
        <f t="shared" si="471"/>
        <v>0.13360188578108526</v>
      </c>
      <c r="AI247" s="5">
        <f t="shared" si="472"/>
        <v>0</v>
      </c>
      <c r="AJ247" s="5">
        <f t="shared" si="473"/>
        <v>0</v>
      </c>
      <c r="AK247" s="5">
        <f t="shared" si="474"/>
        <v>0</v>
      </c>
      <c r="AL247" s="5">
        <f t="shared" si="475"/>
        <v>0</v>
      </c>
      <c r="AM247" s="5">
        <f t="shared" si="476"/>
        <v>0</v>
      </c>
      <c r="AN247" s="5">
        <f t="shared" si="477"/>
        <v>0</v>
      </c>
      <c r="AO247" s="5">
        <f t="shared" si="478"/>
        <v>0</v>
      </c>
      <c r="AP247" s="5">
        <f t="shared" si="479"/>
        <v>0</v>
      </c>
      <c r="AQ247" s="5">
        <f t="shared" si="480"/>
        <v>0</v>
      </c>
      <c r="AR247" s="5">
        <f t="shared" si="481"/>
        <v>6.6800942890542642E-2</v>
      </c>
      <c r="AS247" s="5">
        <f t="shared" si="482"/>
        <v>0</v>
      </c>
      <c r="AT247" s="5">
        <f t="shared" si="483"/>
        <v>0</v>
      </c>
      <c r="AU247" s="5">
        <f t="shared" si="484"/>
        <v>0</v>
      </c>
      <c r="AV247" s="5">
        <f t="shared" si="485"/>
        <v>0</v>
      </c>
      <c r="AW247" s="5">
        <f t="shared" si="486"/>
        <v>0</v>
      </c>
      <c r="AX247" s="5">
        <f t="shared" si="487"/>
        <v>0</v>
      </c>
      <c r="AY247" s="5">
        <f t="shared" si="488"/>
        <v>0</v>
      </c>
      <c r="AZ247" s="5">
        <f t="shared" si="489"/>
        <v>0</v>
      </c>
      <c r="BA247" s="5">
        <f t="shared" si="490"/>
        <v>0</v>
      </c>
      <c r="BB247" s="5">
        <f t="shared" si="491"/>
        <v>0</v>
      </c>
      <c r="BC247" s="5">
        <f t="shared" si="492"/>
        <v>0</v>
      </c>
      <c r="BD247" s="5">
        <f t="shared" si="493"/>
        <v>2.783372620439278E-2</v>
      </c>
      <c r="BE247" s="5">
        <f t="shared" si="494"/>
        <v>0</v>
      </c>
      <c r="BF247" s="5">
        <f t="shared" si="495"/>
        <v>0</v>
      </c>
      <c r="BG247" s="5">
        <f t="shared" si="496"/>
        <v>0</v>
      </c>
      <c r="BH247" s="5">
        <f t="shared" si="497"/>
        <v>0</v>
      </c>
      <c r="BI247" s="5">
        <f t="shared" si="498"/>
        <v>0</v>
      </c>
      <c r="BJ247" s="8">
        <f t="shared" si="499"/>
        <v>0</v>
      </c>
      <c r="BK247" s="8">
        <f t="shared" si="500"/>
        <v>8.20849986238988E-2</v>
      </c>
      <c r="BL247" s="8">
        <f t="shared" si="501"/>
        <v>0.68996467213545132</v>
      </c>
      <c r="BM247" s="8">
        <f t="shared" si="502"/>
        <v>0.44199957212575719</v>
      </c>
      <c r="BN247" s="8">
        <f t="shared" si="503"/>
        <v>0.54381311588332948</v>
      </c>
    </row>
    <row r="248" spans="1:66" x14ac:dyDescent="0.25">
      <c r="A248" t="s">
        <v>143</v>
      </c>
      <c r="B248" t="s">
        <v>140</v>
      </c>
      <c r="C248" t="s">
        <v>159</v>
      </c>
      <c r="D248" s="10"/>
      <c r="E248">
        <f>VLOOKUP(A248,home!$A$2:$E$405,3,FALSE)</f>
        <v>1</v>
      </c>
      <c r="F248">
        <f>VLOOKUP(B248,home!$B$2:$E$405,3,FALSE)</f>
        <v>1</v>
      </c>
      <c r="G248">
        <f>VLOOKUP(C248,away!$B$2:$E$405,4,FALSE)</f>
        <v>0.5</v>
      </c>
      <c r="H248">
        <f>VLOOKUP(A248,away!$A$2:$E$405,3,FALSE)</f>
        <v>1.25</v>
      </c>
      <c r="I248">
        <f>VLOOKUP(C248,away!$B$2:$E$405,3,FALSE)</f>
        <v>0</v>
      </c>
      <c r="J248">
        <f>VLOOKUP(B248,home!$B$2:$E$405,4,FALSE)</f>
        <v>0.4</v>
      </c>
      <c r="K248" s="3">
        <f t="shared" si="448"/>
        <v>0.5</v>
      </c>
      <c r="L248" s="3">
        <f t="shared" si="449"/>
        <v>0</v>
      </c>
      <c r="M248" s="5">
        <f t="shared" si="450"/>
        <v>0.60653065971263342</v>
      </c>
      <c r="N248" s="5">
        <f t="shared" si="451"/>
        <v>0.30326532985631671</v>
      </c>
      <c r="O248" s="5">
        <f t="shared" si="452"/>
        <v>0</v>
      </c>
      <c r="P248" s="5">
        <f t="shared" si="453"/>
        <v>0</v>
      </c>
      <c r="Q248" s="5">
        <f t="shared" si="454"/>
        <v>7.5816332464079178E-2</v>
      </c>
      <c r="R248" s="5">
        <f t="shared" si="455"/>
        <v>0</v>
      </c>
      <c r="S248" s="5">
        <f t="shared" si="456"/>
        <v>0</v>
      </c>
      <c r="T248" s="5">
        <f t="shared" si="457"/>
        <v>0</v>
      </c>
      <c r="U248" s="5">
        <f t="shared" si="458"/>
        <v>0</v>
      </c>
      <c r="V248" s="5">
        <f t="shared" si="459"/>
        <v>0</v>
      </c>
      <c r="W248" s="5">
        <f t="shared" si="460"/>
        <v>1.2636055410679865E-2</v>
      </c>
      <c r="X248" s="5">
        <f t="shared" si="461"/>
        <v>0</v>
      </c>
      <c r="Y248" s="5">
        <f t="shared" si="462"/>
        <v>0</v>
      </c>
      <c r="Z248" s="5">
        <f t="shared" si="463"/>
        <v>0</v>
      </c>
      <c r="AA248" s="5">
        <f t="shared" si="464"/>
        <v>0</v>
      </c>
      <c r="AB248" s="5">
        <f t="shared" si="465"/>
        <v>0</v>
      </c>
      <c r="AC248" s="5">
        <f t="shared" si="466"/>
        <v>0</v>
      </c>
      <c r="AD248" s="5">
        <f t="shared" si="467"/>
        <v>1.5795069263349827E-3</v>
      </c>
      <c r="AE248" s="5">
        <f t="shared" si="468"/>
        <v>0</v>
      </c>
      <c r="AF248" s="5">
        <f t="shared" si="469"/>
        <v>0</v>
      </c>
      <c r="AG248" s="5">
        <f t="shared" si="470"/>
        <v>0</v>
      </c>
      <c r="AH248" s="5">
        <f t="shared" si="471"/>
        <v>0</v>
      </c>
      <c r="AI248" s="5">
        <f t="shared" si="472"/>
        <v>0</v>
      </c>
      <c r="AJ248" s="5">
        <f t="shared" si="473"/>
        <v>0</v>
      </c>
      <c r="AK248" s="5">
        <f t="shared" si="474"/>
        <v>0</v>
      </c>
      <c r="AL248" s="5">
        <f t="shared" si="475"/>
        <v>0</v>
      </c>
      <c r="AM248" s="5">
        <f t="shared" si="476"/>
        <v>1.5795069263349832E-4</v>
      </c>
      <c r="AN248" s="5">
        <f t="shared" si="477"/>
        <v>0</v>
      </c>
      <c r="AO248" s="5">
        <f t="shared" si="478"/>
        <v>0</v>
      </c>
      <c r="AP248" s="5">
        <f t="shared" si="479"/>
        <v>0</v>
      </c>
      <c r="AQ248" s="5">
        <f t="shared" si="480"/>
        <v>0</v>
      </c>
      <c r="AR248" s="5">
        <f t="shared" si="481"/>
        <v>0</v>
      </c>
      <c r="AS248" s="5">
        <f t="shared" si="482"/>
        <v>0</v>
      </c>
      <c r="AT248" s="5">
        <f t="shared" si="483"/>
        <v>0</v>
      </c>
      <c r="AU248" s="5">
        <f t="shared" si="484"/>
        <v>0</v>
      </c>
      <c r="AV248" s="5">
        <f t="shared" si="485"/>
        <v>0</v>
      </c>
      <c r="AW248" s="5">
        <f t="shared" si="486"/>
        <v>0</v>
      </c>
      <c r="AX248" s="5">
        <f t="shared" si="487"/>
        <v>1.3162557719458192E-5</v>
      </c>
      <c r="AY248" s="5">
        <f t="shared" si="488"/>
        <v>0</v>
      </c>
      <c r="AZ248" s="5">
        <f t="shared" si="489"/>
        <v>0</v>
      </c>
      <c r="BA248" s="5">
        <f t="shared" si="490"/>
        <v>0</v>
      </c>
      <c r="BB248" s="5">
        <f t="shared" si="491"/>
        <v>0</v>
      </c>
      <c r="BC248" s="5">
        <f t="shared" si="492"/>
        <v>0</v>
      </c>
      <c r="BD248" s="5">
        <f t="shared" si="493"/>
        <v>0</v>
      </c>
      <c r="BE248" s="5">
        <f t="shared" si="494"/>
        <v>0</v>
      </c>
      <c r="BF248" s="5">
        <f t="shared" si="495"/>
        <v>0</v>
      </c>
      <c r="BG248" s="5">
        <f t="shared" si="496"/>
        <v>0</v>
      </c>
      <c r="BH248" s="5">
        <f t="shared" si="497"/>
        <v>0</v>
      </c>
      <c r="BI248" s="5">
        <f t="shared" si="498"/>
        <v>0</v>
      </c>
      <c r="BJ248" s="8">
        <f t="shared" si="499"/>
        <v>0.39346833790776364</v>
      </c>
      <c r="BK248" s="8">
        <f t="shared" si="500"/>
        <v>0.60653065971263342</v>
      </c>
      <c r="BL248" s="8">
        <f t="shared" si="501"/>
        <v>0</v>
      </c>
      <c r="BM248" s="8">
        <f t="shared" si="502"/>
        <v>1.4386675587367804E-2</v>
      </c>
      <c r="BN248" s="8">
        <f t="shared" si="503"/>
        <v>0.98561232203302929</v>
      </c>
    </row>
    <row r="249" spans="1:66" x14ac:dyDescent="0.25">
      <c r="A249" t="s">
        <v>143</v>
      </c>
      <c r="B249" t="s">
        <v>153</v>
      </c>
      <c r="C249" t="s">
        <v>145</v>
      </c>
      <c r="D249" s="10"/>
      <c r="E249">
        <f>VLOOKUP(A249,home!$A$2:$E$405,3,FALSE)</f>
        <v>1</v>
      </c>
      <c r="F249">
        <f>VLOOKUP(B249,home!$B$2:$E$405,3,FALSE)</f>
        <v>0.5</v>
      </c>
      <c r="G249">
        <f>VLOOKUP(C249,away!$B$2:$E$405,4,FALSE)</f>
        <v>2</v>
      </c>
      <c r="H249">
        <f>VLOOKUP(A249,away!$A$2:$E$405,3,FALSE)</f>
        <v>1.25</v>
      </c>
      <c r="I249">
        <f>VLOOKUP(C249,away!$B$2:$E$405,3,FALSE)</f>
        <v>0</v>
      </c>
      <c r="J249">
        <f>VLOOKUP(B249,home!$B$2:$E$405,4,FALSE)</f>
        <v>0.4</v>
      </c>
      <c r="K249" s="3">
        <f t="shared" si="448"/>
        <v>1</v>
      </c>
      <c r="L249" s="3">
        <f t="shared" si="449"/>
        <v>0</v>
      </c>
      <c r="M249" s="5">
        <f t="shared" si="450"/>
        <v>0.36787944117144233</v>
      </c>
      <c r="N249" s="5">
        <f t="shared" si="451"/>
        <v>0.36787944117144233</v>
      </c>
      <c r="O249" s="5">
        <f t="shared" si="452"/>
        <v>0</v>
      </c>
      <c r="P249" s="5">
        <f t="shared" si="453"/>
        <v>0</v>
      </c>
      <c r="Q249" s="5">
        <f t="shared" si="454"/>
        <v>0.18393972058572114</v>
      </c>
      <c r="R249" s="5">
        <f t="shared" si="455"/>
        <v>0</v>
      </c>
      <c r="S249" s="5">
        <f t="shared" si="456"/>
        <v>0</v>
      </c>
      <c r="T249" s="5">
        <f t="shared" si="457"/>
        <v>0</v>
      </c>
      <c r="U249" s="5">
        <f t="shared" si="458"/>
        <v>0</v>
      </c>
      <c r="V249" s="5">
        <f t="shared" si="459"/>
        <v>0</v>
      </c>
      <c r="W249" s="5">
        <f t="shared" si="460"/>
        <v>6.1313240195240391E-2</v>
      </c>
      <c r="X249" s="5">
        <f t="shared" si="461"/>
        <v>0</v>
      </c>
      <c r="Y249" s="5">
        <f t="shared" si="462"/>
        <v>0</v>
      </c>
      <c r="Z249" s="5">
        <f t="shared" si="463"/>
        <v>0</v>
      </c>
      <c r="AA249" s="5">
        <f t="shared" si="464"/>
        <v>0</v>
      </c>
      <c r="AB249" s="5">
        <f t="shared" si="465"/>
        <v>0</v>
      </c>
      <c r="AC249" s="5">
        <f t="shared" si="466"/>
        <v>0</v>
      </c>
      <c r="AD249" s="5">
        <f t="shared" si="467"/>
        <v>1.5328310048810094E-2</v>
      </c>
      <c r="AE249" s="5">
        <f t="shared" si="468"/>
        <v>0</v>
      </c>
      <c r="AF249" s="5">
        <f t="shared" si="469"/>
        <v>0</v>
      </c>
      <c r="AG249" s="5">
        <f t="shared" si="470"/>
        <v>0</v>
      </c>
      <c r="AH249" s="5">
        <f t="shared" si="471"/>
        <v>0</v>
      </c>
      <c r="AI249" s="5">
        <f t="shared" si="472"/>
        <v>0</v>
      </c>
      <c r="AJ249" s="5">
        <f t="shared" si="473"/>
        <v>0</v>
      </c>
      <c r="AK249" s="5">
        <f t="shared" si="474"/>
        <v>0</v>
      </c>
      <c r="AL249" s="5">
        <f t="shared" si="475"/>
        <v>0</v>
      </c>
      <c r="AM249" s="5">
        <f t="shared" si="476"/>
        <v>3.06566200976202E-3</v>
      </c>
      <c r="AN249" s="5">
        <f t="shared" si="477"/>
        <v>0</v>
      </c>
      <c r="AO249" s="5">
        <f t="shared" si="478"/>
        <v>0</v>
      </c>
      <c r="AP249" s="5">
        <f t="shared" si="479"/>
        <v>0</v>
      </c>
      <c r="AQ249" s="5">
        <f t="shared" si="480"/>
        <v>0</v>
      </c>
      <c r="AR249" s="5">
        <f t="shared" si="481"/>
        <v>0</v>
      </c>
      <c r="AS249" s="5">
        <f t="shared" si="482"/>
        <v>0</v>
      </c>
      <c r="AT249" s="5">
        <f t="shared" si="483"/>
        <v>0</v>
      </c>
      <c r="AU249" s="5">
        <f t="shared" si="484"/>
        <v>0</v>
      </c>
      <c r="AV249" s="5">
        <f t="shared" si="485"/>
        <v>0</v>
      </c>
      <c r="AW249" s="5">
        <f t="shared" si="486"/>
        <v>0</v>
      </c>
      <c r="AX249" s="5">
        <f t="shared" si="487"/>
        <v>5.1094366829366978E-4</v>
      </c>
      <c r="AY249" s="5">
        <f t="shared" si="488"/>
        <v>0</v>
      </c>
      <c r="AZ249" s="5">
        <f t="shared" si="489"/>
        <v>0</v>
      </c>
      <c r="BA249" s="5">
        <f t="shared" si="490"/>
        <v>0</v>
      </c>
      <c r="BB249" s="5">
        <f t="shared" si="491"/>
        <v>0</v>
      </c>
      <c r="BC249" s="5">
        <f t="shared" si="492"/>
        <v>0</v>
      </c>
      <c r="BD249" s="5">
        <f t="shared" si="493"/>
        <v>0</v>
      </c>
      <c r="BE249" s="5">
        <f t="shared" si="494"/>
        <v>0</v>
      </c>
      <c r="BF249" s="5">
        <f t="shared" si="495"/>
        <v>0</v>
      </c>
      <c r="BG249" s="5">
        <f t="shared" si="496"/>
        <v>0</v>
      </c>
      <c r="BH249" s="5">
        <f t="shared" si="497"/>
        <v>0</v>
      </c>
      <c r="BI249" s="5">
        <f t="shared" si="498"/>
        <v>0</v>
      </c>
      <c r="BJ249" s="8">
        <f t="shared" si="499"/>
        <v>0.63203731767926963</v>
      </c>
      <c r="BK249" s="8">
        <f t="shared" si="500"/>
        <v>0.36787944117144233</v>
      </c>
      <c r="BL249" s="8">
        <f t="shared" si="501"/>
        <v>0</v>
      </c>
      <c r="BM249" s="8">
        <f t="shared" si="502"/>
        <v>8.0218155922106182E-2</v>
      </c>
      <c r="BN249" s="8">
        <f t="shared" si="503"/>
        <v>0.91969860292860584</v>
      </c>
    </row>
    <row r="250" spans="1:66" x14ac:dyDescent="0.25">
      <c r="A250" t="s">
        <v>143</v>
      </c>
      <c r="B250" t="s">
        <v>452</v>
      </c>
      <c r="C250" t="s">
        <v>329</v>
      </c>
      <c r="D250" s="10"/>
      <c r="E250">
        <f>VLOOKUP(A250,home!$A$2:$E$405,3,FALSE)</f>
        <v>1</v>
      </c>
      <c r="F250">
        <f>VLOOKUP(B250,home!$B$2:$E$405,3,FALSE)</f>
        <v>1.5</v>
      </c>
      <c r="G250">
        <f>VLOOKUP(C250,away!$B$2:$E$405,4,FALSE)</f>
        <v>2</v>
      </c>
      <c r="H250">
        <f>VLOOKUP(A250,away!$A$2:$E$405,3,FALSE)</f>
        <v>1.25</v>
      </c>
      <c r="I250">
        <f>VLOOKUP(C250,away!$B$2:$E$405,3,FALSE)</f>
        <v>1</v>
      </c>
      <c r="J250">
        <f>VLOOKUP(B250,home!$B$2:$E$405,4,FALSE)</f>
        <v>1.2</v>
      </c>
      <c r="K250" s="3">
        <f t="shared" si="448"/>
        <v>3</v>
      </c>
      <c r="L250" s="3">
        <f t="shared" si="449"/>
        <v>1.5</v>
      </c>
      <c r="M250" s="5">
        <f t="shared" si="450"/>
        <v>1.1108996538242306E-2</v>
      </c>
      <c r="N250" s="5">
        <f t="shared" si="451"/>
        <v>3.3326989614726923E-2</v>
      </c>
      <c r="O250" s="5">
        <f t="shared" si="452"/>
        <v>1.6663494807363462E-2</v>
      </c>
      <c r="P250" s="5">
        <f t="shared" si="453"/>
        <v>4.9990484422090385E-2</v>
      </c>
      <c r="Q250" s="5">
        <f t="shared" si="454"/>
        <v>4.9990484422090378E-2</v>
      </c>
      <c r="R250" s="5">
        <f t="shared" si="455"/>
        <v>1.2497621105522596E-2</v>
      </c>
      <c r="S250" s="5">
        <f t="shared" si="456"/>
        <v>5.6239294974851688E-2</v>
      </c>
      <c r="T250" s="5">
        <f t="shared" si="457"/>
        <v>7.4985726633135574E-2</v>
      </c>
      <c r="U250" s="5">
        <f t="shared" si="458"/>
        <v>3.7492863316567794E-2</v>
      </c>
      <c r="V250" s="5">
        <f t="shared" si="459"/>
        <v>2.8119647487425851E-2</v>
      </c>
      <c r="W250" s="5">
        <f t="shared" si="460"/>
        <v>4.9990484422090385E-2</v>
      </c>
      <c r="X250" s="5">
        <f t="shared" si="461"/>
        <v>7.4985726633135574E-2</v>
      </c>
      <c r="Y250" s="5">
        <f t="shared" si="462"/>
        <v>5.6239294974851695E-2</v>
      </c>
      <c r="Z250" s="5">
        <f t="shared" si="463"/>
        <v>6.2488105527612999E-3</v>
      </c>
      <c r="AA250" s="5">
        <f t="shared" si="464"/>
        <v>1.8746431658283901E-2</v>
      </c>
      <c r="AB250" s="5">
        <f t="shared" si="465"/>
        <v>2.8119647487425847E-2</v>
      </c>
      <c r="AC250" s="5">
        <f t="shared" si="466"/>
        <v>7.908650855838523E-3</v>
      </c>
      <c r="AD250" s="5">
        <f t="shared" si="467"/>
        <v>3.7492863316567794E-2</v>
      </c>
      <c r="AE250" s="5">
        <f t="shared" si="468"/>
        <v>5.6239294974851688E-2</v>
      </c>
      <c r="AF250" s="5">
        <f t="shared" si="469"/>
        <v>4.2179471231138771E-2</v>
      </c>
      <c r="AG250" s="5">
        <f t="shared" si="470"/>
        <v>2.1089735615569392E-2</v>
      </c>
      <c r="AH250" s="5">
        <f t="shared" si="471"/>
        <v>2.3433039572854876E-3</v>
      </c>
      <c r="AI250" s="5">
        <f t="shared" si="472"/>
        <v>7.0299118718564644E-3</v>
      </c>
      <c r="AJ250" s="5">
        <f t="shared" si="473"/>
        <v>1.0544867807784694E-2</v>
      </c>
      <c r="AK250" s="5">
        <f t="shared" si="474"/>
        <v>1.0544867807784696E-2</v>
      </c>
      <c r="AL250" s="5">
        <f t="shared" si="475"/>
        <v>1.4235571540509324E-3</v>
      </c>
      <c r="AM250" s="5">
        <f t="shared" si="476"/>
        <v>2.2495717989940673E-2</v>
      </c>
      <c r="AN250" s="5">
        <f t="shared" si="477"/>
        <v>3.3743576984911011E-2</v>
      </c>
      <c r="AO250" s="5">
        <f t="shared" si="478"/>
        <v>2.5307682738683258E-2</v>
      </c>
      <c r="AP250" s="5">
        <f t="shared" si="479"/>
        <v>1.2653841369341633E-2</v>
      </c>
      <c r="AQ250" s="5">
        <f t="shared" si="480"/>
        <v>4.7451905135031131E-3</v>
      </c>
      <c r="AR250" s="5">
        <f t="shared" si="481"/>
        <v>7.029911871856456E-4</v>
      </c>
      <c r="AS250" s="5">
        <f t="shared" si="482"/>
        <v>2.1089735615569373E-3</v>
      </c>
      <c r="AT250" s="5">
        <f t="shared" si="483"/>
        <v>3.1634603423354051E-3</v>
      </c>
      <c r="AU250" s="5">
        <f t="shared" si="484"/>
        <v>3.1634603423354056E-3</v>
      </c>
      <c r="AV250" s="5">
        <f t="shared" si="485"/>
        <v>2.3725952567515544E-3</v>
      </c>
      <c r="AW250" s="5">
        <f t="shared" si="486"/>
        <v>1.7794464425636682E-4</v>
      </c>
      <c r="AX250" s="5">
        <f t="shared" si="487"/>
        <v>1.1247858994970338E-2</v>
      </c>
      <c r="AY250" s="5">
        <f t="shared" si="488"/>
        <v>1.6871788492455509E-2</v>
      </c>
      <c r="AZ250" s="5">
        <f t="shared" si="489"/>
        <v>1.2653841369341633E-2</v>
      </c>
      <c r="BA250" s="5">
        <f t="shared" si="490"/>
        <v>6.3269206846708181E-3</v>
      </c>
      <c r="BB250" s="5">
        <f t="shared" si="491"/>
        <v>2.372595256751557E-3</v>
      </c>
      <c r="BC250" s="5">
        <f t="shared" si="492"/>
        <v>7.117785770254664E-4</v>
      </c>
      <c r="BD250" s="5">
        <f t="shared" si="493"/>
        <v>1.7574779679641162E-4</v>
      </c>
      <c r="BE250" s="5">
        <f t="shared" si="494"/>
        <v>5.2724339038923498E-4</v>
      </c>
      <c r="BF250" s="5">
        <f t="shared" si="495"/>
        <v>7.9086508558385226E-4</v>
      </c>
      <c r="BG250" s="5">
        <f t="shared" si="496"/>
        <v>7.9086508558385237E-4</v>
      </c>
      <c r="BH250" s="5">
        <f t="shared" si="497"/>
        <v>5.9314881418788936E-4</v>
      </c>
      <c r="BI250" s="5">
        <f t="shared" si="498"/>
        <v>3.5588928851273353E-4</v>
      </c>
      <c r="BJ250" s="8">
        <f t="shared" si="499"/>
        <v>0.6456508648097532</v>
      </c>
      <c r="BK250" s="8">
        <f t="shared" si="500"/>
        <v>0.17166241992495521</v>
      </c>
      <c r="BL250" s="8">
        <f t="shared" si="501"/>
        <v>0.15872824997109386</v>
      </c>
      <c r="BM250" s="8">
        <f t="shared" si="502"/>
        <v>0.79201843050032839</v>
      </c>
      <c r="BN250" s="8">
        <f t="shared" si="503"/>
        <v>0.17357807091003608</v>
      </c>
    </row>
    <row r="251" spans="1:66" x14ac:dyDescent="0.25">
      <c r="A251" t="s">
        <v>143</v>
      </c>
      <c r="B251" t="s">
        <v>158</v>
      </c>
      <c r="C251" t="s">
        <v>151</v>
      </c>
      <c r="D251" s="10"/>
      <c r="E251">
        <f>VLOOKUP(A251,home!$A$2:$E$405,3,FALSE)</f>
        <v>1</v>
      </c>
      <c r="F251">
        <f>VLOOKUP(B251,home!$B$2:$E$405,3,FALSE)</f>
        <v>0.5</v>
      </c>
      <c r="G251">
        <f>VLOOKUP(C251,away!$B$2:$E$405,4,FALSE)</f>
        <v>0</v>
      </c>
      <c r="H251">
        <f>VLOOKUP(A251,away!$A$2:$E$405,3,FALSE)</f>
        <v>1.25</v>
      </c>
      <c r="I251">
        <f>VLOOKUP(C251,away!$B$2:$E$405,3,FALSE)</f>
        <v>1</v>
      </c>
      <c r="J251">
        <f>VLOOKUP(B251,home!$B$2:$E$405,4,FALSE)</f>
        <v>0</v>
      </c>
      <c r="K251" s="3">
        <f t="shared" si="448"/>
        <v>0</v>
      </c>
      <c r="L251" s="3">
        <f t="shared" si="449"/>
        <v>0</v>
      </c>
      <c r="M251" s="5">
        <f t="shared" si="450"/>
        <v>1</v>
      </c>
      <c r="N251" s="5">
        <f t="shared" si="451"/>
        <v>0</v>
      </c>
      <c r="O251" s="5">
        <f t="shared" si="452"/>
        <v>0</v>
      </c>
      <c r="P251" s="5">
        <f t="shared" si="453"/>
        <v>0</v>
      </c>
      <c r="Q251" s="5">
        <f t="shared" si="454"/>
        <v>0</v>
      </c>
      <c r="R251" s="5">
        <f t="shared" si="455"/>
        <v>0</v>
      </c>
      <c r="S251" s="5">
        <f t="shared" si="456"/>
        <v>0</v>
      </c>
      <c r="T251" s="5">
        <f t="shared" si="457"/>
        <v>0</v>
      </c>
      <c r="U251" s="5">
        <f t="shared" si="458"/>
        <v>0</v>
      </c>
      <c r="V251" s="5">
        <f t="shared" si="459"/>
        <v>0</v>
      </c>
      <c r="W251" s="5">
        <f t="shared" si="460"/>
        <v>0</v>
      </c>
      <c r="X251" s="5">
        <f t="shared" si="461"/>
        <v>0</v>
      </c>
      <c r="Y251" s="5">
        <f t="shared" si="462"/>
        <v>0</v>
      </c>
      <c r="Z251" s="5">
        <f t="shared" si="463"/>
        <v>0</v>
      </c>
      <c r="AA251" s="5">
        <f t="shared" si="464"/>
        <v>0</v>
      </c>
      <c r="AB251" s="5">
        <f t="shared" si="465"/>
        <v>0</v>
      </c>
      <c r="AC251" s="5">
        <f t="shared" si="466"/>
        <v>0</v>
      </c>
      <c r="AD251" s="5">
        <f t="shared" si="467"/>
        <v>0</v>
      </c>
      <c r="AE251" s="5">
        <f t="shared" si="468"/>
        <v>0</v>
      </c>
      <c r="AF251" s="5">
        <f t="shared" si="469"/>
        <v>0</v>
      </c>
      <c r="AG251" s="5">
        <f t="shared" si="470"/>
        <v>0</v>
      </c>
      <c r="AH251" s="5">
        <f t="shared" si="471"/>
        <v>0</v>
      </c>
      <c r="AI251" s="5">
        <f t="shared" si="472"/>
        <v>0</v>
      </c>
      <c r="AJ251" s="5">
        <f t="shared" si="473"/>
        <v>0</v>
      </c>
      <c r="AK251" s="5">
        <f t="shared" si="474"/>
        <v>0</v>
      </c>
      <c r="AL251" s="5">
        <f t="shared" si="475"/>
        <v>0</v>
      </c>
      <c r="AM251" s="5">
        <f t="shared" si="476"/>
        <v>0</v>
      </c>
      <c r="AN251" s="5">
        <f t="shared" si="477"/>
        <v>0</v>
      </c>
      <c r="AO251" s="5">
        <f t="shared" si="478"/>
        <v>0</v>
      </c>
      <c r="AP251" s="5">
        <f t="shared" si="479"/>
        <v>0</v>
      </c>
      <c r="AQ251" s="5">
        <f t="shared" si="480"/>
        <v>0</v>
      </c>
      <c r="AR251" s="5">
        <f t="shared" si="481"/>
        <v>0</v>
      </c>
      <c r="AS251" s="5">
        <f t="shared" si="482"/>
        <v>0</v>
      </c>
      <c r="AT251" s="5">
        <f t="shared" si="483"/>
        <v>0</v>
      </c>
      <c r="AU251" s="5">
        <f t="shared" si="484"/>
        <v>0</v>
      </c>
      <c r="AV251" s="5">
        <f t="shared" si="485"/>
        <v>0</v>
      </c>
      <c r="AW251" s="5">
        <f t="shared" si="486"/>
        <v>0</v>
      </c>
      <c r="AX251" s="5">
        <f t="shared" si="487"/>
        <v>0</v>
      </c>
      <c r="AY251" s="5">
        <f t="shared" si="488"/>
        <v>0</v>
      </c>
      <c r="AZ251" s="5">
        <f t="shared" si="489"/>
        <v>0</v>
      </c>
      <c r="BA251" s="5">
        <f t="shared" si="490"/>
        <v>0</v>
      </c>
      <c r="BB251" s="5">
        <f t="shared" si="491"/>
        <v>0</v>
      </c>
      <c r="BC251" s="5">
        <f t="shared" si="492"/>
        <v>0</v>
      </c>
      <c r="BD251" s="5">
        <f t="shared" si="493"/>
        <v>0</v>
      </c>
      <c r="BE251" s="5">
        <f t="shared" si="494"/>
        <v>0</v>
      </c>
      <c r="BF251" s="5">
        <f t="shared" si="495"/>
        <v>0</v>
      </c>
      <c r="BG251" s="5">
        <f t="shared" si="496"/>
        <v>0</v>
      </c>
      <c r="BH251" s="5">
        <f t="shared" si="497"/>
        <v>0</v>
      </c>
      <c r="BI251" s="5">
        <f t="shared" si="498"/>
        <v>0</v>
      </c>
      <c r="BJ251" s="8">
        <f t="shared" si="499"/>
        <v>0</v>
      </c>
      <c r="BK251" s="8">
        <f t="shared" si="500"/>
        <v>1</v>
      </c>
      <c r="BL251" s="8">
        <f t="shared" si="501"/>
        <v>0</v>
      </c>
      <c r="BM251" s="8">
        <f t="shared" si="502"/>
        <v>0</v>
      </c>
      <c r="BN251" s="8">
        <f t="shared" si="503"/>
        <v>1</v>
      </c>
    </row>
    <row r="252" spans="1:66" x14ac:dyDescent="0.25">
      <c r="A252" t="s">
        <v>143</v>
      </c>
      <c r="B252" t="s">
        <v>147</v>
      </c>
      <c r="C252" t="s">
        <v>155</v>
      </c>
      <c r="D252" s="10"/>
      <c r="E252">
        <f>VLOOKUP(A252,home!$A$2:$E$405,3,FALSE)</f>
        <v>1</v>
      </c>
      <c r="F252">
        <f>VLOOKUP(B252,home!$B$2:$E$405,3,FALSE)</f>
        <v>0.5</v>
      </c>
      <c r="G252">
        <f>VLOOKUP(C252,away!$B$2:$E$405,4,FALSE)</f>
        <v>1.5</v>
      </c>
      <c r="H252">
        <f>VLOOKUP(A252,away!$A$2:$E$405,3,FALSE)</f>
        <v>1.25</v>
      </c>
      <c r="I252">
        <f>VLOOKUP(C252,away!$B$2:$E$405,3,FALSE)</f>
        <v>0.5</v>
      </c>
      <c r="J252">
        <f>VLOOKUP(B252,home!$B$2:$E$405,4,FALSE)</f>
        <v>0.8</v>
      </c>
      <c r="K252" s="3">
        <f t="shared" si="448"/>
        <v>0.75</v>
      </c>
      <c r="L252" s="3">
        <f t="shared" si="449"/>
        <v>0.5</v>
      </c>
      <c r="M252" s="5">
        <f t="shared" si="450"/>
        <v>0.28650479686019009</v>
      </c>
      <c r="N252" s="5">
        <f t="shared" si="451"/>
        <v>0.21487859764514258</v>
      </c>
      <c r="O252" s="5">
        <f t="shared" si="452"/>
        <v>0.14325239843009505</v>
      </c>
      <c r="P252" s="5">
        <f t="shared" si="453"/>
        <v>0.10743929882257129</v>
      </c>
      <c r="Q252" s="5">
        <f t="shared" si="454"/>
        <v>8.0579474116928465E-2</v>
      </c>
      <c r="R252" s="5">
        <f t="shared" si="455"/>
        <v>3.5813099607523761E-2</v>
      </c>
      <c r="S252" s="5">
        <f t="shared" si="456"/>
        <v>1.0072434264616058E-2</v>
      </c>
      <c r="T252" s="5">
        <f t="shared" si="457"/>
        <v>4.0289737058464233E-2</v>
      </c>
      <c r="U252" s="5">
        <f t="shared" si="458"/>
        <v>2.6859824705642823E-2</v>
      </c>
      <c r="V252" s="5">
        <f t="shared" si="459"/>
        <v>4.1968476102566916E-4</v>
      </c>
      <c r="W252" s="5">
        <f t="shared" si="460"/>
        <v>2.0144868529232116E-2</v>
      </c>
      <c r="X252" s="5">
        <f t="shared" si="461"/>
        <v>1.0072434264616058E-2</v>
      </c>
      <c r="Y252" s="5">
        <f t="shared" si="462"/>
        <v>2.5181085661540145E-3</v>
      </c>
      <c r="Z252" s="5">
        <f t="shared" si="463"/>
        <v>5.9688499345872947E-3</v>
      </c>
      <c r="AA252" s="5">
        <f t="shared" si="464"/>
        <v>4.4766374509404711E-3</v>
      </c>
      <c r="AB252" s="5">
        <f t="shared" si="465"/>
        <v>1.6787390441026766E-3</v>
      </c>
      <c r="AC252" s="5">
        <f t="shared" si="466"/>
        <v>9.8363615865391176E-6</v>
      </c>
      <c r="AD252" s="5">
        <f t="shared" si="467"/>
        <v>3.7771628492310216E-3</v>
      </c>
      <c r="AE252" s="5">
        <f t="shared" si="468"/>
        <v>1.8885814246155108E-3</v>
      </c>
      <c r="AF252" s="5">
        <f t="shared" si="469"/>
        <v>4.721453561538777E-4</v>
      </c>
      <c r="AG252" s="5">
        <f t="shared" si="470"/>
        <v>7.8690892692312968E-5</v>
      </c>
      <c r="AH252" s="5">
        <f t="shared" si="471"/>
        <v>7.4610624182341163E-4</v>
      </c>
      <c r="AI252" s="5">
        <f t="shared" si="472"/>
        <v>5.5957968136755877E-4</v>
      </c>
      <c r="AJ252" s="5">
        <f t="shared" si="473"/>
        <v>2.0984238051283453E-4</v>
      </c>
      <c r="AK252" s="5">
        <f t="shared" si="474"/>
        <v>5.2460595128208632E-5</v>
      </c>
      <c r="AL252" s="5">
        <f t="shared" si="475"/>
        <v>1.4754542379808687E-7</v>
      </c>
      <c r="AM252" s="5">
        <f t="shared" si="476"/>
        <v>5.6657442738465352E-4</v>
      </c>
      <c r="AN252" s="5">
        <f t="shared" si="477"/>
        <v>2.8328721369232676E-4</v>
      </c>
      <c r="AO252" s="5">
        <f t="shared" si="478"/>
        <v>7.082180342308169E-5</v>
      </c>
      <c r="AP252" s="5">
        <f t="shared" si="479"/>
        <v>1.1803633903846951E-5</v>
      </c>
      <c r="AQ252" s="5">
        <f t="shared" si="480"/>
        <v>1.4754542379808684E-6</v>
      </c>
      <c r="AR252" s="5">
        <f t="shared" si="481"/>
        <v>7.4610624182341181E-5</v>
      </c>
      <c r="AS252" s="5">
        <f t="shared" si="482"/>
        <v>5.595796813675589E-5</v>
      </c>
      <c r="AT252" s="5">
        <f t="shared" si="483"/>
        <v>2.0984238051283459E-5</v>
      </c>
      <c r="AU252" s="5">
        <f t="shared" si="484"/>
        <v>5.2460595128208649E-6</v>
      </c>
      <c r="AV252" s="5">
        <f t="shared" si="485"/>
        <v>9.8363615865391205E-7</v>
      </c>
      <c r="AW252" s="5">
        <f t="shared" si="486"/>
        <v>1.5369314978967374E-9</v>
      </c>
      <c r="AX252" s="5">
        <f t="shared" si="487"/>
        <v>7.0821803423081663E-5</v>
      </c>
      <c r="AY252" s="5">
        <f t="shared" si="488"/>
        <v>3.5410901711540831E-5</v>
      </c>
      <c r="AZ252" s="5">
        <f t="shared" si="489"/>
        <v>8.8527254278852079E-6</v>
      </c>
      <c r="BA252" s="5">
        <f t="shared" si="490"/>
        <v>1.4754542379808682E-6</v>
      </c>
      <c r="BB252" s="5">
        <f t="shared" si="491"/>
        <v>1.8443177974760847E-7</v>
      </c>
      <c r="BC252" s="5">
        <f t="shared" si="492"/>
        <v>1.8443177974760852E-8</v>
      </c>
      <c r="BD252" s="5">
        <f t="shared" si="493"/>
        <v>6.2175520151950985E-6</v>
      </c>
      <c r="BE252" s="5">
        <f t="shared" si="494"/>
        <v>4.6631640113963238E-6</v>
      </c>
      <c r="BF252" s="5">
        <f t="shared" si="495"/>
        <v>1.7486865042736213E-6</v>
      </c>
      <c r="BG252" s="5">
        <f t="shared" si="496"/>
        <v>4.3717162606840533E-7</v>
      </c>
      <c r="BH252" s="5">
        <f t="shared" si="497"/>
        <v>8.1969679887826E-8</v>
      </c>
      <c r="BI252" s="5">
        <f t="shared" si="498"/>
        <v>1.2295451983173906E-8</v>
      </c>
      <c r="BJ252" s="8">
        <f t="shared" si="499"/>
        <v>0.37575052699563033</v>
      </c>
      <c r="BK252" s="8">
        <f t="shared" si="500"/>
        <v>0.40448160951712503</v>
      </c>
      <c r="BL252" s="8">
        <f t="shared" si="501"/>
        <v>0.21381963150246744</v>
      </c>
      <c r="BM252" s="8">
        <f t="shared" si="502"/>
        <v>0.13151754310257874</v>
      </c>
      <c r="BN252" s="8">
        <f t="shared" si="503"/>
        <v>0.86846766548245125</v>
      </c>
    </row>
    <row r="253" spans="1:66" x14ac:dyDescent="0.25">
      <c r="A253" t="s">
        <v>178</v>
      </c>
      <c r="B253" t="s">
        <v>268</v>
      </c>
      <c r="C253" t="s">
        <v>186</v>
      </c>
      <c r="D253" s="10"/>
      <c r="E253">
        <f>VLOOKUP(A253,home!$A$2:$E$405,3,FALSE)</f>
        <v>1.52941176470588</v>
      </c>
      <c r="F253">
        <f>VLOOKUP(B253,home!$B$2:$E$405,3,FALSE)</f>
        <v>0.65</v>
      </c>
      <c r="G253">
        <f>VLOOKUP(C253,away!$B$2:$E$405,4,FALSE)</f>
        <v>0</v>
      </c>
      <c r="H253">
        <f>VLOOKUP(A253,away!$A$2:$E$405,3,FALSE)</f>
        <v>1.1176470588235301</v>
      </c>
      <c r="I253">
        <f>VLOOKUP(C253,away!$B$2:$E$405,3,FALSE)</f>
        <v>0</v>
      </c>
      <c r="J253">
        <f>VLOOKUP(B253,home!$B$2:$E$405,4,FALSE)</f>
        <v>0</v>
      </c>
      <c r="K253" s="3">
        <f t="shared" si="448"/>
        <v>0</v>
      </c>
      <c r="L253" s="3">
        <f t="shared" si="449"/>
        <v>0</v>
      </c>
      <c r="M253" s="5">
        <f t="shared" si="450"/>
        <v>1</v>
      </c>
      <c r="N253" s="5">
        <f t="shared" si="451"/>
        <v>0</v>
      </c>
      <c r="O253" s="5">
        <f t="shared" si="452"/>
        <v>0</v>
      </c>
      <c r="P253" s="5">
        <f t="shared" si="453"/>
        <v>0</v>
      </c>
      <c r="Q253" s="5">
        <f t="shared" si="454"/>
        <v>0</v>
      </c>
      <c r="R253" s="5">
        <f t="shared" si="455"/>
        <v>0</v>
      </c>
      <c r="S253" s="5">
        <f t="shared" si="456"/>
        <v>0</v>
      </c>
      <c r="T253" s="5">
        <f t="shared" si="457"/>
        <v>0</v>
      </c>
      <c r="U253" s="5">
        <f t="shared" si="458"/>
        <v>0</v>
      </c>
      <c r="V253" s="5">
        <f t="shared" si="459"/>
        <v>0</v>
      </c>
      <c r="W253" s="5">
        <f t="shared" si="460"/>
        <v>0</v>
      </c>
      <c r="X253" s="5">
        <f t="shared" si="461"/>
        <v>0</v>
      </c>
      <c r="Y253" s="5">
        <f t="shared" si="462"/>
        <v>0</v>
      </c>
      <c r="Z253" s="5">
        <f t="shared" si="463"/>
        <v>0</v>
      </c>
      <c r="AA253" s="5">
        <f t="shared" si="464"/>
        <v>0</v>
      </c>
      <c r="AB253" s="5">
        <f t="shared" si="465"/>
        <v>0</v>
      </c>
      <c r="AC253" s="5">
        <f t="shared" si="466"/>
        <v>0</v>
      </c>
      <c r="AD253" s="5">
        <f t="shared" si="467"/>
        <v>0</v>
      </c>
      <c r="AE253" s="5">
        <f t="shared" si="468"/>
        <v>0</v>
      </c>
      <c r="AF253" s="5">
        <f t="shared" si="469"/>
        <v>0</v>
      </c>
      <c r="AG253" s="5">
        <f t="shared" si="470"/>
        <v>0</v>
      </c>
      <c r="AH253" s="5">
        <f t="shared" si="471"/>
        <v>0</v>
      </c>
      <c r="AI253" s="5">
        <f t="shared" si="472"/>
        <v>0</v>
      </c>
      <c r="AJ253" s="5">
        <f t="shared" si="473"/>
        <v>0</v>
      </c>
      <c r="AK253" s="5">
        <f t="shared" si="474"/>
        <v>0</v>
      </c>
      <c r="AL253" s="5">
        <f t="shared" si="475"/>
        <v>0</v>
      </c>
      <c r="AM253" s="5">
        <f t="shared" si="476"/>
        <v>0</v>
      </c>
      <c r="AN253" s="5">
        <f t="shared" si="477"/>
        <v>0</v>
      </c>
      <c r="AO253" s="5">
        <f t="shared" si="478"/>
        <v>0</v>
      </c>
      <c r="AP253" s="5">
        <f t="shared" si="479"/>
        <v>0</v>
      </c>
      <c r="AQ253" s="5">
        <f t="shared" si="480"/>
        <v>0</v>
      </c>
      <c r="AR253" s="5">
        <f t="shared" si="481"/>
        <v>0</v>
      </c>
      <c r="AS253" s="5">
        <f t="shared" si="482"/>
        <v>0</v>
      </c>
      <c r="AT253" s="5">
        <f t="shared" si="483"/>
        <v>0</v>
      </c>
      <c r="AU253" s="5">
        <f t="shared" si="484"/>
        <v>0</v>
      </c>
      <c r="AV253" s="5">
        <f t="shared" si="485"/>
        <v>0</v>
      </c>
      <c r="AW253" s="5">
        <f t="shared" si="486"/>
        <v>0</v>
      </c>
      <c r="AX253" s="5">
        <f t="shared" si="487"/>
        <v>0</v>
      </c>
      <c r="AY253" s="5">
        <f t="shared" si="488"/>
        <v>0</v>
      </c>
      <c r="AZ253" s="5">
        <f t="shared" si="489"/>
        <v>0</v>
      </c>
      <c r="BA253" s="5">
        <f t="shared" si="490"/>
        <v>0</v>
      </c>
      <c r="BB253" s="5">
        <f t="shared" si="491"/>
        <v>0</v>
      </c>
      <c r="BC253" s="5">
        <f t="shared" si="492"/>
        <v>0</v>
      </c>
      <c r="BD253" s="5">
        <f t="shared" si="493"/>
        <v>0</v>
      </c>
      <c r="BE253" s="5">
        <f t="shared" si="494"/>
        <v>0</v>
      </c>
      <c r="BF253" s="5">
        <f t="shared" si="495"/>
        <v>0</v>
      </c>
      <c r="BG253" s="5">
        <f t="shared" si="496"/>
        <v>0</v>
      </c>
      <c r="BH253" s="5">
        <f t="shared" si="497"/>
        <v>0</v>
      </c>
      <c r="BI253" s="5">
        <f t="shared" si="498"/>
        <v>0</v>
      </c>
      <c r="BJ253" s="8">
        <f t="shared" si="499"/>
        <v>0</v>
      </c>
      <c r="BK253" s="8">
        <f t="shared" si="500"/>
        <v>1</v>
      </c>
      <c r="BL253" s="8">
        <f t="shared" si="501"/>
        <v>0</v>
      </c>
      <c r="BM253" s="8">
        <f t="shared" si="502"/>
        <v>0</v>
      </c>
      <c r="BN253" s="8">
        <f t="shared" si="503"/>
        <v>1</v>
      </c>
    </row>
    <row r="254" spans="1:66" x14ac:dyDescent="0.25">
      <c r="A254" t="s">
        <v>178</v>
      </c>
      <c r="B254" t="s">
        <v>183</v>
      </c>
      <c r="C254" t="s">
        <v>181</v>
      </c>
      <c r="D254" s="10"/>
      <c r="E254">
        <f>VLOOKUP(A254,home!$A$2:$E$405,3,FALSE)</f>
        <v>1.52941176470588</v>
      </c>
      <c r="F254">
        <f>VLOOKUP(B254,home!$B$2:$E$405,3,FALSE)</f>
        <v>0</v>
      </c>
      <c r="G254">
        <f>VLOOKUP(C254,away!$B$2:$E$405,4,FALSE)</f>
        <v>0</v>
      </c>
      <c r="H254">
        <f>VLOOKUP(A254,away!$A$2:$E$405,3,FALSE)</f>
        <v>1.1176470588235301</v>
      </c>
      <c r="I254">
        <f>VLOOKUP(C254,away!$B$2:$E$405,3,FALSE)</f>
        <v>1.31</v>
      </c>
      <c r="J254">
        <f>VLOOKUP(B254,home!$B$2:$E$405,4,FALSE)</f>
        <v>1.79</v>
      </c>
      <c r="K254" s="3">
        <f t="shared" si="448"/>
        <v>0</v>
      </c>
      <c r="L254" s="3">
        <f t="shared" si="449"/>
        <v>2.6207705882352959</v>
      </c>
      <c r="M254" s="5">
        <f t="shared" si="450"/>
        <v>7.2746783407690488E-2</v>
      </c>
      <c r="N254" s="5">
        <f t="shared" si="451"/>
        <v>0</v>
      </c>
      <c r="O254" s="5">
        <f t="shared" si="452"/>
        <v>0.19065263034359867</v>
      </c>
      <c r="P254" s="5">
        <f t="shared" si="453"/>
        <v>0</v>
      </c>
      <c r="Q254" s="5">
        <f t="shared" si="454"/>
        <v>0</v>
      </c>
      <c r="R254" s="5">
        <f t="shared" si="455"/>
        <v>0.24982840308709978</v>
      </c>
      <c r="S254" s="5">
        <f t="shared" si="456"/>
        <v>0</v>
      </c>
      <c r="T254" s="5">
        <f t="shared" si="457"/>
        <v>0</v>
      </c>
      <c r="U254" s="5">
        <f t="shared" si="458"/>
        <v>0</v>
      </c>
      <c r="V254" s="5">
        <f t="shared" si="459"/>
        <v>0</v>
      </c>
      <c r="W254" s="5">
        <f t="shared" si="460"/>
        <v>0</v>
      </c>
      <c r="X254" s="5">
        <f t="shared" si="461"/>
        <v>0</v>
      </c>
      <c r="Y254" s="5">
        <f t="shared" si="462"/>
        <v>0</v>
      </c>
      <c r="Z254" s="5">
        <f t="shared" si="463"/>
        <v>0.21824764363882104</v>
      </c>
      <c r="AA254" s="5">
        <f t="shared" si="464"/>
        <v>0</v>
      </c>
      <c r="AB254" s="5">
        <f t="shared" si="465"/>
        <v>0</v>
      </c>
      <c r="AC254" s="5">
        <f t="shared" si="466"/>
        <v>0</v>
      </c>
      <c r="AD254" s="5">
        <f t="shared" si="467"/>
        <v>0</v>
      </c>
      <c r="AE254" s="5">
        <f t="shared" si="468"/>
        <v>0</v>
      </c>
      <c r="AF254" s="5">
        <f t="shared" si="469"/>
        <v>0</v>
      </c>
      <c r="AG254" s="5">
        <f t="shared" si="470"/>
        <v>0</v>
      </c>
      <c r="AH254" s="5">
        <f t="shared" si="471"/>
        <v>0.14299425135007007</v>
      </c>
      <c r="AI254" s="5">
        <f t="shared" si="472"/>
        <v>0</v>
      </c>
      <c r="AJ254" s="5">
        <f t="shared" si="473"/>
        <v>0</v>
      </c>
      <c r="AK254" s="5">
        <f t="shared" si="474"/>
        <v>0</v>
      </c>
      <c r="AL254" s="5">
        <f t="shared" si="475"/>
        <v>0</v>
      </c>
      <c r="AM254" s="5">
        <f t="shared" si="476"/>
        <v>0</v>
      </c>
      <c r="AN254" s="5">
        <f t="shared" si="477"/>
        <v>0</v>
      </c>
      <c r="AO254" s="5">
        <f t="shared" si="478"/>
        <v>0</v>
      </c>
      <c r="AP254" s="5">
        <f t="shared" si="479"/>
        <v>0</v>
      </c>
      <c r="AQ254" s="5">
        <f t="shared" si="480"/>
        <v>0</v>
      </c>
      <c r="AR254" s="5">
        <f t="shared" si="481"/>
        <v>7.4951025644997726E-2</v>
      </c>
      <c r="AS254" s="5">
        <f t="shared" si="482"/>
        <v>0</v>
      </c>
      <c r="AT254" s="5">
        <f t="shared" si="483"/>
        <v>0</v>
      </c>
      <c r="AU254" s="5">
        <f t="shared" si="484"/>
        <v>0</v>
      </c>
      <c r="AV254" s="5">
        <f t="shared" si="485"/>
        <v>0</v>
      </c>
      <c r="AW254" s="5">
        <f t="shared" si="486"/>
        <v>0</v>
      </c>
      <c r="AX254" s="5">
        <f t="shared" si="487"/>
        <v>0</v>
      </c>
      <c r="AY254" s="5">
        <f t="shared" si="488"/>
        <v>0</v>
      </c>
      <c r="AZ254" s="5">
        <f t="shared" si="489"/>
        <v>0</v>
      </c>
      <c r="BA254" s="5">
        <f t="shared" si="490"/>
        <v>0</v>
      </c>
      <c r="BB254" s="5">
        <f t="shared" si="491"/>
        <v>0</v>
      </c>
      <c r="BC254" s="5">
        <f t="shared" si="492"/>
        <v>0</v>
      </c>
      <c r="BD254" s="5">
        <f t="shared" si="493"/>
        <v>3.2738240594746594E-2</v>
      </c>
      <c r="BE254" s="5">
        <f t="shared" si="494"/>
        <v>0</v>
      </c>
      <c r="BF254" s="5">
        <f t="shared" si="495"/>
        <v>0</v>
      </c>
      <c r="BG254" s="5">
        <f t="shared" si="496"/>
        <v>0</v>
      </c>
      <c r="BH254" s="5">
        <f t="shared" si="497"/>
        <v>0</v>
      </c>
      <c r="BI254" s="5">
        <f t="shared" si="498"/>
        <v>0</v>
      </c>
      <c r="BJ254" s="8">
        <f t="shared" si="499"/>
        <v>0</v>
      </c>
      <c r="BK254" s="8">
        <f t="shared" si="500"/>
        <v>7.2746783407690488E-2</v>
      </c>
      <c r="BL254" s="8">
        <f t="shared" si="501"/>
        <v>0.69116455102051277</v>
      </c>
      <c r="BM254" s="8">
        <f t="shared" si="502"/>
        <v>0.46893116122863548</v>
      </c>
      <c r="BN254" s="8">
        <f t="shared" si="503"/>
        <v>0.51322781683838892</v>
      </c>
    </row>
    <row r="255" spans="1:66" x14ac:dyDescent="0.25">
      <c r="A255" t="s">
        <v>178</v>
      </c>
      <c r="B255" t="s">
        <v>185</v>
      </c>
      <c r="C255" t="s">
        <v>271</v>
      </c>
      <c r="D255" s="10"/>
      <c r="E255">
        <f>VLOOKUP(A255,home!$A$2:$E$405,3,FALSE)</f>
        <v>1.52941176470588</v>
      </c>
      <c r="F255">
        <f>VLOOKUP(B255,home!$B$2:$E$405,3,FALSE)</f>
        <v>1.31</v>
      </c>
      <c r="G255">
        <f>VLOOKUP(C255,away!$B$2:$E$405,4,FALSE)</f>
        <v>1.31</v>
      </c>
      <c r="H255">
        <f>VLOOKUP(A255,away!$A$2:$E$405,3,FALSE)</f>
        <v>1.1176470588235301</v>
      </c>
      <c r="I255">
        <f>VLOOKUP(C255,away!$B$2:$E$405,3,FALSE)</f>
        <v>0.65</v>
      </c>
      <c r="J255">
        <f>VLOOKUP(B255,home!$B$2:$E$405,4,FALSE)</f>
        <v>0.89</v>
      </c>
      <c r="K255" s="3">
        <f t="shared" si="448"/>
        <v>2.6246235294117612</v>
      </c>
      <c r="L255" s="3">
        <f t="shared" si="449"/>
        <v>0.6465588235294123</v>
      </c>
      <c r="M255" s="5">
        <f t="shared" si="450"/>
        <v>3.7961516619575031E-2</v>
      </c>
      <c r="N255" s="5">
        <f t="shared" si="451"/>
        <v>9.963468973189224E-2</v>
      </c>
      <c r="O255" s="5">
        <f t="shared" si="452"/>
        <v>2.4544353524944669E-2</v>
      </c>
      <c r="P255" s="5">
        <f t="shared" si="453"/>
        <v>6.4419687775770271E-2</v>
      </c>
      <c r="Q255" s="5">
        <f t="shared" si="454"/>
        <v>0.13075177550798239</v>
      </c>
      <c r="R255" s="5">
        <f t="shared" si="455"/>
        <v>7.9346841696891022E-3</v>
      </c>
      <c r="S255" s="5">
        <f t="shared" si="456"/>
        <v>2.7329625780729557E-2</v>
      </c>
      <c r="T255" s="5">
        <f t="shared" si="457"/>
        <v>8.4538714146822944E-2</v>
      </c>
      <c r="U255" s="5">
        <f t="shared" si="458"/>
        <v>2.082555877021704E-2</v>
      </c>
      <c r="V255" s="5">
        <f t="shared" si="459"/>
        <v>5.1530723058490361E-3</v>
      </c>
      <c r="W255" s="5">
        <f t="shared" si="460"/>
        <v>0.11439139550353837</v>
      </c>
      <c r="X255" s="5">
        <f t="shared" si="461"/>
        <v>7.3960766098655484E-2</v>
      </c>
      <c r="Y255" s="5">
        <f t="shared" si="462"/>
        <v>2.390999295804036E-2</v>
      </c>
      <c r="Z255" s="5">
        <f t="shared" si="463"/>
        <v>1.7100800206105461E-3</v>
      </c>
      <c r="AA255" s="5">
        <f t="shared" si="464"/>
        <v>4.4883162592713882E-3</v>
      </c>
      <c r="AB255" s="5">
        <f t="shared" si="465"/>
        <v>5.8900702307625331E-3</v>
      </c>
      <c r="AC255" s="5">
        <f t="shared" si="466"/>
        <v>5.46539197108874E-4</v>
      </c>
      <c r="AD255" s="5">
        <f t="shared" si="467"/>
        <v>7.5058587050208375E-2</v>
      </c>
      <c r="AE255" s="5">
        <f t="shared" si="468"/>
        <v>4.852979173896272E-2</v>
      </c>
      <c r="AF255" s="5">
        <f t="shared" si="469"/>
        <v>1.5688682526435561E-2</v>
      </c>
      <c r="AG255" s="5">
        <f t="shared" si="470"/>
        <v>3.3812187056728748E-3</v>
      </c>
      <c r="AH255" s="5">
        <f t="shared" si="471"/>
        <v>2.7641683156677695E-4</v>
      </c>
      <c r="AI255" s="5">
        <f t="shared" si="472"/>
        <v>7.2549012005561039E-4</v>
      </c>
      <c r="AJ255" s="5">
        <f t="shared" si="473"/>
        <v>9.5206921972685937E-4</v>
      </c>
      <c r="AK255" s="5">
        <f t="shared" si="474"/>
        <v>8.3294109190793712E-4</v>
      </c>
      <c r="AL255" s="5">
        <f t="shared" si="475"/>
        <v>3.7098501398459647E-5</v>
      </c>
      <c r="AM255" s="5">
        <f t="shared" si="476"/>
        <v>3.9400106731275565E-2</v>
      </c>
      <c r="AN255" s="5">
        <f t="shared" si="477"/>
        <v>2.5474486655106814E-2</v>
      </c>
      <c r="AO255" s="5">
        <f t="shared" si="478"/>
        <v>8.2353770608707844E-3</v>
      </c>
      <c r="AP255" s="5">
        <f t="shared" si="479"/>
        <v>1.7748852345992416E-3</v>
      </c>
      <c r="AQ255" s="5">
        <f t="shared" si="480"/>
        <v>2.8689192729555263E-4</v>
      </c>
      <c r="AR255" s="5">
        <f t="shared" si="481"/>
        <v>3.5743948284308614E-5</v>
      </c>
      <c r="AS255" s="5">
        <f t="shared" si="482"/>
        <v>9.3814407701073524E-5</v>
      </c>
      <c r="AT255" s="5">
        <f t="shared" si="483"/>
        <v>1.2311375092503277E-4</v>
      </c>
      <c r="AU255" s="5">
        <f t="shared" si="484"/>
        <v>1.0770908249066001E-4</v>
      </c>
      <c r="AV255" s="5">
        <f t="shared" si="485"/>
        <v>7.067394805908464E-5</v>
      </c>
      <c r="AW255" s="5">
        <f t="shared" si="486"/>
        <v>1.7487548281735098E-6</v>
      </c>
      <c r="AX255" s="5">
        <f t="shared" si="487"/>
        <v>1.7235074531373434E-2</v>
      </c>
      <c r="AY255" s="5">
        <f t="shared" si="488"/>
        <v>1.1143489512446548E-2</v>
      </c>
      <c r="AZ255" s="5">
        <f t="shared" si="489"/>
        <v>3.6024607345898911E-3</v>
      </c>
      <c r="BA255" s="5">
        <f t="shared" si="490"/>
        <v>7.7640092478911422E-4</v>
      </c>
      <c r="BB255" s="5">
        <f t="shared" si="491"/>
        <v>1.2549721712969933E-4</v>
      </c>
      <c r="BC255" s="5">
        <f t="shared" si="492"/>
        <v>1.6228266612718727E-5</v>
      </c>
      <c r="BD255" s="5">
        <f t="shared" si="493"/>
        <v>3.8517608584997878E-6</v>
      </c>
      <c r="BE255" s="5">
        <f t="shared" si="494"/>
        <v>1.0109422178885786E-5</v>
      </c>
      <c r="BF255" s="5">
        <f t="shared" si="495"/>
        <v>1.3266713659730376E-5</v>
      </c>
      <c r="BG255" s="5">
        <f t="shared" si="496"/>
        <v>1.160670960976559E-5</v>
      </c>
      <c r="BH255" s="5">
        <f t="shared" si="497"/>
        <v>7.6158107852100909E-6</v>
      </c>
      <c r="BI255" s="5">
        <f t="shared" si="498"/>
        <v>3.9977272364820532E-6</v>
      </c>
      <c r="BJ255" s="8">
        <f t="shared" si="499"/>
        <v>0.77791651276430074</v>
      </c>
      <c r="BK255" s="8">
        <f t="shared" si="500"/>
        <v>0.14659102969287777</v>
      </c>
      <c r="BL255" s="8">
        <f t="shared" si="501"/>
        <v>6.6951403499930659E-2</v>
      </c>
      <c r="BM255" s="8">
        <f t="shared" si="502"/>
        <v>0.61678057789024776</v>
      </c>
      <c r="BN255" s="8">
        <f t="shared" si="503"/>
        <v>0.3652467073298537</v>
      </c>
    </row>
    <row r="256" spans="1:66" x14ac:dyDescent="0.25">
      <c r="A256" t="s">
        <v>178</v>
      </c>
      <c r="B256" t="s">
        <v>273</v>
      </c>
      <c r="C256" t="s">
        <v>468</v>
      </c>
      <c r="D256" s="10"/>
      <c r="E256">
        <f>VLOOKUP(A256,home!$A$2:$E$405,3,FALSE)</f>
        <v>1.52941176470588</v>
      </c>
      <c r="F256">
        <f>VLOOKUP(B256,home!$B$2:$E$405,3,FALSE)</f>
        <v>3.27</v>
      </c>
      <c r="G256">
        <f>VLOOKUP(C256,away!$B$2:$E$405,4,FALSE)</f>
        <v>3.27</v>
      </c>
      <c r="H256">
        <f>VLOOKUP(A256,away!$A$2:$E$405,3,FALSE)</f>
        <v>1.1176470588235301</v>
      </c>
      <c r="I256">
        <f>VLOOKUP(C256,away!$B$2:$E$405,3,FALSE)</f>
        <v>0</v>
      </c>
      <c r="J256">
        <f>VLOOKUP(B256,home!$B$2:$E$405,4,FALSE)</f>
        <v>0</v>
      </c>
      <c r="K256" s="3">
        <f t="shared" si="448"/>
        <v>16.353847058823504</v>
      </c>
      <c r="L256" s="3">
        <f t="shared" si="449"/>
        <v>0</v>
      </c>
      <c r="M256" s="5">
        <f t="shared" si="450"/>
        <v>7.899770316020466E-8</v>
      </c>
      <c r="N256" s="5">
        <f t="shared" si="451"/>
        <v>1.2919163554803251E-6</v>
      </c>
      <c r="O256" s="5">
        <f t="shared" si="452"/>
        <v>0</v>
      </c>
      <c r="P256" s="5">
        <f t="shared" si="453"/>
        <v>0</v>
      </c>
      <c r="Q256" s="5">
        <f t="shared" si="454"/>
        <v>1.0563901245158943E-5</v>
      </c>
      <c r="R256" s="5">
        <f t="shared" si="455"/>
        <v>0</v>
      </c>
      <c r="S256" s="5">
        <f t="shared" si="456"/>
        <v>0</v>
      </c>
      <c r="T256" s="5">
        <f t="shared" si="457"/>
        <v>0</v>
      </c>
      <c r="U256" s="5">
        <f t="shared" si="458"/>
        <v>0</v>
      </c>
      <c r="V256" s="5">
        <f t="shared" si="459"/>
        <v>0</v>
      </c>
      <c r="W256" s="5">
        <f t="shared" si="460"/>
        <v>5.7586808435948258E-5</v>
      </c>
      <c r="X256" s="5">
        <f t="shared" si="461"/>
        <v>0</v>
      </c>
      <c r="Y256" s="5">
        <f t="shared" si="462"/>
        <v>0</v>
      </c>
      <c r="Z256" s="5">
        <f t="shared" si="463"/>
        <v>0</v>
      </c>
      <c r="AA256" s="5">
        <f t="shared" si="464"/>
        <v>0</v>
      </c>
      <c r="AB256" s="5">
        <f t="shared" si="465"/>
        <v>0</v>
      </c>
      <c r="AC256" s="5">
        <f t="shared" si="466"/>
        <v>0</v>
      </c>
      <c r="AD256" s="5">
        <f t="shared" si="467"/>
        <v>2.3544146444181598E-4</v>
      </c>
      <c r="AE256" s="5">
        <f t="shared" si="468"/>
        <v>0</v>
      </c>
      <c r="AF256" s="5">
        <f t="shared" si="469"/>
        <v>0</v>
      </c>
      <c r="AG256" s="5">
        <f t="shared" si="470"/>
        <v>0</v>
      </c>
      <c r="AH256" s="5">
        <f t="shared" si="471"/>
        <v>0</v>
      </c>
      <c r="AI256" s="5">
        <f t="shared" si="472"/>
        <v>0</v>
      </c>
      <c r="AJ256" s="5">
        <f t="shared" si="473"/>
        <v>0</v>
      </c>
      <c r="AK256" s="5">
        <f t="shared" si="474"/>
        <v>0</v>
      </c>
      <c r="AL256" s="5">
        <f t="shared" si="475"/>
        <v>0</v>
      </c>
      <c r="AM256" s="5">
        <f t="shared" si="476"/>
        <v>7.7007474015737857E-4</v>
      </c>
      <c r="AN256" s="5">
        <f t="shared" si="477"/>
        <v>0</v>
      </c>
      <c r="AO256" s="5">
        <f t="shared" si="478"/>
        <v>0</v>
      </c>
      <c r="AP256" s="5">
        <f t="shared" si="479"/>
        <v>0</v>
      </c>
      <c r="AQ256" s="5">
        <f t="shared" si="480"/>
        <v>0</v>
      </c>
      <c r="AR256" s="5">
        <f t="shared" si="481"/>
        <v>0</v>
      </c>
      <c r="AS256" s="5">
        <f t="shared" si="482"/>
        <v>0</v>
      </c>
      <c r="AT256" s="5">
        <f t="shared" si="483"/>
        <v>0</v>
      </c>
      <c r="AU256" s="5">
        <f t="shared" si="484"/>
        <v>0</v>
      </c>
      <c r="AV256" s="5">
        <f t="shared" si="485"/>
        <v>0</v>
      </c>
      <c r="AW256" s="5">
        <f t="shared" si="486"/>
        <v>0</v>
      </c>
      <c r="AX256" s="5">
        <f t="shared" si="487"/>
        <v>2.0989474207328347E-3</v>
      </c>
      <c r="AY256" s="5">
        <f t="shared" si="488"/>
        <v>0</v>
      </c>
      <c r="AZ256" s="5">
        <f t="shared" si="489"/>
        <v>0</v>
      </c>
      <c r="BA256" s="5">
        <f t="shared" si="490"/>
        <v>0</v>
      </c>
      <c r="BB256" s="5">
        <f t="shared" si="491"/>
        <v>0</v>
      </c>
      <c r="BC256" s="5">
        <f t="shared" si="492"/>
        <v>0</v>
      </c>
      <c r="BD256" s="5">
        <f t="shared" si="493"/>
        <v>0</v>
      </c>
      <c r="BE256" s="5">
        <f t="shared" si="494"/>
        <v>0</v>
      </c>
      <c r="BF256" s="5">
        <f t="shared" si="495"/>
        <v>0</v>
      </c>
      <c r="BG256" s="5">
        <f t="shared" si="496"/>
        <v>0</v>
      </c>
      <c r="BH256" s="5">
        <f t="shared" si="497"/>
        <v>0</v>
      </c>
      <c r="BI256" s="5">
        <f t="shared" si="498"/>
        <v>0</v>
      </c>
      <c r="BJ256" s="8">
        <f t="shared" si="499"/>
        <v>3.1739062513686167E-3</v>
      </c>
      <c r="BK256" s="8">
        <f t="shared" si="500"/>
        <v>7.899770316020466E-8</v>
      </c>
      <c r="BL256" s="8">
        <f t="shared" si="501"/>
        <v>0</v>
      </c>
      <c r="BM256" s="8">
        <f t="shared" si="502"/>
        <v>3.1620504337679777E-3</v>
      </c>
      <c r="BN256" s="8">
        <f t="shared" si="503"/>
        <v>1.1934815303799474E-5</v>
      </c>
    </row>
    <row r="257" spans="1:66" s="15" customFormat="1" x14ac:dyDescent="0.25">
      <c r="A257" t="s">
        <v>28</v>
      </c>
      <c r="B257" t="s">
        <v>462</v>
      </c>
      <c r="C257" t="s">
        <v>190</v>
      </c>
      <c r="D257" s="10"/>
      <c r="E257">
        <f>VLOOKUP(A257,home!$A$2:$E$405,3,FALSE)</f>
        <v>1.4814814814814801</v>
      </c>
      <c r="F257">
        <f>VLOOKUP(B257,home!$B$2:$E$405,3,FALSE)</f>
        <v>1.35</v>
      </c>
      <c r="G257">
        <f>VLOOKUP(C257,away!$B$2:$E$405,4,FALSE)</f>
        <v>1.35</v>
      </c>
      <c r="H257">
        <f>VLOOKUP(A257,away!$A$2:$E$405,3,FALSE)</f>
        <v>1.1111111111111101</v>
      </c>
      <c r="I257">
        <f>VLOOKUP(C257,away!$B$2:$E$405,3,FALSE)</f>
        <v>0.68</v>
      </c>
      <c r="J257">
        <f>VLOOKUP(B257,home!$B$2:$E$405,4,FALSE)</f>
        <v>0.9</v>
      </c>
      <c r="K257" s="3">
        <f t="shared" si="448"/>
        <v>2.699999999999998</v>
      </c>
      <c r="L257" s="3">
        <f t="shared" si="449"/>
        <v>0.67999999999999938</v>
      </c>
      <c r="M257" s="5">
        <f t="shared" si="450"/>
        <v>3.4047454734599435E-2</v>
      </c>
      <c r="N257" s="5">
        <f t="shared" si="451"/>
        <v>9.1928127783418398E-2</v>
      </c>
      <c r="O257" s="5">
        <f t="shared" si="452"/>
        <v>2.3152269219527597E-2</v>
      </c>
      <c r="P257" s="5">
        <f t="shared" si="453"/>
        <v>6.251112689272445E-2</v>
      </c>
      <c r="Q257" s="5">
        <f t="shared" si="454"/>
        <v>0.12410297250761475</v>
      </c>
      <c r="R257" s="5">
        <f t="shared" si="455"/>
        <v>7.8717715346393741E-3</v>
      </c>
      <c r="S257" s="5">
        <f t="shared" si="456"/>
        <v>2.8692607243760476E-2</v>
      </c>
      <c r="T257" s="5">
        <f t="shared" si="457"/>
        <v>8.4390021305177962E-2</v>
      </c>
      <c r="U257" s="5">
        <f t="shared" si="458"/>
        <v>2.1253783143526293E-2</v>
      </c>
      <c r="V257" s="5">
        <f t="shared" si="459"/>
        <v>5.853291877727128E-3</v>
      </c>
      <c r="W257" s="5">
        <f t="shared" si="460"/>
        <v>0.11169267525685318</v>
      </c>
      <c r="X257" s="5">
        <f t="shared" si="461"/>
        <v>7.59510191746601E-2</v>
      </c>
      <c r="Y257" s="5">
        <f t="shared" si="462"/>
        <v>2.5823346519384408E-2</v>
      </c>
      <c r="Z257" s="5">
        <f t="shared" si="463"/>
        <v>1.7842682145182568E-3</v>
      </c>
      <c r="AA257" s="5">
        <f t="shared" si="464"/>
        <v>4.8175241791992892E-3</v>
      </c>
      <c r="AB257" s="5">
        <f t="shared" si="465"/>
        <v>6.5036576419190365E-3</v>
      </c>
      <c r="AC257" s="5">
        <f t="shared" si="466"/>
        <v>6.7166524296918665E-4</v>
      </c>
      <c r="AD257" s="5">
        <f t="shared" si="467"/>
        <v>7.5392555798375838E-2</v>
      </c>
      <c r="AE257" s="5">
        <f t="shared" si="468"/>
        <v>5.1266937942895531E-2</v>
      </c>
      <c r="AF257" s="5">
        <f t="shared" si="469"/>
        <v>1.7430758900584462E-2</v>
      </c>
      <c r="AG257" s="5">
        <f t="shared" si="470"/>
        <v>3.9509720174658088E-3</v>
      </c>
      <c r="AH257" s="5">
        <f t="shared" si="471"/>
        <v>3.0332559646810333E-4</v>
      </c>
      <c r="AI257" s="5">
        <f t="shared" si="472"/>
        <v>8.1897911046387823E-4</v>
      </c>
      <c r="AJ257" s="5">
        <f t="shared" si="473"/>
        <v>1.105621799126235E-3</v>
      </c>
      <c r="AK257" s="5">
        <f t="shared" si="474"/>
        <v>9.9505961921361069E-4</v>
      </c>
      <c r="AL257" s="5">
        <f t="shared" si="475"/>
        <v>4.9327095443657003E-5</v>
      </c>
      <c r="AM257" s="5">
        <f t="shared" si="476"/>
        <v>4.071198013112292E-2</v>
      </c>
      <c r="AN257" s="5">
        <f t="shared" si="477"/>
        <v>2.7684146489163564E-2</v>
      </c>
      <c r="AO257" s="5">
        <f t="shared" si="478"/>
        <v>9.4126098063156017E-3</v>
      </c>
      <c r="AP257" s="5">
        <f t="shared" si="479"/>
        <v>2.1335248894315349E-3</v>
      </c>
      <c r="AQ257" s="5">
        <f t="shared" si="480"/>
        <v>3.6269923120336051E-4</v>
      </c>
      <c r="AR257" s="5">
        <f t="shared" si="481"/>
        <v>4.1252281119662031E-5</v>
      </c>
      <c r="AS257" s="5">
        <f t="shared" si="482"/>
        <v>1.1138115902308739E-4</v>
      </c>
      <c r="AT257" s="5">
        <f t="shared" si="483"/>
        <v>1.5036456468116787E-4</v>
      </c>
      <c r="AU257" s="5">
        <f t="shared" si="484"/>
        <v>1.3532810821305098E-4</v>
      </c>
      <c r="AV257" s="5">
        <f t="shared" si="485"/>
        <v>9.134647304380934E-5</v>
      </c>
      <c r="AW257" s="5">
        <f t="shared" si="486"/>
        <v>2.5156818676265002E-6</v>
      </c>
      <c r="AX257" s="5">
        <f t="shared" si="487"/>
        <v>1.8320391059005289E-2</v>
      </c>
      <c r="AY257" s="5">
        <f t="shared" si="488"/>
        <v>1.2457865920123587E-2</v>
      </c>
      <c r="AZ257" s="5">
        <f t="shared" si="489"/>
        <v>4.235674412842015E-3</v>
      </c>
      <c r="BA257" s="5">
        <f t="shared" si="490"/>
        <v>9.6008620024418936E-4</v>
      </c>
      <c r="BB257" s="5">
        <f t="shared" si="491"/>
        <v>1.6321465404151202E-4</v>
      </c>
      <c r="BC257" s="5">
        <f t="shared" si="492"/>
        <v>2.2197192949645622E-5</v>
      </c>
      <c r="BD257" s="5">
        <f t="shared" si="493"/>
        <v>4.6752585268950229E-6</v>
      </c>
      <c r="BE257" s="5">
        <f t="shared" si="494"/>
        <v>1.2623198022616551E-5</v>
      </c>
      <c r="BF257" s="5">
        <f t="shared" si="495"/>
        <v>1.7041317330532333E-5</v>
      </c>
      <c r="BG257" s="5">
        <f t="shared" si="496"/>
        <v>1.5337185597479089E-5</v>
      </c>
      <c r="BH257" s="5">
        <f t="shared" si="497"/>
        <v>1.0352600278298377E-5</v>
      </c>
      <c r="BI257" s="5">
        <f t="shared" si="498"/>
        <v>5.5904041502811191E-6</v>
      </c>
      <c r="BJ257" s="8">
        <f t="shared" si="499"/>
        <v>0.77839377719287361</v>
      </c>
      <c r="BK257" s="8">
        <f t="shared" si="500"/>
        <v>0.14428333900734791</v>
      </c>
      <c r="BL257" s="8">
        <f t="shared" si="501"/>
        <v>6.7417284394070312E-2</v>
      </c>
      <c r="BM257" s="8">
        <f t="shared" si="502"/>
        <v>0.63580959589802999</v>
      </c>
      <c r="BN257" s="8">
        <f t="shared" si="503"/>
        <v>0.34361372267252399</v>
      </c>
    </row>
    <row r="258" spans="1:66" x14ac:dyDescent="0.25">
      <c r="A258" t="s">
        <v>28</v>
      </c>
      <c r="B258" t="s">
        <v>31</v>
      </c>
      <c r="C258" t="s">
        <v>463</v>
      </c>
      <c r="D258" s="16"/>
      <c r="E258">
        <f>VLOOKUP(A258,home!$A$2:$E$405,3,FALSE)</f>
        <v>1.4814814814814801</v>
      </c>
      <c r="F258">
        <f>VLOOKUP(B258,home!$B$2:$E$405,3,FALSE)</f>
        <v>1.35</v>
      </c>
      <c r="G258">
        <f>VLOOKUP(C258,away!$B$2:$E$405,4,FALSE)</f>
        <v>1.35</v>
      </c>
      <c r="H258">
        <f>VLOOKUP(A258,away!$A$2:$E$405,3,FALSE)</f>
        <v>1.1111111111111101</v>
      </c>
      <c r="I258">
        <f>VLOOKUP(C258,away!$B$2:$E$405,3,FALSE)</f>
        <v>0</v>
      </c>
      <c r="J258">
        <f>VLOOKUP(B258,home!$B$2:$E$405,4,FALSE)</f>
        <v>0</v>
      </c>
      <c r="K258" s="3">
        <f t="shared" si="448"/>
        <v>2.699999999999998</v>
      </c>
      <c r="L258" s="3">
        <f t="shared" si="449"/>
        <v>0</v>
      </c>
      <c r="M258" s="5">
        <f t="shared" si="450"/>
        <v>6.7205512739749909E-2</v>
      </c>
      <c r="N258" s="5">
        <f t="shared" si="451"/>
        <v>0.1814548843973246</v>
      </c>
      <c r="O258" s="5">
        <f t="shared" si="452"/>
        <v>0</v>
      </c>
      <c r="P258" s="5">
        <f t="shared" si="453"/>
        <v>0</v>
      </c>
      <c r="Q258" s="5">
        <f t="shared" si="454"/>
        <v>0.24496409393638804</v>
      </c>
      <c r="R258" s="5">
        <f t="shared" si="455"/>
        <v>0</v>
      </c>
      <c r="S258" s="5">
        <f t="shared" si="456"/>
        <v>0</v>
      </c>
      <c r="T258" s="5">
        <f t="shared" si="457"/>
        <v>0</v>
      </c>
      <c r="U258" s="5">
        <f t="shared" si="458"/>
        <v>0</v>
      </c>
      <c r="V258" s="5">
        <f t="shared" si="459"/>
        <v>0</v>
      </c>
      <c r="W258" s="5">
        <f t="shared" si="460"/>
        <v>0.22046768454274907</v>
      </c>
      <c r="X258" s="5">
        <f t="shared" si="461"/>
        <v>0</v>
      </c>
      <c r="Y258" s="5">
        <f t="shared" si="462"/>
        <v>0</v>
      </c>
      <c r="Z258" s="5">
        <f t="shared" si="463"/>
        <v>0</v>
      </c>
      <c r="AA258" s="5">
        <f t="shared" si="464"/>
        <v>0</v>
      </c>
      <c r="AB258" s="5">
        <f t="shared" si="465"/>
        <v>0</v>
      </c>
      <c r="AC258" s="5">
        <f t="shared" si="466"/>
        <v>0</v>
      </c>
      <c r="AD258" s="5">
        <f t="shared" si="467"/>
        <v>0.14881568706635551</v>
      </c>
      <c r="AE258" s="5">
        <f t="shared" si="468"/>
        <v>0</v>
      </c>
      <c r="AF258" s="5">
        <f t="shared" si="469"/>
        <v>0</v>
      </c>
      <c r="AG258" s="5">
        <f t="shared" si="470"/>
        <v>0</v>
      </c>
      <c r="AH258" s="5">
        <f t="shared" si="471"/>
        <v>0</v>
      </c>
      <c r="AI258" s="5">
        <f t="shared" si="472"/>
        <v>0</v>
      </c>
      <c r="AJ258" s="5">
        <f t="shared" si="473"/>
        <v>0</v>
      </c>
      <c r="AK258" s="5">
        <f t="shared" si="474"/>
        <v>0</v>
      </c>
      <c r="AL258" s="5">
        <f t="shared" si="475"/>
        <v>0</v>
      </c>
      <c r="AM258" s="5">
        <f t="shared" si="476"/>
        <v>8.0360471015831908E-2</v>
      </c>
      <c r="AN258" s="5">
        <f t="shared" si="477"/>
        <v>0</v>
      </c>
      <c r="AO258" s="5">
        <f t="shared" si="478"/>
        <v>0</v>
      </c>
      <c r="AP258" s="5">
        <f t="shared" si="479"/>
        <v>0</v>
      </c>
      <c r="AQ258" s="5">
        <f t="shared" si="480"/>
        <v>0</v>
      </c>
      <c r="AR258" s="5">
        <f t="shared" si="481"/>
        <v>0</v>
      </c>
      <c r="AS258" s="5">
        <f t="shared" si="482"/>
        <v>0</v>
      </c>
      <c r="AT258" s="5">
        <f t="shared" si="483"/>
        <v>0</v>
      </c>
      <c r="AU258" s="5">
        <f t="shared" si="484"/>
        <v>0</v>
      </c>
      <c r="AV258" s="5">
        <f t="shared" si="485"/>
        <v>0</v>
      </c>
      <c r="AW258" s="5">
        <f t="shared" si="486"/>
        <v>0</v>
      </c>
      <c r="AX258" s="5">
        <f t="shared" si="487"/>
        <v>3.616221195712431E-2</v>
      </c>
      <c r="AY258" s="5">
        <f t="shared" si="488"/>
        <v>0</v>
      </c>
      <c r="AZ258" s="5">
        <f t="shared" si="489"/>
        <v>0</v>
      </c>
      <c r="BA258" s="5">
        <f t="shared" si="490"/>
        <v>0</v>
      </c>
      <c r="BB258" s="5">
        <f t="shared" si="491"/>
        <v>0</v>
      </c>
      <c r="BC258" s="5">
        <f t="shared" si="492"/>
        <v>0</v>
      </c>
      <c r="BD258" s="5">
        <f t="shared" si="493"/>
        <v>0</v>
      </c>
      <c r="BE258" s="5">
        <f t="shared" si="494"/>
        <v>0</v>
      </c>
      <c r="BF258" s="5">
        <f t="shared" si="495"/>
        <v>0</v>
      </c>
      <c r="BG258" s="5">
        <f t="shared" si="496"/>
        <v>0</v>
      </c>
      <c r="BH258" s="5">
        <f t="shared" si="497"/>
        <v>0</v>
      </c>
      <c r="BI258" s="5">
        <f t="shared" si="498"/>
        <v>0</v>
      </c>
      <c r="BJ258" s="8">
        <f t="shared" si="499"/>
        <v>0.9122250329157735</v>
      </c>
      <c r="BK258" s="8">
        <f t="shared" si="500"/>
        <v>6.7205512739749909E-2</v>
      </c>
      <c r="BL258" s="8">
        <f t="shared" si="501"/>
        <v>0</v>
      </c>
      <c r="BM258" s="8">
        <f t="shared" si="502"/>
        <v>0.48580605458206083</v>
      </c>
      <c r="BN258" s="8">
        <f t="shared" si="503"/>
        <v>0.49362449107346251</v>
      </c>
    </row>
    <row r="259" spans="1:66" x14ac:dyDescent="0.25">
      <c r="A259" t="s">
        <v>28</v>
      </c>
      <c r="B259" t="s">
        <v>188</v>
      </c>
      <c r="C259" t="s">
        <v>29</v>
      </c>
      <c r="D259" s="16"/>
      <c r="E259">
        <f>VLOOKUP(A259,home!$A$2:$E$405,3,FALSE)</f>
        <v>1.4814814814814801</v>
      </c>
      <c r="F259">
        <f>VLOOKUP(B259,home!$B$2:$E$405,3,FALSE)</f>
        <v>0.68</v>
      </c>
      <c r="G259">
        <f>VLOOKUP(C259,away!$B$2:$E$405,4,FALSE)</f>
        <v>0.68</v>
      </c>
      <c r="H259">
        <f>VLOOKUP(A259,away!$A$2:$E$405,3,FALSE)</f>
        <v>1.1111111111111101</v>
      </c>
      <c r="I259">
        <f>VLOOKUP(C259,away!$B$2:$E$405,3,FALSE)</f>
        <v>1.35</v>
      </c>
      <c r="J259">
        <f>VLOOKUP(B259,home!$B$2:$E$405,4,FALSE)</f>
        <v>1.8</v>
      </c>
      <c r="K259" s="3">
        <f t="shared" si="448"/>
        <v>0.68503703703703644</v>
      </c>
      <c r="L259" s="3">
        <f t="shared" si="449"/>
        <v>2.6999999999999975</v>
      </c>
      <c r="M259" s="5">
        <f t="shared" si="450"/>
        <v>3.3876387641415547E-2</v>
      </c>
      <c r="N259" s="5">
        <f t="shared" si="451"/>
        <v>2.3206580215393385E-2</v>
      </c>
      <c r="O259" s="5">
        <f t="shared" si="452"/>
        <v>9.1466246631821874E-2</v>
      </c>
      <c r="P259" s="5">
        <f t="shared" si="453"/>
        <v>6.2657766581562066E-2</v>
      </c>
      <c r="Q259" s="5">
        <f t="shared" si="454"/>
        <v>7.9486834752576976E-3</v>
      </c>
      <c r="R259" s="5">
        <f t="shared" si="455"/>
        <v>0.12347943295295946</v>
      </c>
      <c r="S259" s="5">
        <f t="shared" si="456"/>
        <v>2.8972951267314261E-2</v>
      </c>
      <c r="T259" s="5">
        <f t="shared" si="457"/>
        <v>2.1461445383195762E-2</v>
      </c>
      <c r="U259" s="5">
        <f t="shared" si="458"/>
        <v>8.4587984885108741E-2</v>
      </c>
      <c r="V259" s="5">
        <f t="shared" si="459"/>
        <v>5.9542634071138188E-3</v>
      </c>
      <c r="W259" s="5">
        <f t="shared" si="460"/>
        <v>1.8150475254119296E-3</v>
      </c>
      <c r="X259" s="5">
        <f t="shared" si="461"/>
        <v>4.9006283186122041E-3</v>
      </c>
      <c r="Y259" s="5">
        <f t="shared" si="462"/>
        <v>6.6158482301264723E-3</v>
      </c>
      <c r="Z259" s="5">
        <f t="shared" si="463"/>
        <v>0.11113148965766341</v>
      </c>
      <c r="AA259" s="5">
        <f t="shared" si="464"/>
        <v>7.6129186396597798E-2</v>
      </c>
      <c r="AB259" s="5">
        <f t="shared" si="465"/>
        <v>2.6075656140582808E-2</v>
      </c>
      <c r="AC259" s="5">
        <f t="shared" si="466"/>
        <v>6.8831284986235622E-4</v>
      </c>
      <c r="AD259" s="5">
        <f t="shared" si="467"/>
        <v>3.1084369472239831E-4</v>
      </c>
      <c r="AE259" s="5">
        <f t="shared" si="468"/>
        <v>8.3927797575047438E-4</v>
      </c>
      <c r="AF259" s="5">
        <f t="shared" si="469"/>
        <v>1.1330252672631397E-3</v>
      </c>
      <c r="AG259" s="5">
        <f t="shared" si="470"/>
        <v>1.0197227405368248E-3</v>
      </c>
      <c r="AH259" s="5">
        <f t="shared" si="471"/>
        <v>7.501375551892274E-2</v>
      </c>
      <c r="AI259" s="5">
        <f t="shared" si="472"/>
        <v>5.1387200817703475E-2</v>
      </c>
      <c r="AJ259" s="5">
        <f t="shared" si="473"/>
        <v>1.7601067894893383E-2</v>
      </c>
      <c r="AK259" s="5">
        <f t="shared" si="474"/>
        <v>4.0191277998018245E-3</v>
      </c>
      <c r="AL259" s="5">
        <f t="shared" si="475"/>
        <v>5.0924137884216444E-5</v>
      </c>
      <c r="AM259" s="5">
        <f t="shared" si="476"/>
        <v>4.2587888722855369E-5</v>
      </c>
      <c r="AN259" s="5">
        <f t="shared" si="477"/>
        <v>1.1498729955170938E-4</v>
      </c>
      <c r="AO259" s="5">
        <f t="shared" si="478"/>
        <v>1.5523285439480756E-4</v>
      </c>
      <c r="AP259" s="5">
        <f t="shared" si="479"/>
        <v>1.3970956895532666E-4</v>
      </c>
      <c r="AQ259" s="5">
        <f t="shared" si="480"/>
        <v>9.4303959044845433E-5</v>
      </c>
      <c r="AR259" s="5">
        <f t="shared" si="481"/>
        <v>4.0507427980218211E-2</v>
      </c>
      <c r="AS259" s="5">
        <f t="shared" si="482"/>
        <v>2.7749088441559829E-2</v>
      </c>
      <c r="AT259" s="5">
        <f t="shared" si="483"/>
        <v>9.5045766632424096E-3</v>
      </c>
      <c r="AU259" s="5">
        <f t="shared" si="484"/>
        <v>2.1703290118929817E-3</v>
      </c>
      <c r="AV259" s="5">
        <f t="shared" si="485"/>
        <v>3.7168893892567171E-4</v>
      </c>
      <c r="AW259" s="5">
        <f t="shared" si="486"/>
        <v>2.6163690397401845E-6</v>
      </c>
      <c r="AX259" s="5">
        <f t="shared" si="487"/>
        <v>4.8623801840613094E-6</v>
      </c>
      <c r="AY259" s="5">
        <f t="shared" si="488"/>
        <v>1.3128426496965522E-5</v>
      </c>
      <c r="AZ259" s="5">
        <f t="shared" si="489"/>
        <v>1.7723375770903444E-5</v>
      </c>
      <c r="BA259" s="5">
        <f t="shared" si="490"/>
        <v>1.5951038193813082E-5</v>
      </c>
      <c r="BB259" s="5">
        <f t="shared" si="491"/>
        <v>1.0766950780823823E-5</v>
      </c>
      <c r="BC259" s="5">
        <f t="shared" si="492"/>
        <v>5.8141534216448543E-6</v>
      </c>
      <c r="BD259" s="5">
        <f t="shared" si="493"/>
        <v>1.8228342591098193E-2</v>
      </c>
      <c r="BE259" s="5">
        <f t="shared" si="494"/>
        <v>1.2487089798701922E-2</v>
      </c>
      <c r="BF259" s="5">
        <f t="shared" si="495"/>
        <v>4.2770594984590845E-3</v>
      </c>
      <c r="BG259" s="5">
        <f t="shared" si="496"/>
        <v>9.766480553518417E-4</v>
      </c>
      <c r="BH259" s="5">
        <f t="shared" si="497"/>
        <v>1.6726002251655226E-4</v>
      </c>
      <c r="BI259" s="5">
        <f t="shared" si="498"/>
        <v>2.2915862047897397E-5</v>
      </c>
      <c r="BJ259" s="8">
        <f t="shared" si="499"/>
        <v>6.9866170721788037E-2</v>
      </c>
      <c r="BK259" s="8">
        <f t="shared" si="500"/>
        <v>0.13221373431164923</v>
      </c>
      <c r="BL259" s="8">
        <f t="shared" si="501"/>
        <v>0.66622208590240684</v>
      </c>
      <c r="BM259" s="8">
        <f t="shared" si="502"/>
        <v>0.63678787103764023</v>
      </c>
      <c r="BN259" s="8">
        <f t="shared" si="503"/>
        <v>0.34263509749841004</v>
      </c>
    </row>
    <row r="260" spans="1:66" x14ac:dyDescent="0.25">
      <c r="A260" t="s">
        <v>298</v>
      </c>
      <c r="B260" t="s">
        <v>299</v>
      </c>
      <c r="C260" t="s">
        <v>338</v>
      </c>
      <c r="D260" s="16"/>
      <c r="E260">
        <f>VLOOKUP(A260,home!$A$2:$E$405,3,FALSE)</f>
        <v>1.7</v>
      </c>
      <c r="F260">
        <f>VLOOKUP(B260,home!$B$2:$E$405,3,FALSE)</f>
        <v>0.28999999999999998</v>
      </c>
      <c r="G260">
        <f>VLOOKUP(C260,away!$B$2:$E$405,4,FALSE)</f>
        <v>0.59</v>
      </c>
      <c r="H260">
        <f>VLOOKUP(A260,away!$A$2:$E$405,3,FALSE)</f>
        <v>1.4</v>
      </c>
      <c r="I260">
        <f>VLOOKUP(C260,away!$B$2:$E$405,3,FALSE)</f>
        <v>0.88</v>
      </c>
      <c r="J260">
        <f>VLOOKUP(B260,home!$B$2:$E$405,4,FALSE)</f>
        <v>1.79</v>
      </c>
      <c r="K260" s="3">
        <f t="shared" si="448"/>
        <v>0.29086999999999996</v>
      </c>
      <c r="L260" s="3">
        <f t="shared" si="449"/>
        <v>2.2052800000000001</v>
      </c>
      <c r="M260" s="5">
        <f t="shared" si="450"/>
        <v>8.2401635002517848E-2</v>
      </c>
      <c r="N260" s="5">
        <f t="shared" si="451"/>
        <v>2.396816357318236E-2</v>
      </c>
      <c r="O260" s="5">
        <f t="shared" si="452"/>
        <v>0.18171867763835253</v>
      </c>
      <c r="P260" s="5">
        <f t="shared" si="453"/>
        <v>5.2856511764667588E-2</v>
      </c>
      <c r="Q260" s="5">
        <f t="shared" si="454"/>
        <v>3.485809869265776E-3</v>
      </c>
      <c r="R260" s="5">
        <f t="shared" si="455"/>
        <v>0.20037028271115312</v>
      </c>
      <c r="S260" s="5">
        <f t="shared" si="456"/>
        <v>8.4761996404655003E-3</v>
      </c>
      <c r="T260" s="5">
        <f t="shared" si="457"/>
        <v>7.687186788494429E-3</v>
      </c>
      <c r="U260" s="5">
        <f t="shared" si="458"/>
        <v>5.8281704132193093E-2</v>
      </c>
      <c r="V260" s="5">
        <f t="shared" si="459"/>
        <v>6.0411738998766547E-4</v>
      </c>
      <c r="W260" s="5">
        <f t="shared" si="460"/>
        <v>3.3797250555777871E-4</v>
      </c>
      <c r="X260" s="5">
        <f t="shared" si="461"/>
        <v>7.4532400705645807E-4</v>
      </c>
      <c r="Y260" s="5">
        <f t="shared" si="462"/>
        <v>8.2182406314073328E-4</v>
      </c>
      <c r="Z260" s="5">
        <f t="shared" si="463"/>
        <v>0.14729085901908393</v>
      </c>
      <c r="AA260" s="5">
        <f t="shared" si="464"/>
        <v>4.2842492162880927E-2</v>
      </c>
      <c r="AB260" s="5">
        <f t="shared" si="465"/>
        <v>6.2307978477085862E-3</v>
      </c>
      <c r="AC260" s="5">
        <f t="shared" si="466"/>
        <v>2.4219435944859913E-5</v>
      </c>
      <c r="AD260" s="5">
        <f t="shared" si="467"/>
        <v>2.4576515672897764E-5</v>
      </c>
      <c r="AE260" s="5">
        <f t="shared" si="468"/>
        <v>5.4198098483127976E-5</v>
      </c>
      <c r="AF260" s="5">
        <f t="shared" si="469"/>
        <v>5.9760991311436255E-5</v>
      </c>
      <c r="AG260" s="5">
        <f t="shared" si="470"/>
        <v>4.3929906306428044E-5</v>
      </c>
      <c r="AH260" s="5">
        <f t="shared" si="471"/>
        <v>8.1204396394401357E-2</v>
      </c>
      <c r="AI260" s="5">
        <f t="shared" si="472"/>
        <v>2.3619922779239515E-2</v>
      </c>
      <c r="AJ260" s="5">
        <f t="shared" si="473"/>
        <v>3.4351634693986985E-3</v>
      </c>
      <c r="AK260" s="5">
        <f t="shared" si="474"/>
        <v>3.3306199944799973E-4</v>
      </c>
      <c r="AL260" s="5">
        <f t="shared" si="475"/>
        <v>6.2142208751755255E-7</v>
      </c>
      <c r="AM260" s="5">
        <f t="shared" si="476"/>
        <v>1.4297142227551546E-6</v>
      </c>
      <c r="AN260" s="5">
        <f t="shared" si="477"/>
        <v>3.1529201811574869E-6</v>
      </c>
      <c r="AO260" s="5">
        <f t="shared" si="478"/>
        <v>3.4765359085514929E-6</v>
      </c>
      <c r="AP260" s="5">
        <f t="shared" si="479"/>
        <v>2.5555783694701451E-6</v>
      </c>
      <c r="AQ260" s="5">
        <f t="shared" si="480"/>
        <v>1.4089414666562807E-6</v>
      </c>
      <c r="AR260" s="5">
        <f t="shared" si="481"/>
        <v>3.5815686256129083E-2</v>
      </c>
      <c r="AS260" s="5">
        <f t="shared" si="482"/>
        <v>1.0417708661320264E-2</v>
      </c>
      <c r="AT260" s="5">
        <f t="shared" si="483"/>
        <v>1.5150994591591122E-3</v>
      </c>
      <c r="AU260" s="5">
        <f t="shared" si="484"/>
        <v>1.4689899322853698E-4</v>
      </c>
      <c r="AV260" s="5">
        <f t="shared" si="485"/>
        <v>1.0682127540096133E-5</v>
      </c>
      <c r="AW260" s="5">
        <f t="shared" si="486"/>
        <v>1.1072529716017098E-8</v>
      </c>
      <c r="AX260" s="5">
        <f t="shared" si="487"/>
        <v>6.9310162662131937E-8</v>
      </c>
      <c r="AY260" s="5">
        <f t="shared" si="488"/>
        <v>1.5284831551554631E-7</v>
      </c>
      <c r="AZ260" s="5">
        <f t="shared" si="489"/>
        <v>1.6853666662006205E-7</v>
      </c>
      <c r="BA260" s="5">
        <f t="shared" si="490"/>
        <v>1.2389018005463013E-7</v>
      </c>
      <c r="BB260" s="5">
        <f t="shared" si="491"/>
        <v>6.8303134067718692E-8</v>
      </c>
      <c r="BC260" s="5">
        <f t="shared" si="492"/>
        <v>3.0125507099371734E-8</v>
      </c>
      <c r="BD260" s="5">
        <f t="shared" si="493"/>
        <v>1.3163936097819408E-2</v>
      </c>
      <c r="BE260" s="5">
        <f t="shared" si="494"/>
        <v>3.8289940927727301E-3</v>
      </c>
      <c r="BF260" s="5">
        <f t="shared" si="495"/>
        <v>5.568697558824019E-4</v>
      </c>
      <c r="BG260" s="5">
        <f t="shared" si="496"/>
        <v>5.3992235297838072E-5</v>
      </c>
      <c r="BH260" s="5">
        <f t="shared" si="497"/>
        <v>3.9261803702705393E-6</v>
      </c>
      <c r="BI260" s="5">
        <f t="shared" si="498"/>
        <v>2.2840161686011835E-7</v>
      </c>
      <c r="BJ260" s="8">
        <f t="shared" si="499"/>
        <v>3.7241383022586054E-2</v>
      </c>
      <c r="BK260" s="8">
        <f t="shared" si="500"/>
        <v>0.14436345750398649</v>
      </c>
      <c r="BL260" s="8">
        <f t="shared" si="501"/>
        <v>0.66355052139591231</v>
      </c>
      <c r="BM260" s="8">
        <f t="shared" si="502"/>
        <v>0.44764499860664381</v>
      </c>
      <c r="BN260" s="8">
        <f t="shared" si="503"/>
        <v>0.54480108055913923</v>
      </c>
    </row>
    <row r="261" spans="1:66" x14ac:dyDescent="0.25">
      <c r="A261" t="s">
        <v>298</v>
      </c>
      <c r="B261" t="s">
        <v>324</v>
      </c>
      <c r="C261" t="s">
        <v>203</v>
      </c>
      <c r="D261" s="16"/>
      <c r="E261">
        <f>VLOOKUP(A261,home!$A$2:$E$405,3,FALSE)</f>
        <v>1.7</v>
      </c>
      <c r="F261">
        <f>VLOOKUP(B261,home!$B$2:$E$405,3,FALSE)</f>
        <v>0.59</v>
      </c>
      <c r="G261">
        <f>VLOOKUP(C261,away!$B$2:$E$405,4,FALSE)</f>
        <v>1.18</v>
      </c>
      <c r="H261">
        <f>VLOOKUP(A261,away!$A$2:$E$405,3,FALSE)</f>
        <v>1.4</v>
      </c>
      <c r="I261">
        <f>VLOOKUP(C261,away!$B$2:$E$405,3,FALSE)</f>
        <v>0.28999999999999998</v>
      </c>
      <c r="J261">
        <f>VLOOKUP(B261,home!$B$2:$E$405,4,FALSE)</f>
        <v>1.43</v>
      </c>
      <c r="K261" s="3">
        <f t="shared" si="448"/>
        <v>1.1835399999999998</v>
      </c>
      <c r="L261" s="3">
        <f t="shared" si="449"/>
        <v>0.58057999999999998</v>
      </c>
      <c r="M261" s="5">
        <f t="shared" si="450"/>
        <v>0.17133749716001889</v>
      </c>
      <c r="N261" s="5">
        <f t="shared" si="451"/>
        <v>0.20278478138876874</v>
      </c>
      <c r="O261" s="5">
        <f t="shared" si="452"/>
        <v>9.9475124101163756E-2</v>
      </c>
      <c r="P261" s="5">
        <f t="shared" si="453"/>
        <v>0.11773278837869133</v>
      </c>
      <c r="Q261" s="5">
        <f t="shared" si="454"/>
        <v>0.12000195008243167</v>
      </c>
      <c r="R261" s="5">
        <f t="shared" si="455"/>
        <v>2.8876633775326819E-2</v>
      </c>
      <c r="S261" s="5">
        <f t="shared" si="456"/>
        <v>2.0224716844200734E-2</v>
      </c>
      <c r="T261" s="5">
        <f t="shared" si="457"/>
        <v>6.9670732178858177E-2</v>
      </c>
      <c r="U261" s="5">
        <f t="shared" si="458"/>
        <v>3.4176651138450302E-2</v>
      </c>
      <c r="V261" s="5">
        <f t="shared" si="459"/>
        <v>1.5441338798213656E-3</v>
      </c>
      <c r="W261" s="5">
        <f t="shared" si="460"/>
        <v>4.7342369333520387E-2</v>
      </c>
      <c r="X261" s="5">
        <f t="shared" si="461"/>
        <v>2.7486032787655261E-2</v>
      </c>
      <c r="Y261" s="5">
        <f t="shared" si="462"/>
        <v>7.9789204579284439E-3</v>
      </c>
      <c r="Z261" s="5">
        <f t="shared" si="463"/>
        <v>5.5883986790930826E-3</v>
      </c>
      <c r="AA261" s="5">
        <f t="shared" si="464"/>
        <v>6.6140933726538259E-3</v>
      </c>
      <c r="AB261" s="5">
        <f t="shared" si="465"/>
        <v>3.9140220351353543E-3</v>
      </c>
      <c r="AC261" s="5">
        <f t="shared" si="466"/>
        <v>6.6314726167176469E-5</v>
      </c>
      <c r="AD261" s="5">
        <f t="shared" si="467"/>
        <v>1.4007896950248679E-2</v>
      </c>
      <c r="AE261" s="5">
        <f t="shared" si="468"/>
        <v>8.1327048113753776E-3</v>
      </c>
      <c r="AF261" s="5">
        <f t="shared" si="469"/>
        <v>2.3608428796941579E-3</v>
      </c>
      <c r="AG261" s="5">
        <f t="shared" si="470"/>
        <v>4.5688605303094475E-4</v>
      </c>
      <c r="AH261" s="5">
        <f t="shared" si="471"/>
        <v>8.1112812627696527E-4</v>
      </c>
      <c r="AI261" s="5">
        <f t="shared" si="472"/>
        <v>9.6000258257383938E-4</v>
      </c>
      <c r="AJ261" s="5">
        <f t="shared" si="473"/>
        <v>5.6810072828972094E-4</v>
      </c>
      <c r="AK261" s="5">
        <f t="shared" si="474"/>
        <v>2.2412331198667207E-4</v>
      </c>
      <c r="AL261" s="5">
        <f t="shared" si="475"/>
        <v>1.8226991176226618E-6</v>
      </c>
      <c r="AM261" s="5">
        <f t="shared" si="476"/>
        <v>3.3157812712994593E-3</v>
      </c>
      <c r="AN261" s="5">
        <f t="shared" si="477"/>
        <v>1.9250762904910398E-3</v>
      </c>
      <c r="AO261" s="5">
        <f t="shared" si="478"/>
        <v>5.5883039636664389E-4</v>
      </c>
      <c r="AP261" s="5">
        <f t="shared" si="479"/>
        <v>1.0814858384084871E-4</v>
      </c>
      <c r="AQ261" s="5">
        <f t="shared" si="480"/>
        <v>1.5697226201579981E-5</v>
      </c>
      <c r="AR261" s="5">
        <f t="shared" si="481"/>
        <v>9.4184953510776119E-5</v>
      </c>
      <c r="AS261" s="5">
        <f t="shared" si="482"/>
        <v>1.1147165987814397E-4</v>
      </c>
      <c r="AT261" s="5">
        <f t="shared" si="483"/>
        <v>6.596558416608925E-5</v>
      </c>
      <c r="AU261" s="5">
        <f t="shared" si="484"/>
        <v>2.6024302494644422E-5</v>
      </c>
      <c r="AV261" s="5">
        <f t="shared" si="485"/>
        <v>7.7002007436278643E-6</v>
      </c>
      <c r="AW261" s="5">
        <f t="shared" si="486"/>
        <v>3.4790245543643935E-8</v>
      </c>
      <c r="AX261" s="5">
        <f t="shared" si="487"/>
        <v>6.5405996097229384E-4</v>
      </c>
      <c r="AY261" s="5">
        <f t="shared" si="488"/>
        <v>3.7973413214129428E-4</v>
      </c>
      <c r="AZ261" s="5">
        <f t="shared" si="489"/>
        <v>1.102330212192963E-4</v>
      </c>
      <c r="BA261" s="5">
        <f t="shared" si="490"/>
        <v>2.1333029153166352E-5</v>
      </c>
      <c r="BB261" s="5">
        <f t="shared" si="491"/>
        <v>3.0963825164363293E-6</v>
      </c>
      <c r="BC261" s="5">
        <f t="shared" si="492"/>
        <v>3.5953955227852092E-7</v>
      </c>
      <c r="BD261" s="5">
        <f t="shared" si="493"/>
        <v>9.113650051547732E-6</v>
      </c>
      <c r="BE261" s="5">
        <f t="shared" si="494"/>
        <v>1.0786369382008801E-5</v>
      </c>
      <c r="BF261" s="5">
        <f t="shared" si="495"/>
        <v>6.3830498091913484E-6</v>
      </c>
      <c r="BG261" s="5">
        <f t="shared" si="496"/>
        <v>2.5181982570567756E-6</v>
      </c>
      <c r="BH261" s="5">
        <f t="shared" si="497"/>
        <v>7.4509709128924407E-7</v>
      </c>
      <c r="BI261" s="5">
        <f t="shared" si="498"/>
        <v>1.763704422848941E-7</v>
      </c>
      <c r="BJ261" s="8">
        <f t="shared" si="499"/>
        <v>0.50731546675726613</v>
      </c>
      <c r="BK261" s="8">
        <f t="shared" si="500"/>
        <v>0.3112870078201585</v>
      </c>
      <c r="BL261" s="8">
        <f t="shared" si="501"/>
        <v>0.17595494860768388</v>
      </c>
      <c r="BM261" s="8">
        <f t="shared" si="502"/>
        <v>0.25955734763590482</v>
      </c>
      <c r="BN261" s="8">
        <f t="shared" si="503"/>
        <v>0.74020877488640124</v>
      </c>
    </row>
    <row r="262" spans="1:66" x14ac:dyDescent="0.25">
      <c r="A262" t="s">
        <v>298</v>
      </c>
      <c r="B262" t="s">
        <v>325</v>
      </c>
      <c r="C262" t="s">
        <v>331</v>
      </c>
      <c r="D262" s="16"/>
      <c r="E262">
        <f>VLOOKUP(A262,home!$A$2:$E$405,3,FALSE)</f>
        <v>1.7</v>
      </c>
      <c r="F262">
        <f>VLOOKUP(B262,home!$B$2:$E$405,3,FALSE)</f>
        <v>1.76</v>
      </c>
      <c r="G262">
        <f>VLOOKUP(C262,away!$B$2:$E$405,4,FALSE)</f>
        <v>2.35</v>
      </c>
      <c r="H262">
        <f>VLOOKUP(A262,away!$A$2:$E$405,3,FALSE)</f>
        <v>1.4</v>
      </c>
      <c r="I262">
        <f>VLOOKUP(C262,away!$B$2:$E$405,3,FALSE)</f>
        <v>0.88</v>
      </c>
      <c r="J262">
        <f>VLOOKUP(B262,home!$B$2:$E$405,4,FALSE)</f>
        <v>1.07</v>
      </c>
      <c r="K262" s="3">
        <f t="shared" si="448"/>
        <v>7.0312000000000001</v>
      </c>
      <c r="L262" s="3">
        <f t="shared" si="449"/>
        <v>1.3182400000000001</v>
      </c>
      <c r="M262" s="5">
        <f t="shared" si="450"/>
        <v>2.3652893755285486E-4</v>
      </c>
      <c r="N262" s="5">
        <f t="shared" si="451"/>
        <v>1.6630822657216335E-3</v>
      </c>
      <c r="O262" s="5">
        <f t="shared" si="452"/>
        <v>3.118019066396754E-4</v>
      </c>
      <c r="P262" s="5">
        <f t="shared" si="453"/>
        <v>2.1923415659648861E-3</v>
      </c>
      <c r="Q262" s="5">
        <f t="shared" si="454"/>
        <v>5.8467320133709748E-3</v>
      </c>
      <c r="R262" s="5">
        <f t="shared" si="455"/>
        <v>2.0551487270434288E-4</v>
      </c>
      <c r="S262" s="5">
        <f t="shared" si="456"/>
        <v>5.0800988576538723E-3</v>
      </c>
      <c r="T262" s="5">
        <f t="shared" si="457"/>
        <v>7.7073960093061531E-3</v>
      </c>
      <c r="U262" s="5">
        <f t="shared" si="458"/>
        <v>1.4450161729587759E-3</v>
      </c>
      <c r="V262" s="5">
        <f t="shared" si="459"/>
        <v>5.2318296066400701E-3</v>
      </c>
      <c r="W262" s="5">
        <f t="shared" si="460"/>
        <v>1.3703180710804664E-2</v>
      </c>
      <c r="X262" s="5">
        <f t="shared" si="461"/>
        <v>1.8064080940211141E-2</v>
      </c>
      <c r="Y262" s="5">
        <f t="shared" si="462"/>
        <v>1.1906397029311969E-2</v>
      </c>
      <c r="Z262" s="5">
        <f t="shared" si="463"/>
        <v>9.0305975264590993E-5</v>
      </c>
      <c r="AA262" s="5">
        <f t="shared" si="464"/>
        <v>6.3495937328039221E-4</v>
      </c>
      <c r="AB262" s="5">
        <f t="shared" si="465"/>
        <v>2.2322631727045468E-3</v>
      </c>
      <c r="AC262" s="5">
        <f t="shared" si="466"/>
        <v>3.0308018628058091E-3</v>
      </c>
      <c r="AD262" s="5">
        <f t="shared" si="467"/>
        <v>2.4087451053452436E-2</v>
      </c>
      <c r="AE262" s="5">
        <f t="shared" si="468"/>
        <v>3.1753041476703138E-2</v>
      </c>
      <c r="AF262" s="5">
        <f t="shared" si="469"/>
        <v>2.0929064698124576E-2</v>
      </c>
      <c r="AG262" s="5">
        <f t="shared" si="470"/>
        <v>9.196510082551913E-3</v>
      </c>
      <c r="AH262" s="5">
        <f t="shared" si="471"/>
        <v>2.9761237208198611E-5</v>
      </c>
      <c r="AI262" s="5">
        <f t="shared" si="472"/>
        <v>2.092572110582861E-4</v>
      </c>
      <c r="AJ262" s="5">
        <f t="shared" si="473"/>
        <v>7.3566465119651069E-4</v>
      </c>
      <c r="AK262" s="5">
        <f t="shared" si="474"/>
        <v>1.7242017651643018E-3</v>
      </c>
      <c r="AL262" s="5">
        <f t="shared" si="475"/>
        <v>1.1236769539960723E-3</v>
      </c>
      <c r="AM262" s="5">
        <f t="shared" si="476"/>
        <v>3.3872737169406961E-2</v>
      </c>
      <c r="AN262" s="5">
        <f t="shared" si="477"/>
        <v>4.4652397046199027E-2</v>
      </c>
      <c r="AO262" s="5">
        <f t="shared" si="478"/>
        <v>2.9431287941090709E-2</v>
      </c>
      <c r="AP262" s="5">
        <f t="shared" si="479"/>
        <v>1.2932500338487807E-2</v>
      </c>
      <c r="AQ262" s="5">
        <f t="shared" si="480"/>
        <v>4.2620348115520422E-3</v>
      </c>
      <c r="AR262" s="5">
        <f t="shared" si="481"/>
        <v>7.8464906674671441E-6</v>
      </c>
      <c r="AS262" s="5">
        <f t="shared" si="482"/>
        <v>5.5170245181094992E-5</v>
      </c>
      <c r="AT262" s="5">
        <f t="shared" si="483"/>
        <v>1.9395651395865757E-4</v>
      </c>
      <c r="AU262" s="5">
        <f t="shared" si="484"/>
        <v>4.5458234698203764E-4</v>
      </c>
      <c r="AV262" s="5">
        <f t="shared" si="485"/>
        <v>7.9906484952502568E-4</v>
      </c>
      <c r="AW262" s="5">
        <f t="shared" si="486"/>
        <v>2.8930964342152669E-4</v>
      </c>
      <c r="AX262" s="5">
        <f t="shared" si="487"/>
        <v>3.9694331597589026E-2</v>
      </c>
      <c r="AY262" s="5">
        <f t="shared" si="488"/>
        <v>5.232665568520576E-2</v>
      </c>
      <c r="AZ262" s="5">
        <f t="shared" si="489"/>
        <v>3.4489545295232828E-2</v>
      </c>
      <c r="BA262" s="5">
        <f t="shared" si="490"/>
        <v>1.5155166063329241E-2</v>
      </c>
      <c r="BB262" s="5">
        <f t="shared" si="491"/>
        <v>4.994536527830786E-3</v>
      </c>
      <c r="BC262" s="5">
        <f t="shared" si="492"/>
        <v>1.3167995664895304E-3</v>
      </c>
      <c r="BD262" s="5">
        <f t="shared" si="493"/>
        <v>1.7239263095803162E-6</v>
      </c>
      <c r="BE262" s="5">
        <f t="shared" si="494"/>
        <v>1.212127066792112E-5</v>
      </c>
      <c r="BF262" s="5">
        <f t="shared" si="495"/>
        <v>4.2613539160143493E-5</v>
      </c>
      <c r="BG262" s="5">
        <f t="shared" si="496"/>
        <v>9.9874772180933628E-5</v>
      </c>
      <c r="BH262" s="5">
        <f t="shared" si="497"/>
        <v>1.7555987453964512E-4</v>
      </c>
      <c r="BI262" s="5">
        <f t="shared" si="498"/>
        <v>2.4687931797263063E-4</v>
      </c>
      <c r="BJ262" s="8">
        <f t="shared" si="499"/>
        <v>0.41798492832197232</v>
      </c>
      <c r="BK262" s="8">
        <f t="shared" si="500"/>
        <v>6.9221933469819322E-2</v>
      </c>
      <c r="BL262" s="8">
        <f t="shared" si="501"/>
        <v>9.617833510060167E-3</v>
      </c>
      <c r="BM262" s="8">
        <f t="shared" si="502"/>
        <v>0.43442165367337776</v>
      </c>
      <c r="BN262" s="8">
        <f t="shared" si="503"/>
        <v>1.0456001561954368E-2</v>
      </c>
    </row>
    <row r="263" spans="1:66" x14ac:dyDescent="0.25">
      <c r="A263" t="s">
        <v>298</v>
      </c>
      <c r="B263" t="s">
        <v>358</v>
      </c>
      <c r="C263" t="s">
        <v>363</v>
      </c>
      <c r="D263" s="16"/>
      <c r="E263">
        <f>VLOOKUP(A263,home!$A$2:$E$405,3,FALSE)</f>
        <v>1.7</v>
      </c>
      <c r="F263">
        <f>VLOOKUP(B263,home!$B$2:$E$405,3,FALSE)</f>
        <v>0.88</v>
      </c>
      <c r="G263">
        <f>VLOOKUP(C263,away!$B$2:$E$405,4,FALSE)</f>
        <v>0.88</v>
      </c>
      <c r="H263">
        <f>VLOOKUP(A263,away!$A$2:$E$405,3,FALSE)</f>
        <v>1.4</v>
      </c>
      <c r="I263">
        <f>VLOOKUP(C263,away!$B$2:$E$405,3,FALSE)</f>
        <v>0.28999999999999998</v>
      </c>
      <c r="J263">
        <f>VLOOKUP(B263,home!$B$2:$E$405,4,FALSE)</f>
        <v>0.71</v>
      </c>
      <c r="K263" s="3">
        <f t="shared" si="448"/>
        <v>1.3164800000000001</v>
      </c>
      <c r="L263" s="3">
        <f t="shared" si="449"/>
        <v>0.28825999999999996</v>
      </c>
      <c r="M263" s="5">
        <f t="shared" si="450"/>
        <v>0.20094179298516418</v>
      </c>
      <c r="N263" s="5">
        <f t="shared" si="451"/>
        <v>0.26453585162910892</v>
      </c>
      <c r="O263" s="5">
        <f t="shared" si="452"/>
        <v>5.7923481245903428E-2</v>
      </c>
      <c r="P263" s="5">
        <f t="shared" si="453"/>
        <v>7.6255104590606942E-2</v>
      </c>
      <c r="Q263" s="5">
        <f t="shared" si="454"/>
        <v>0.17412807897634469</v>
      </c>
      <c r="R263" s="5">
        <f t="shared" si="455"/>
        <v>8.3485113519720603E-3</v>
      </c>
      <c r="S263" s="5">
        <f t="shared" si="456"/>
        <v>7.2344842873897849E-3</v>
      </c>
      <c r="T263" s="5">
        <f t="shared" si="457"/>
        <v>5.0194160045721123E-2</v>
      </c>
      <c r="U263" s="5">
        <f t="shared" si="458"/>
        <v>1.0990648224644177E-2</v>
      </c>
      <c r="V263" s="5">
        <f t="shared" si="459"/>
        <v>3.0504486332337002E-4</v>
      </c>
      <c r="W263" s="5">
        <f t="shared" si="460"/>
        <v>7.6412044470259441E-2</v>
      </c>
      <c r="X263" s="5">
        <f t="shared" si="461"/>
        <v>2.2026535938996984E-2</v>
      </c>
      <c r="Y263" s="5">
        <f t="shared" si="462"/>
        <v>3.1746846248876352E-3</v>
      </c>
      <c r="Z263" s="5">
        <f t="shared" si="463"/>
        <v>8.0218062743982231E-4</v>
      </c>
      <c r="AA263" s="5">
        <f t="shared" si="464"/>
        <v>1.0560547524119772E-3</v>
      </c>
      <c r="AB263" s="5">
        <f t="shared" si="465"/>
        <v>6.9513748022766002E-4</v>
      </c>
      <c r="AC263" s="5">
        <f t="shared" si="466"/>
        <v>7.2350640737752029E-6</v>
      </c>
      <c r="AD263" s="5">
        <f t="shared" si="467"/>
        <v>2.5148732076051783E-2</v>
      </c>
      <c r="AE263" s="5">
        <f t="shared" si="468"/>
        <v>7.2493735082426874E-3</v>
      </c>
      <c r="AF263" s="5">
        <f t="shared" si="469"/>
        <v>1.0448522037430183E-3</v>
      </c>
      <c r="AG263" s="5">
        <f t="shared" si="470"/>
        <v>1.0039636541698753E-4</v>
      </c>
      <c r="AH263" s="5">
        <f t="shared" si="471"/>
        <v>5.7809146916450768E-5</v>
      </c>
      <c r="AI263" s="5">
        <f t="shared" si="472"/>
        <v>7.6104585732569098E-5</v>
      </c>
      <c r="AJ263" s="5">
        <f t="shared" si="473"/>
        <v>5.0095082512606293E-5</v>
      </c>
      <c r="AK263" s="5">
        <f t="shared" si="474"/>
        <v>2.1983058075398649E-5</v>
      </c>
      <c r="AL263" s="5">
        <f t="shared" si="475"/>
        <v>1.0982495168761724E-7</v>
      </c>
      <c r="AM263" s="5">
        <f t="shared" si="476"/>
        <v>6.621560560696133E-3</v>
      </c>
      <c r="AN263" s="5">
        <f t="shared" si="477"/>
        <v>1.9087310472262673E-3</v>
      </c>
      <c r="AO263" s="5">
        <f t="shared" si="478"/>
        <v>2.7510540583672186E-4</v>
      </c>
      <c r="AP263" s="5">
        <f t="shared" si="479"/>
        <v>2.6433961428831156E-5</v>
      </c>
      <c r="AQ263" s="5">
        <f t="shared" si="480"/>
        <v>1.9049634303687165E-6</v>
      </c>
      <c r="AR263" s="5">
        <f t="shared" si="481"/>
        <v>3.3328129380272196E-6</v>
      </c>
      <c r="AS263" s="5">
        <f t="shared" si="482"/>
        <v>4.387581576654074E-6</v>
      </c>
      <c r="AT263" s="5">
        <f t="shared" si="483"/>
        <v>2.8880816970167784E-6</v>
      </c>
      <c r="AU263" s="5">
        <f t="shared" si="484"/>
        <v>1.2673672641628829E-6</v>
      </c>
      <c r="AV263" s="5">
        <f t="shared" si="485"/>
        <v>4.17115913981288E-7</v>
      </c>
      <c r="AW263" s="5">
        <f t="shared" si="486"/>
        <v>1.1577030250601416E-9</v>
      </c>
      <c r="AX263" s="5">
        <f t="shared" si="487"/>
        <v>1.4528586744908722E-3</v>
      </c>
      <c r="AY263" s="5">
        <f t="shared" si="488"/>
        <v>4.1880104150873878E-4</v>
      </c>
      <c r="AZ263" s="5">
        <f t="shared" si="489"/>
        <v>6.0361794112654514E-5</v>
      </c>
      <c r="BA263" s="5">
        <f t="shared" si="490"/>
        <v>5.7999635903045988E-6</v>
      </c>
      <c r="BB263" s="5">
        <f t="shared" si="491"/>
        <v>4.1797437613530072E-7</v>
      </c>
      <c r="BC263" s="5">
        <f t="shared" si="492"/>
        <v>2.4097058732952359E-8</v>
      </c>
      <c r="BD263" s="5">
        <f t="shared" si="493"/>
        <v>1.6011944291928779E-7</v>
      </c>
      <c r="BE263" s="5">
        <f t="shared" si="494"/>
        <v>2.1079404421438396E-7</v>
      </c>
      <c r="BF263" s="5">
        <f t="shared" si="495"/>
        <v>1.3875307166367611E-7</v>
      </c>
      <c r="BG263" s="5">
        <f t="shared" si="496"/>
        <v>6.0888547927932132E-8</v>
      </c>
      <c r="BH263" s="5">
        <f t="shared" si="497"/>
        <v>2.0039638894041019E-8</v>
      </c>
      <c r="BI263" s="5">
        <f t="shared" si="498"/>
        <v>5.2763567622454262E-9</v>
      </c>
      <c r="BJ263" s="8">
        <f t="shared" si="499"/>
        <v>0.63478670932252912</v>
      </c>
      <c r="BK263" s="8">
        <f t="shared" si="500"/>
        <v>0.28516257265701855</v>
      </c>
      <c r="BL263" s="8">
        <f t="shared" si="501"/>
        <v>7.9232713758888546E-2</v>
      </c>
      <c r="BM263" s="8">
        <f t="shared" si="502"/>
        <v>0.21743255570296988</v>
      </c>
      <c r="BN263" s="8">
        <f t="shared" si="503"/>
        <v>0.78213282077910018</v>
      </c>
    </row>
    <row r="264" spans="1:66" x14ac:dyDescent="0.25">
      <c r="A264" t="s">
        <v>298</v>
      </c>
      <c r="B264" t="s">
        <v>366</v>
      </c>
      <c r="C264" t="s">
        <v>330</v>
      </c>
      <c r="D264" s="16"/>
      <c r="E264">
        <f>VLOOKUP(A264,home!$A$2:$E$405,3,FALSE)</f>
        <v>1.7</v>
      </c>
      <c r="F264">
        <f>VLOOKUP(B264,home!$B$2:$E$405,3,FALSE)</f>
        <v>1.47</v>
      </c>
      <c r="G264">
        <f>VLOOKUP(C264,away!$B$2:$E$405,4,FALSE)</f>
        <v>0.88</v>
      </c>
      <c r="H264">
        <f>VLOOKUP(A264,away!$A$2:$E$405,3,FALSE)</f>
        <v>1.4</v>
      </c>
      <c r="I264">
        <f>VLOOKUP(C264,away!$B$2:$E$405,3,FALSE)</f>
        <v>0.88</v>
      </c>
      <c r="J264">
        <f>VLOOKUP(B264,home!$B$2:$E$405,4,FALSE)</f>
        <v>0</v>
      </c>
      <c r="K264" s="3">
        <f t="shared" si="448"/>
        <v>2.1991200000000002</v>
      </c>
      <c r="L264" s="3">
        <f t="shared" si="449"/>
        <v>0</v>
      </c>
      <c r="M264" s="5">
        <f t="shared" si="450"/>
        <v>0.11090070805726328</v>
      </c>
      <c r="N264" s="5">
        <f t="shared" si="451"/>
        <v>0.24388396510288882</v>
      </c>
      <c r="O264" s="5">
        <f t="shared" si="452"/>
        <v>0</v>
      </c>
      <c r="P264" s="5">
        <f t="shared" si="453"/>
        <v>0</v>
      </c>
      <c r="Q264" s="5">
        <f t="shared" si="454"/>
        <v>0.26816505266853252</v>
      </c>
      <c r="R264" s="5">
        <f t="shared" si="455"/>
        <v>0</v>
      </c>
      <c r="S264" s="5">
        <f t="shared" si="456"/>
        <v>0</v>
      </c>
      <c r="T264" s="5">
        <f t="shared" si="457"/>
        <v>0</v>
      </c>
      <c r="U264" s="5">
        <f t="shared" si="458"/>
        <v>0</v>
      </c>
      <c r="V264" s="5">
        <f t="shared" si="459"/>
        <v>0</v>
      </c>
      <c r="W264" s="5">
        <f t="shared" si="460"/>
        <v>0.19657571020814107</v>
      </c>
      <c r="X264" s="5">
        <f t="shared" si="461"/>
        <v>0</v>
      </c>
      <c r="Y264" s="5">
        <f t="shared" si="462"/>
        <v>0</v>
      </c>
      <c r="Z264" s="5">
        <f t="shared" si="463"/>
        <v>0</v>
      </c>
      <c r="AA264" s="5">
        <f t="shared" si="464"/>
        <v>0</v>
      </c>
      <c r="AB264" s="5">
        <f t="shared" si="465"/>
        <v>0</v>
      </c>
      <c r="AC264" s="5">
        <f t="shared" si="466"/>
        <v>0</v>
      </c>
      <c r="AD264" s="5">
        <f t="shared" si="467"/>
        <v>0.10807339395823182</v>
      </c>
      <c r="AE264" s="5">
        <f t="shared" si="468"/>
        <v>0</v>
      </c>
      <c r="AF264" s="5">
        <f t="shared" si="469"/>
        <v>0</v>
      </c>
      <c r="AG264" s="5">
        <f t="shared" si="470"/>
        <v>0</v>
      </c>
      <c r="AH264" s="5">
        <f t="shared" si="471"/>
        <v>0</v>
      </c>
      <c r="AI264" s="5">
        <f t="shared" si="472"/>
        <v>0</v>
      </c>
      <c r="AJ264" s="5">
        <f t="shared" si="473"/>
        <v>0</v>
      </c>
      <c r="AK264" s="5">
        <f t="shared" si="474"/>
        <v>0</v>
      </c>
      <c r="AL264" s="5">
        <f t="shared" si="475"/>
        <v>0</v>
      </c>
      <c r="AM264" s="5">
        <f t="shared" si="476"/>
        <v>4.7533272424285386E-2</v>
      </c>
      <c r="AN264" s="5">
        <f t="shared" si="477"/>
        <v>0</v>
      </c>
      <c r="AO264" s="5">
        <f t="shared" si="478"/>
        <v>0</v>
      </c>
      <c r="AP264" s="5">
        <f t="shared" si="479"/>
        <v>0</v>
      </c>
      <c r="AQ264" s="5">
        <f t="shared" si="480"/>
        <v>0</v>
      </c>
      <c r="AR264" s="5">
        <f t="shared" si="481"/>
        <v>0</v>
      </c>
      <c r="AS264" s="5">
        <f t="shared" si="482"/>
        <v>0</v>
      </c>
      <c r="AT264" s="5">
        <f t="shared" si="483"/>
        <v>0</v>
      </c>
      <c r="AU264" s="5">
        <f t="shared" si="484"/>
        <v>0</v>
      </c>
      <c r="AV264" s="5">
        <f t="shared" si="485"/>
        <v>0</v>
      </c>
      <c r="AW264" s="5">
        <f t="shared" si="486"/>
        <v>0</v>
      </c>
      <c r="AX264" s="5">
        <f t="shared" si="487"/>
        <v>1.7421895008949063E-2</v>
      </c>
      <c r="AY264" s="5">
        <f t="shared" si="488"/>
        <v>0</v>
      </c>
      <c r="AZ264" s="5">
        <f t="shared" si="489"/>
        <v>0</v>
      </c>
      <c r="BA264" s="5">
        <f t="shared" si="490"/>
        <v>0</v>
      </c>
      <c r="BB264" s="5">
        <f t="shared" si="491"/>
        <v>0</v>
      </c>
      <c r="BC264" s="5">
        <f t="shared" si="492"/>
        <v>0</v>
      </c>
      <c r="BD264" s="5">
        <f t="shared" si="493"/>
        <v>0</v>
      </c>
      <c r="BE264" s="5">
        <f t="shared" si="494"/>
        <v>0</v>
      </c>
      <c r="BF264" s="5">
        <f t="shared" si="495"/>
        <v>0</v>
      </c>
      <c r="BG264" s="5">
        <f t="shared" si="496"/>
        <v>0</v>
      </c>
      <c r="BH264" s="5">
        <f t="shared" si="497"/>
        <v>0</v>
      </c>
      <c r="BI264" s="5">
        <f t="shared" si="498"/>
        <v>0</v>
      </c>
      <c r="BJ264" s="8">
        <f t="shared" si="499"/>
        <v>0.8816532893710286</v>
      </c>
      <c r="BK264" s="8">
        <f t="shared" si="500"/>
        <v>0.11090070805726328</v>
      </c>
      <c r="BL264" s="8">
        <f t="shared" si="501"/>
        <v>0</v>
      </c>
      <c r="BM264" s="8">
        <f t="shared" si="502"/>
        <v>0.3696042715996074</v>
      </c>
      <c r="BN264" s="8">
        <f t="shared" si="503"/>
        <v>0.62294972582868469</v>
      </c>
    </row>
    <row r="265" spans="1:66" x14ac:dyDescent="0.25">
      <c r="A265" t="s">
        <v>304</v>
      </c>
      <c r="B265" t="s">
        <v>310</v>
      </c>
      <c r="C265" t="s">
        <v>376</v>
      </c>
      <c r="D265" s="16"/>
      <c r="E265">
        <f>VLOOKUP(A265,home!$A$2:$E$405,3,FALSE)</f>
        <v>1.31578947368421</v>
      </c>
      <c r="F265">
        <f>VLOOKUP(B265,home!$B$2:$E$405,3,FALSE)</f>
        <v>1.1399999999999999</v>
      </c>
      <c r="G265">
        <f>VLOOKUP(C265,away!$B$2:$E$405,4,FALSE)</f>
        <v>0.76</v>
      </c>
      <c r="H265">
        <f>VLOOKUP(A265,away!$A$2:$E$405,3,FALSE)</f>
        <v>1.15789473684211</v>
      </c>
      <c r="I265">
        <f>VLOOKUP(C265,away!$B$2:$E$405,3,FALSE)</f>
        <v>1.27</v>
      </c>
      <c r="J265">
        <f>VLOOKUP(B265,home!$B$2:$E$405,4,FALSE)</f>
        <v>1.3</v>
      </c>
      <c r="K265" s="3">
        <f t="shared" si="448"/>
        <v>1.1399999999999992</v>
      </c>
      <c r="L265" s="3">
        <f t="shared" si="449"/>
        <v>1.9116842105263236</v>
      </c>
      <c r="M265" s="5">
        <f t="shared" si="450"/>
        <v>4.7279229122809338E-2</v>
      </c>
      <c r="N265" s="5">
        <f t="shared" si="451"/>
        <v>5.3898321200002611E-2</v>
      </c>
      <c r="O265" s="5">
        <f t="shared" si="452"/>
        <v>9.0382955799930942E-2</v>
      </c>
      <c r="P265" s="5">
        <f t="shared" si="453"/>
        <v>0.10303656961192122</v>
      </c>
      <c r="Q265" s="5">
        <f t="shared" si="454"/>
        <v>3.0722043084001473E-2</v>
      </c>
      <c r="R265" s="5">
        <f t="shared" si="455"/>
        <v>8.6391834751713303E-2</v>
      </c>
      <c r="S265" s="5">
        <f t="shared" si="456"/>
        <v>5.613741422166324E-2</v>
      </c>
      <c r="T265" s="5">
        <f t="shared" si="457"/>
        <v>5.8730844678795059E-2</v>
      </c>
      <c r="U265" s="5">
        <f t="shared" si="458"/>
        <v>9.8486691616953115E-2</v>
      </c>
      <c r="V265" s="5">
        <f t="shared" si="459"/>
        <v>1.359348772906172E-2</v>
      </c>
      <c r="W265" s="5">
        <f t="shared" si="460"/>
        <v>1.1674376371920545E-2</v>
      </c>
      <c r="X265" s="5">
        <f t="shared" si="461"/>
        <v>2.2317720977942095E-2</v>
      </c>
      <c r="Y265" s="5">
        <f t="shared" si="462"/>
        <v>2.1332217404232006E-2</v>
      </c>
      <c r="Z265" s="5">
        <f t="shared" si="463"/>
        <v>5.5051302137749891E-2</v>
      </c>
      <c r="AA265" s="5">
        <f t="shared" si="464"/>
        <v>6.2758484437034828E-2</v>
      </c>
      <c r="AB265" s="5">
        <f t="shared" si="465"/>
        <v>3.5772336129109836E-2</v>
      </c>
      <c r="AC265" s="5">
        <f t="shared" si="466"/>
        <v>1.8515349798561831E-3</v>
      </c>
      <c r="AD265" s="5">
        <f t="shared" si="467"/>
        <v>3.3271972659973561E-3</v>
      </c>
      <c r="AE265" s="5">
        <f t="shared" si="468"/>
        <v>6.3605504787134981E-3</v>
      </c>
      <c r="AF265" s="5">
        <f t="shared" si="469"/>
        <v>6.0796819602061229E-3</v>
      </c>
      <c r="AG265" s="5">
        <f t="shared" si="470"/>
        <v>3.8741440027825914E-3</v>
      </c>
      <c r="AH265" s="5">
        <f t="shared" si="471"/>
        <v>2.631017626641264E-2</v>
      </c>
      <c r="AI265" s="5">
        <f t="shared" si="472"/>
        <v>2.999360094371039E-2</v>
      </c>
      <c r="AJ265" s="5">
        <f t="shared" si="473"/>
        <v>1.7096352537914913E-2</v>
      </c>
      <c r="AK265" s="5">
        <f t="shared" si="474"/>
        <v>6.4966139644076588E-3</v>
      </c>
      <c r="AL265" s="5">
        <f t="shared" si="475"/>
        <v>1.6140348849200757E-4</v>
      </c>
      <c r="AM265" s="5">
        <f t="shared" si="476"/>
        <v>7.5860097664739686E-4</v>
      </c>
      <c r="AN265" s="5">
        <f t="shared" si="477"/>
        <v>1.4502055091466771E-3</v>
      </c>
      <c r="AO265" s="5">
        <f t="shared" si="478"/>
        <v>1.3861674869269955E-3</v>
      </c>
      <c r="AP265" s="5">
        <f t="shared" si="479"/>
        <v>8.8330483263443038E-4</v>
      </c>
      <c r="AQ265" s="5">
        <f t="shared" si="480"/>
        <v>4.2214997540720956E-4</v>
      </c>
      <c r="AR265" s="5">
        <f t="shared" si="481"/>
        <v>1.0059349708933086E-2</v>
      </c>
      <c r="AS265" s="5">
        <f t="shared" si="482"/>
        <v>1.146765866818371E-2</v>
      </c>
      <c r="AT265" s="5">
        <f t="shared" si="483"/>
        <v>6.5365654408647113E-3</v>
      </c>
      <c r="AU265" s="5">
        <f t="shared" si="484"/>
        <v>2.4838948675285875E-3</v>
      </c>
      <c r="AV265" s="5">
        <f t="shared" si="485"/>
        <v>7.079100372456475E-4</v>
      </c>
      <c r="AW265" s="5">
        <f t="shared" si="486"/>
        <v>9.7708291816778495E-6</v>
      </c>
      <c r="AX265" s="5">
        <f t="shared" si="487"/>
        <v>1.4413418556300501E-4</v>
      </c>
      <c r="AY265" s="5">
        <f t="shared" si="488"/>
        <v>2.7553904673786785E-4</v>
      </c>
      <c r="AZ265" s="5">
        <f t="shared" si="489"/>
        <v>2.6337182251612838E-4</v>
      </c>
      <c r="BA265" s="5">
        <f t="shared" si="490"/>
        <v>1.6782791820054132E-4</v>
      </c>
      <c r="BB265" s="5">
        <f t="shared" si="491"/>
        <v>8.0208495327369604E-5</v>
      </c>
      <c r="BC265" s="5">
        <f t="shared" si="492"/>
        <v>3.0666662813481354E-5</v>
      </c>
      <c r="BD265" s="5">
        <f t="shared" si="493"/>
        <v>3.2050500011216601E-3</v>
      </c>
      <c r="BE265" s="5">
        <f t="shared" si="494"/>
        <v>3.6537570012786899E-3</v>
      </c>
      <c r="BF265" s="5">
        <f t="shared" si="495"/>
        <v>2.0826414907288522E-3</v>
      </c>
      <c r="BG265" s="5">
        <f t="shared" si="496"/>
        <v>7.9140376647696294E-4</v>
      </c>
      <c r="BH265" s="5">
        <f t="shared" si="497"/>
        <v>2.2555007344593445E-4</v>
      </c>
      <c r="BI265" s="5">
        <f t="shared" si="498"/>
        <v>5.1425416745673035E-5</v>
      </c>
      <c r="BJ265" s="8">
        <f t="shared" si="499"/>
        <v>0.22417927433651447</v>
      </c>
      <c r="BK265" s="8">
        <f t="shared" si="500"/>
        <v>0.22233517820054155</v>
      </c>
      <c r="BL265" s="8">
        <f t="shared" si="501"/>
        <v>0.4949542529197411</v>
      </c>
      <c r="BM265" s="8">
        <f t="shared" si="502"/>
        <v>0.58454328580661186</v>
      </c>
      <c r="BN265" s="8">
        <f t="shared" si="503"/>
        <v>0.41171095357037885</v>
      </c>
    </row>
    <row r="266" spans="1:66" x14ac:dyDescent="0.25">
      <c r="A266" t="s">
        <v>304</v>
      </c>
      <c r="B266" t="s">
        <v>327</v>
      </c>
      <c r="C266" t="s">
        <v>378</v>
      </c>
      <c r="D266" s="16"/>
      <c r="E266">
        <f>VLOOKUP(A266,home!$A$2:$E$405,3,FALSE)</f>
        <v>1.31578947368421</v>
      </c>
      <c r="F266">
        <f>VLOOKUP(B266,home!$B$2:$E$405,3,FALSE)</f>
        <v>2.2799999999999998</v>
      </c>
      <c r="G266">
        <f>VLOOKUP(C266,away!$B$2:$E$405,4,FALSE)</f>
        <v>0.76</v>
      </c>
      <c r="H266">
        <f>VLOOKUP(A266,away!$A$2:$E$405,3,FALSE)</f>
        <v>1.15789473684211</v>
      </c>
      <c r="I266">
        <f>VLOOKUP(C266,away!$B$2:$E$405,3,FALSE)</f>
        <v>0.76</v>
      </c>
      <c r="J266">
        <f>VLOOKUP(B266,home!$B$2:$E$405,4,FALSE)</f>
        <v>0.86</v>
      </c>
      <c r="K266" s="3">
        <f t="shared" si="448"/>
        <v>2.2799999999999985</v>
      </c>
      <c r="L266" s="3">
        <f t="shared" si="449"/>
        <v>0.75680000000000303</v>
      </c>
      <c r="M266" s="5">
        <f t="shared" si="450"/>
        <v>4.7988206316665345E-2</v>
      </c>
      <c r="N266" s="5">
        <f t="shared" si="451"/>
        <v>0.10941311040199692</v>
      </c>
      <c r="O266" s="5">
        <f t="shared" si="452"/>
        <v>3.6317474540452484E-2</v>
      </c>
      <c r="P266" s="5">
        <f t="shared" si="453"/>
        <v>8.2803841952231602E-2</v>
      </c>
      <c r="Q266" s="5">
        <f t="shared" si="454"/>
        <v>0.12473094585827645</v>
      </c>
      <c r="R266" s="5">
        <f t="shared" si="455"/>
        <v>1.3742532366107273E-2</v>
      </c>
      <c r="S266" s="5">
        <f t="shared" si="456"/>
        <v>3.5719590125985988E-2</v>
      </c>
      <c r="T266" s="5">
        <f t="shared" si="457"/>
        <v>9.4396379825543997E-2</v>
      </c>
      <c r="U266" s="5">
        <f t="shared" si="458"/>
        <v>3.1332973794724557E-2</v>
      </c>
      <c r="V266" s="5">
        <f t="shared" si="459"/>
        <v>6.8482550711943917E-3</v>
      </c>
      <c r="W266" s="5">
        <f t="shared" si="460"/>
        <v>9.4795518852290012E-2</v>
      </c>
      <c r="X266" s="5">
        <f t="shared" si="461"/>
        <v>7.1741248667413368E-2</v>
      </c>
      <c r="Y266" s="5">
        <f t="shared" si="462"/>
        <v>2.7146888495749328E-2</v>
      </c>
      <c r="Z266" s="5">
        <f t="shared" si="463"/>
        <v>3.4667828315566758E-3</v>
      </c>
      <c r="AA266" s="5">
        <f t="shared" si="464"/>
        <v>7.9042648559492154E-3</v>
      </c>
      <c r="AB266" s="5">
        <f t="shared" si="465"/>
        <v>9.0108619357821031E-3</v>
      </c>
      <c r="AC266" s="5">
        <f t="shared" si="466"/>
        <v>7.3854321989789051E-4</v>
      </c>
      <c r="AD266" s="5">
        <f t="shared" si="467"/>
        <v>5.4033445745805285E-2</v>
      </c>
      <c r="AE266" s="5">
        <f t="shared" si="468"/>
        <v>4.0892511740425602E-2</v>
      </c>
      <c r="AF266" s="5">
        <f t="shared" si="469"/>
        <v>1.5473726442577109E-2</v>
      </c>
      <c r="AG266" s="5">
        <f t="shared" si="470"/>
        <v>3.9035053905808019E-3</v>
      </c>
      <c r="AH266" s="5">
        <f t="shared" si="471"/>
        <v>6.5591531173052548E-4</v>
      </c>
      <c r="AI266" s="5">
        <f t="shared" si="472"/>
        <v>1.4954869107455971E-3</v>
      </c>
      <c r="AJ266" s="5">
        <f t="shared" si="473"/>
        <v>1.7048550782499802E-3</v>
      </c>
      <c r="AK266" s="5">
        <f t="shared" si="474"/>
        <v>1.2956898594699839E-3</v>
      </c>
      <c r="AL266" s="5">
        <f t="shared" si="475"/>
        <v>5.0974371204267753E-5</v>
      </c>
      <c r="AM266" s="5">
        <f t="shared" si="476"/>
        <v>2.4639251260087185E-2</v>
      </c>
      <c r="AN266" s="5">
        <f t="shared" si="477"/>
        <v>1.8646985353634057E-2</v>
      </c>
      <c r="AO266" s="5">
        <f t="shared" si="478"/>
        <v>7.0560192578151548E-3</v>
      </c>
      <c r="AP266" s="5">
        <f t="shared" si="479"/>
        <v>1.7799984581048439E-3</v>
      </c>
      <c r="AQ266" s="5">
        <f t="shared" si="480"/>
        <v>3.3677570827343772E-4</v>
      </c>
      <c r="AR266" s="5">
        <f t="shared" si="481"/>
        <v>9.9279341583532763E-5</v>
      </c>
      <c r="AS266" s="5">
        <f t="shared" si="482"/>
        <v>2.2635689881045457E-4</v>
      </c>
      <c r="AT266" s="5">
        <f t="shared" si="483"/>
        <v>2.580468646439181E-4</v>
      </c>
      <c r="AU266" s="5">
        <f t="shared" si="484"/>
        <v>1.9611561712937759E-4</v>
      </c>
      <c r="AV266" s="5">
        <f t="shared" si="485"/>
        <v>1.1178590176374518E-4</v>
      </c>
      <c r="AW266" s="5">
        <f t="shared" si="486"/>
        <v>2.4432355947346947E-6</v>
      </c>
      <c r="AX266" s="5">
        <f t="shared" si="487"/>
        <v>9.3629154788331167E-3</v>
      </c>
      <c r="AY266" s="5">
        <f t="shared" si="488"/>
        <v>7.0858544343809313E-3</v>
      </c>
      <c r="AZ266" s="5">
        <f t="shared" si="489"/>
        <v>2.6812873179697548E-3</v>
      </c>
      <c r="BA266" s="5">
        <f t="shared" si="490"/>
        <v>6.7639941407983959E-4</v>
      </c>
      <c r="BB266" s="5">
        <f t="shared" si="491"/>
        <v>1.2797476914390614E-4</v>
      </c>
      <c r="BC266" s="5">
        <f t="shared" si="492"/>
        <v>1.9370261057621717E-5</v>
      </c>
      <c r="BD266" s="5">
        <f t="shared" si="493"/>
        <v>1.2522434285069645E-5</v>
      </c>
      <c r="BE266" s="5">
        <f t="shared" si="494"/>
        <v>2.8551150169958772E-5</v>
      </c>
      <c r="BF266" s="5">
        <f t="shared" si="495"/>
        <v>3.2548311193752991E-5</v>
      </c>
      <c r="BG266" s="5">
        <f t="shared" si="496"/>
        <v>2.473671650725225E-5</v>
      </c>
      <c r="BH266" s="5">
        <f t="shared" si="497"/>
        <v>1.4099928409133776E-5</v>
      </c>
      <c r="BI266" s="5">
        <f t="shared" si="498"/>
        <v>6.4295673545649957E-6</v>
      </c>
      <c r="BJ266" s="8">
        <f t="shared" si="499"/>
        <v>0.70894011313403882</v>
      </c>
      <c r="BK266" s="8">
        <f t="shared" si="500"/>
        <v>0.18123526549156041</v>
      </c>
      <c r="BL266" s="8">
        <f t="shared" si="501"/>
        <v>0.10447052738506249</v>
      </c>
      <c r="BM266" s="8">
        <f t="shared" si="502"/>
        <v>0.57603316620770206</v>
      </c>
      <c r="BN266" s="8">
        <f t="shared" si="503"/>
        <v>0.41499611143573006</v>
      </c>
    </row>
    <row r="267" spans="1:66" x14ac:dyDescent="0.25">
      <c r="A267" t="s">
        <v>304</v>
      </c>
      <c r="B267" t="s">
        <v>335</v>
      </c>
      <c r="C267" t="s">
        <v>305</v>
      </c>
      <c r="D267" s="16"/>
      <c r="E267">
        <f>VLOOKUP(A267,home!$A$2:$E$405,3,FALSE)</f>
        <v>1.31578947368421</v>
      </c>
      <c r="F267">
        <f>VLOOKUP(B267,home!$B$2:$E$405,3,FALSE)</f>
        <v>1.27</v>
      </c>
      <c r="G267">
        <f>VLOOKUP(C267,away!$B$2:$E$405,4,FALSE)</f>
        <v>2.2799999999999998</v>
      </c>
      <c r="H267">
        <f>VLOOKUP(A267,away!$A$2:$E$405,3,FALSE)</f>
        <v>1.15789473684211</v>
      </c>
      <c r="I267">
        <f>VLOOKUP(C267,away!$B$2:$E$405,3,FALSE)</f>
        <v>0</v>
      </c>
      <c r="J267">
        <f>VLOOKUP(B267,home!$B$2:$E$405,4,FALSE)</f>
        <v>0.57999999999999996</v>
      </c>
      <c r="K267" s="3">
        <f t="shared" si="448"/>
        <v>3.8099999999999983</v>
      </c>
      <c r="L267" s="3">
        <f t="shared" si="449"/>
        <v>0</v>
      </c>
      <c r="M267" s="5">
        <f t="shared" si="450"/>
        <v>2.2148178957037353E-2</v>
      </c>
      <c r="N267" s="5">
        <f t="shared" si="451"/>
        <v>8.4384561826312279E-2</v>
      </c>
      <c r="O267" s="5">
        <f t="shared" si="452"/>
        <v>0</v>
      </c>
      <c r="P267" s="5">
        <f t="shared" si="453"/>
        <v>0</v>
      </c>
      <c r="Q267" s="5">
        <f t="shared" si="454"/>
        <v>0.16075259027912486</v>
      </c>
      <c r="R267" s="5">
        <f t="shared" si="455"/>
        <v>0</v>
      </c>
      <c r="S267" s="5">
        <f t="shared" si="456"/>
        <v>0</v>
      </c>
      <c r="T267" s="5">
        <f t="shared" si="457"/>
        <v>0</v>
      </c>
      <c r="U267" s="5">
        <f t="shared" si="458"/>
        <v>0</v>
      </c>
      <c r="V267" s="5">
        <f t="shared" si="459"/>
        <v>0</v>
      </c>
      <c r="W267" s="5">
        <f t="shared" si="460"/>
        <v>0.20415578965448847</v>
      </c>
      <c r="X267" s="5">
        <f t="shared" si="461"/>
        <v>0</v>
      </c>
      <c r="Y267" s="5">
        <f t="shared" si="462"/>
        <v>0</v>
      </c>
      <c r="Z267" s="5">
        <f t="shared" si="463"/>
        <v>0</v>
      </c>
      <c r="AA267" s="5">
        <f t="shared" si="464"/>
        <v>0</v>
      </c>
      <c r="AB267" s="5">
        <f t="shared" si="465"/>
        <v>0</v>
      </c>
      <c r="AC267" s="5">
        <f t="shared" si="466"/>
        <v>0</v>
      </c>
      <c r="AD267" s="5">
        <f t="shared" si="467"/>
        <v>0.19445838964590018</v>
      </c>
      <c r="AE267" s="5">
        <f t="shared" si="468"/>
        <v>0</v>
      </c>
      <c r="AF267" s="5">
        <f t="shared" si="469"/>
        <v>0</v>
      </c>
      <c r="AG267" s="5">
        <f t="shared" si="470"/>
        <v>0</v>
      </c>
      <c r="AH267" s="5">
        <f t="shared" si="471"/>
        <v>0</v>
      </c>
      <c r="AI267" s="5">
        <f t="shared" si="472"/>
        <v>0</v>
      </c>
      <c r="AJ267" s="5">
        <f t="shared" si="473"/>
        <v>0</v>
      </c>
      <c r="AK267" s="5">
        <f t="shared" si="474"/>
        <v>0</v>
      </c>
      <c r="AL267" s="5">
        <f t="shared" si="475"/>
        <v>0</v>
      </c>
      <c r="AM267" s="5">
        <f t="shared" si="476"/>
        <v>0.14817729291017587</v>
      </c>
      <c r="AN267" s="5">
        <f t="shared" si="477"/>
        <v>0</v>
      </c>
      <c r="AO267" s="5">
        <f t="shared" si="478"/>
        <v>0</v>
      </c>
      <c r="AP267" s="5">
        <f t="shared" si="479"/>
        <v>0</v>
      </c>
      <c r="AQ267" s="5">
        <f t="shared" si="480"/>
        <v>0</v>
      </c>
      <c r="AR267" s="5">
        <f t="shared" si="481"/>
        <v>0</v>
      </c>
      <c r="AS267" s="5">
        <f t="shared" si="482"/>
        <v>0</v>
      </c>
      <c r="AT267" s="5">
        <f t="shared" si="483"/>
        <v>0</v>
      </c>
      <c r="AU267" s="5">
        <f t="shared" si="484"/>
        <v>0</v>
      </c>
      <c r="AV267" s="5">
        <f t="shared" si="485"/>
        <v>0</v>
      </c>
      <c r="AW267" s="5">
        <f t="shared" si="486"/>
        <v>0</v>
      </c>
      <c r="AX267" s="5">
        <f t="shared" si="487"/>
        <v>9.4092580997961625E-2</v>
      </c>
      <c r="AY267" s="5">
        <f t="shared" si="488"/>
        <v>0</v>
      </c>
      <c r="AZ267" s="5">
        <f t="shared" si="489"/>
        <v>0</v>
      </c>
      <c r="BA267" s="5">
        <f t="shared" si="490"/>
        <v>0</v>
      </c>
      <c r="BB267" s="5">
        <f t="shared" si="491"/>
        <v>0</v>
      </c>
      <c r="BC267" s="5">
        <f t="shared" si="492"/>
        <v>0</v>
      </c>
      <c r="BD267" s="5">
        <f t="shared" si="493"/>
        <v>0</v>
      </c>
      <c r="BE267" s="5">
        <f t="shared" si="494"/>
        <v>0</v>
      </c>
      <c r="BF267" s="5">
        <f t="shared" si="495"/>
        <v>0</v>
      </c>
      <c r="BG267" s="5">
        <f t="shared" si="496"/>
        <v>0</v>
      </c>
      <c r="BH267" s="5">
        <f t="shared" si="497"/>
        <v>0</v>
      </c>
      <c r="BI267" s="5">
        <f t="shared" si="498"/>
        <v>0</v>
      </c>
      <c r="BJ267" s="8">
        <f t="shared" si="499"/>
        <v>0.88602120531396333</v>
      </c>
      <c r="BK267" s="8">
        <f t="shared" si="500"/>
        <v>2.2148178957037353E-2</v>
      </c>
      <c r="BL267" s="8">
        <f t="shared" si="501"/>
        <v>0</v>
      </c>
      <c r="BM267" s="8">
        <f t="shared" si="502"/>
        <v>0.64088405320852615</v>
      </c>
      <c r="BN267" s="8">
        <f t="shared" si="503"/>
        <v>0.26728533106247448</v>
      </c>
    </row>
    <row r="268" spans="1:66" x14ac:dyDescent="0.25">
      <c r="A268" t="s">
        <v>304</v>
      </c>
      <c r="B268" t="s">
        <v>339</v>
      </c>
      <c r="C268" t="s">
        <v>459</v>
      </c>
      <c r="D268" s="16"/>
      <c r="E268">
        <f>VLOOKUP(A268,home!$A$2:$E$405,3,FALSE)</f>
        <v>1.31578947368421</v>
      </c>
      <c r="F268">
        <f>VLOOKUP(B268,home!$B$2:$E$405,3,FALSE)</f>
        <v>1.52</v>
      </c>
      <c r="G268">
        <f>VLOOKUP(C268,away!$B$2:$E$405,4,FALSE)</f>
        <v>1.1399999999999999</v>
      </c>
      <c r="H268">
        <f>VLOOKUP(A268,away!$A$2:$E$405,3,FALSE)</f>
        <v>1.15789473684211</v>
      </c>
      <c r="I268">
        <f>VLOOKUP(C268,away!$B$2:$E$405,3,FALSE)</f>
        <v>1.9</v>
      </c>
      <c r="J268">
        <f>VLOOKUP(B268,home!$B$2:$E$405,4,FALSE)</f>
        <v>0.86</v>
      </c>
      <c r="K268" s="3">
        <f t="shared" si="448"/>
        <v>2.2799999999999989</v>
      </c>
      <c r="L268" s="3">
        <f t="shared" si="449"/>
        <v>1.8920000000000077</v>
      </c>
      <c r="M268" s="5">
        <f t="shared" si="450"/>
        <v>1.5421386487589124E-2</v>
      </c>
      <c r="N268" s="5">
        <f t="shared" si="451"/>
        <v>3.516076119170318E-2</v>
      </c>
      <c r="O268" s="5">
        <f t="shared" si="452"/>
        <v>2.9177263234518743E-2</v>
      </c>
      <c r="P268" s="5">
        <f t="shared" si="453"/>
        <v>6.6524160174702696E-2</v>
      </c>
      <c r="Q268" s="5">
        <f t="shared" si="454"/>
        <v>4.0083267758541617E-2</v>
      </c>
      <c r="R268" s="5">
        <f t="shared" si="455"/>
        <v>2.7601691019854848E-2</v>
      </c>
      <c r="S268" s="5">
        <f t="shared" si="456"/>
        <v>7.1742315298806661E-2</v>
      </c>
      <c r="T268" s="5">
        <f t="shared" si="457"/>
        <v>7.5837542599161048E-2</v>
      </c>
      <c r="U268" s="5">
        <f t="shared" si="458"/>
        <v>6.2931855525269004E-2</v>
      </c>
      <c r="V268" s="5">
        <f t="shared" si="459"/>
        <v>3.4386570004820143E-2</v>
      </c>
      <c r="W268" s="5">
        <f t="shared" si="460"/>
        <v>3.0463283496491616E-2</v>
      </c>
      <c r="X268" s="5">
        <f t="shared" si="461"/>
        <v>5.763653237536237E-2</v>
      </c>
      <c r="Y268" s="5">
        <f t="shared" si="462"/>
        <v>5.4524159627093033E-2</v>
      </c>
      <c r="Z268" s="5">
        <f t="shared" si="463"/>
        <v>1.7407466469855193E-2</v>
      </c>
      <c r="AA268" s="5">
        <f t="shared" si="464"/>
        <v>3.9689023551269818E-2</v>
      </c>
      <c r="AB268" s="5">
        <f t="shared" si="465"/>
        <v>4.5245486848447584E-2</v>
      </c>
      <c r="AC268" s="5">
        <f t="shared" si="466"/>
        <v>9.2709631389995967E-3</v>
      </c>
      <c r="AD268" s="5">
        <f t="shared" si="467"/>
        <v>1.7364071593000217E-2</v>
      </c>
      <c r="AE268" s="5">
        <f t="shared" si="468"/>
        <v>3.2852823453956542E-2</v>
      </c>
      <c r="AF268" s="5">
        <f t="shared" si="469"/>
        <v>3.1078770987443022E-2</v>
      </c>
      <c r="AG268" s="5">
        <f t="shared" si="470"/>
        <v>1.960034490274748E-2</v>
      </c>
      <c r="AH268" s="5">
        <f t="shared" si="471"/>
        <v>8.2337316402415414E-3</v>
      </c>
      <c r="AI268" s="5">
        <f t="shared" si="472"/>
        <v>1.8772908139750702E-2</v>
      </c>
      <c r="AJ268" s="5">
        <f t="shared" si="473"/>
        <v>2.1401115279315795E-2</v>
      </c>
      <c r="AK268" s="5">
        <f t="shared" si="474"/>
        <v>1.6264847612279996E-2</v>
      </c>
      <c r="AL268" s="5">
        <f t="shared" si="475"/>
        <v>1.5997083980196427E-3</v>
      </c>
      <c r="AM268" s="5">
        <f t="shared" si="476"/>
        <v>7.9180166464080937E-3</v>
      </c>
      <c r="AN268" s="5">
        <f t="shared" si="477"/>
        <v>1.4980887495004173E-2</v>
      </c>
      <c r="AO268" s="5">
        <f t="shared" si="478"/>
        <v>1.4171919570274008E-2</v>
      </c>
      <c r="AP268" s="5">
        <f t="shared" si="479"/>
        <v>8.9377572756528436E-3</v>
      </c>
      <c r="AQ268" s="5">
        <f t="shared" si="480"/>
        <v>4.227559191383813E-3</v>
      </c>
      <c r="AR268" s="5">
        <f t="shared" si="481"/>
        <v>3.1156440526674146E-3</v>
      </c>
      <c r="AS268" s="5">
        <f t="shared" si="482"/>
        <v>7.1036684400817007E-3</v>
      </c>
      <c r="AT268" s="5">
        <f t="shared" si="483"/>
        <v>8.0981820216931375E-3</v>
      </c>
      <c r="AU268" s="5">
        <f t="shared" si="484"/>
        <v>6.1546183364867809E-3</v>
      </c>
      <c r="AV268" s="5">
        <f t="shared" si="485"/>
        <v>3.5081324517974642E-3</v>
      </c>
      <c r="AW268" s="5">
        <f t="shared" si="486"/>
        <v>1.916877249733677E-4</v>
      </c>
      <c r="AX268" s="5">
        <f t="shared" si="487"/>
        <v>3.0088463256350752E-3</v>
      </c>
      <c r="AY268" s="5">
        <f t="shared" si="488"/>
        <v>5.6927372481015859E-3</v>
      </c>
      <c r="AZ268" s="5">
        <f t="shared" si="489"/>
        <v>5.3853294367041228E-3</v>
      </c>
      <c r="BA268" s="5">
        <f t="shared" si="490"/>
        <v>3.3963477647480805E-3</v>
      </c>
      <c r="BB268" s="5">
        <f t="shared" si="491"/>
        <v>1.6064724927258487E-3</v>
      </c>
      <c r="BC268" s="5">
        <f t="shared" si="492"/>
        <v>6.0788919124746417E-4</v>
      </c>
      <c r="BD268" s="5">
        <f t="shared" si="493"/>
        <v>9.8246642460779465E-4</v>
      </c>
      <c r="BE268" s="5">
        <f t="shared" si="494"/>
        <v>2.2400234481057706E-3</v>
      </c>
      <c r="BF268" s="5">
        <f t="shared" si="495"/>
        <v>2.553626730840578E-3</v>
      </c>
      <c r="BG268" s="5">
        <f t="shared" si="496"/>
        <v>1.9407563154388383E-3</v>
      </c>
      <c r="BH268" s="5">
        <f t="shared" si="497"/>
        <v>1.1062310998001376E-3</v>
      </c>
      <c r="BI268" s="5">
        <f t="shared" si="498"/>
        <v>5.0444138150886237E-4</v>
      </c>
      <c r="BJ268" s="8">
        <f t="shared" si="499"/>
        <v>0.46453532062338521</v>
      </c>
      <c r="BK268" s="8">
        <f t="shared" si="500"/>
        <v>0.20463784075103947</v>
      </c>
      <c r="BL268" s="8">
        <f t="shared" si="501"/>
        <v>0.30662571355397655</v>
      </c>
      <c r="BM268" s="8">
        <f t="shared" si="502"/>
        <v>0.77373676200821784</v>
      </c>
      <c r="BN268" s="8">
        <f t="shared" si="503"/>
        <v>0.21396852986691023</v>
      </c>
    </row>
    <row r="269" spans="1:66" x14ac:dyDescent="0.25">
      <c r="A269" t="s">
        <v>301</v>
      </c>
      <c r="B269" t="s">
        <v>319</v>
      </c>
      <c r="C269" t="s">
        <v>350</v>
      </c>
      <c r="D269" s="16"/>
      <c r="E269">
        <f>VLOOKUP(A269,home!$A$2:$E$405,3,FALSE)</f>
        <v>1</v>
      </c>
      <c r="F269">
        <f>VLOOKUP(B269,home!$B$2:$E$405,3,FALSE)</f>
        <v>1</v>
      </c>
      <c r="G269">
        <f>VLOOKUP(C269,away!$B$2:$E$405,4,FALSE)</f>
        <v>1</v>
      </c>
      <c r="H269">
        <f>VLOOKUP(A269,away!$A$2:$E$405,3,FALSE)</f>
        <v>0.9</v>
      </c>
      <c r="I269">
        <f>VLOOKUP(C269,away!$B$2:$E$405,3,FALSE)</f>
        <v>1</v>
      </c>
      <c r="J269">
        <f>VLOOKUP(B269,home!$B$2:$E$405,4,FALSE)</f>
        <v>1.1100000000000001</v>
      </c>
      <c r="K269" s="3">
        <f t="shared" si="448"/>
        <v>1</v>
      </c>
      <c r="L269" s="3">
        <f t="shared" si="449"/>
        <v>0.99900000000000011</v>
      </c>
      <c r="M269" s="5">
        <f t="shared" si="450"/>
        <v>0.13547068621005245</v>
      </c>
      <c r="N269" s="5">
        <f t="shared" si="451"/>
        <v>0.13547068621005245</v>
      </c>
      <c r="O269" s="5">
        <f t="shared" si="452"/>
        <v>0.13533521552384239</v>
      </c>
      <c r="P269" s="5">
        <f t="shared" si="453"/>
        <v>0.13533521552384239</v>
      </c>
      <c r="Q269" s="5">
        <f t="shared" si="454"/>
        <v>6.7735343105026213E-2</v>
      </c>
      <c r="R269" s="5">
        <f t="shared" si="455"/>
        <v>6.759994015415928E-2</v>
      </c>
      <c r="S269" s="5">
        <f t="shared" si="456"/>
        <v>3.3799970077079633E-2</v>
      </c>
      <c r="T269" s="5">
        <f t="shared" si="457"/>
        <v>6.7667607761921184E-2</v>
      </c>
      <c r="U269" s="5">
        <f t="shared" si="458"/>
        <v>6.759994015415928E-2</v>
      </c>
      <c r="V269" s="5">
        <f t="shared" si="459"/>
        <v>3.7517966785558408E-3</v>
      </c>
      <c r="W269" s="5">
        <f t="shared" si="460"/>
        <v>2.2578447701675407E-2</v>
      </c>
      <c r="X269" s="5">
        <f t="shared" si="461"/>
        <v>2.255586925397373E-2</v>
      </c>
      <c r="Y269" s="5">
        <f t="shared" si="462"/>
        <v>1.1266656692359879E-2</v>
      </c>
      <c r="Z269" s="5">
        <f t="shared" si="463"/>
        <v>2.2510780071335047E-2</v>
      </c>
      <c r="AA269" s="5">
        <f t="shared" si="464"/>
        <v>2.2510780071335047E-2</v>
      </c>
      <c r="AB269" s="5">
        <f t="shared" si="465"/>
        <v>1.1255390035667522E-2</v>
      </c>
      <c r="AC269" s="5">
        <f t="shared" si="466"/>
        <v>2.3425280511733026E-4</v>
      </c>
      <c r="AD269" s="5">
        <f t="shared" si="467"/>
        <v>5.6446119254188508E-3</v>
      </c>
      <c r="AE269" s="5">
        <f t="shared" si="468"/>
        <v>5.6389673134934317E-3</v>
      </c>
      <c r="AF269" s="5">
        <f t="shared" si="469"/>
        <v>2.8166641730899694E-3</v>
      </c>
      <c r="AG269" s="5">
        <f t="shared" si="470"/>
        <v>9.3794916963895998E-4</v>
      </c>
      <c r="AH269" s="5">
        <f t="shared" si="471"/>
        <v>5.6220673228159273E-3</v>
      </c>
      <c r="AI269" s="5">
        <f t="shared" si="472"/>
        <v>5.6220673228159273E-3</v>
      </c>
      <c r="AJ269" s="5">
        <f t="shared" si="473"/>
        <v>2.8110336614079632E-3</v>
      </c>
      <c r="AK269" s="5">
        <f t="shared" si="474"/>
        <v>9.3701122046932126E-4</v>
      </c>
      <c r="AL269" s="5">
        <f t="shared" si="475"/>
        <v>9.3607420924885235E-6</v>
      </c>
      <c r="AM269" s="5">
        <f t="shared" si="476"/>
        <v>1.1289223850837705E-3</v>
      </c>
      <c r="AN269" s="5">
        <f t="shared" si="477"/>
        <v>1.1277934626986866E-3</v>
      </c>
      <c r="AO269" s="5">
        <f t="shared" si="478"/>
        <v>5.6333283461799412E-4</v>
      </c>
      <c r="AP269" s="5">
        <f t="shared" si="479"/>
        <v>1.8758983392779208E-4</v>
      </c>
      <c r="AQ269" s="5">
        <f t="shared" si="480"/>
        <v>4.6850561023466067E-5</v>
      </c>
      <c r="AR269" s="5">
        <f t="shared" si="481"/>
        <v>1.1232890510986227E-3</v>
      </c>
      <c r="AS269" s="5">
        <f t="shared" si="482"/>
        <v>1.1232890510986227E-3</v>
      </c>
      <c r="AT269" s="5">
        <f t="shared" si="483"/>
        <v>5.6164452554931124E-4</v>
      </c>
      <c r="AU269" s="5">
        <f t="shared" si="484"/>
        <v>1.8721484184977045E-4</v>
      </c>
      <c r="AV269" s="5">
        <f t="shared" si="485"/>
        <v>4.6803710462442599E-5</v>
      </c>
      <c r="AW269" s="5">
        <f t="shared" si="486"/>
        <v>2.5976059306655638E-7</v>
      </c>
      <c r="AX269" s="5">
        <f t="shared" si="487"/>
        <v>1.8815373084729502E-4</v>
      </c>
      <c r="AY269" s="5">
        <f t="shared" si="488"/>
        <v>1.8796557711644771E-4</v>
      </c>
      <c r="AZ269" s="5">
        <f t="shared" si="489"/>
        <v>9.3888805769665637E-5</v>
      </c>
      <c r="BA269" s="5">
        <f t="shared" si="490"/>
        <v>3.1264972321298668E-5</v>
      </c>
      <c r="BB269" s="5">
        <f t="shared" si="491"/>
        <v>7.8084268372443405E-6</v>
      </c>
      <c r="BC269" s="5">
        <f t="shared" si="492"/>
        <v>1.56012368208142E-6</v>
      </c>
      <c r="BD269" s="5">
        <f t="shared" si="493"/>
        <v>1.8702762700792064E-4</v>
      </c>
      <c r="BE269" s="5">
        <f t="shared" si="494"/>
        <v>1.8702762700792064E-4</v>
      </c>
      <c r="BF269" s="5">
        <f t="shared" si="495"/>
        <v>9.3513813503960305E-5</v>
      </c>
      <c r="BG269" s="5">
        <f t="shared" si="496"/>
        <v>3.1171271167986777E-5</v>
      </c>
      <c r="BH269" s="5">
        <f t="shared" si="497"/>
        <v>7.7928177919966927E-6</v>
      </c>
      <c r="BI269" s="5">
        <f t="shared" si="498"/>
        <v>1.5585635583993389E-6</v>
      </c>
      <c r="BJ269" s="8">
        <f t="shared" si="499"/>
        <v>0.34587793402057587</v>
      </c>
      <c r="BK269" s="8">
        <f t="shared" si="500"/>
        <v>0.30878924761385662</v>
      </c>
      <c r="BL269" s="8">
        <f t="shared" si="501"/>
        <v>0.32284377836676947</v>
      </c>
      <c r="BM269" s="8">
        <f t="shared" si="502"/>
        <v>0.32288694752903851</v>
      </c>
      <c r="BN269" s="8">
        <f t="shared" si="503"/>
        <v>0.67694708672697523</v>
      </c>
    </row>
    <row r="270" spans="1:66" s="10" customFormat="1" x14ac:dyDescent="0.25">
      <c r="A270" t="s">
        <v>301</v>
      </c>
      <c r="B270" t="s">
        <v>355</v>
      </c>
      <c r="C270" t="s">
        <v>316</v>
      </c>
      <c r="D270" s="16"/>
      <c r="E270">
        <f>VLOOKUP(A270,home!$A$2:$E$405,3,FALSE)</f>
        <v>1</v>
      </c>
      <c r="F270">
        <f>VLOOKUP(B270,home!$B$2:$E$405,3,FALSE)</f>
        <v>1</v>
      </c>
      <c r="G270">
        <f>VLOOKUP(C270,away!$B$2:$E$405,4,FALSE)</f>
        <v>1</v>
      </c>
      <c r="H270">
        <f>VLOOKUP(A270,away!$A$2:$E$405,3,FALSE)</f>
        <v>0.9</v>
      </c>
      <c r="I270">
        <f>VLOOKUP(C270,away!$B$2:$E$405,3,FALSE)</f>
        <v>1</v>
      </c>
      <c r="J270">
        <f>VLOOKUP(B270,home!$B$2:$E$405,4,FALSE)</f>
        <v>1.1100000000000001</v>
      </c>
      <c r="K270" s="3">
        <f t="shared" si="448"/>
        <v>1</v>
      </c>
      <c r="L270" s="3">
        <f t="shared" si="449"/>
        <v>0.99900000000000011</v>
      </c>
      <c r="M270" s="5">
        <f t="shared" si="450"/>
        <v>0.13547068621005245</v>
      </c>
      <c r="N270" s="5">
        <f t="shared" si="451"/>
        <v>0.13547068621005245</v>
      </c>
      <c r="O270" s="5">
        <f t="shared" si="452"/>
        <v>0.13533521552384239</v>
      </c>
      <c r="P270" s="5">
        <f t="shared" si="453"/>
        <v>0.13533521552384239</v>
      </c>
      <c r="Q270" s="5">
        <f t="shared" si="454"/>
        <v>6.7735343105026213E-2</v>
      </c>
      <c r="R270" s="5">
        <f t="shared" si="455"/>
        <v>6.759994015415928E-2</v>
      </c>
      <c r="S270" s="5">
        <f t="shared" si="456"/>
        <v>3.3799970077079633E-2</v>
      </c>
      <c r="T270" s="5">
        <f t="shared" si="457"/>
        <v>6.7667607761921184E-2</v>
      </c>
      <c r="U270" s="5">
        <f t="shared" si="458"/>
        <v>6.759994015415928E-2</v>
      </c>
      <c r="V270" s="5">
        <f t="shared" si="459"/>
        <v>3.7517966785558408E-3</v>
      </c>
      <c r="W270" s="5">
        <f t="shared" si="460"/>
        <v>2.2578447701675407E-2</v>
      </c>
      <c r="X270" s="5">
        <f t="shared" si="461"/>
        <v>2.255586925397373E-2</v>
      </c>
      <c r="Y270" s="5">
        <f t="shared" si="462"/>
        <v>1.1266656692359879E-2</v>
      </c>
      <c r="Z270" s="5">
        <f t="shared" si="463"/>
        <v>2.2510780071335047E-2</v>
      </c>
      <c r="AA270" s="5">
        <f t="shared" si="464"/>
        <v>2.2510780071335047E-2</v>
      </c>
      <c r="AB270" s="5">
        <f t="shared" si="465"/>
        <v>1.1255390035667522E-2</v>
      </c>
      <c r="AC270" s="5">
        <f t="shared" si="466"/>
        <v>2.3425280511733026E-4</v>
      </c>
      <c r="AD270" s="5">
        <f t="shared" si="467"/>
        <v>5.6446119254188508E-3</v>
      </c>
      <c r="AE270" s="5">
        <f t="shared" si="468"/>
        <v>5.6389673134934317E-3</v>
      </c>
      <c r="AF270" s="5">
        <f t="shared" si="469"/>
        <v>2.8166641730899694E-3</v>
      </c>
      <c r="AG270" s="5">
        <f t="shared" si="470"/>
        <v>9.3794916963895998E-4</v>
      </c>
      <c r="AH270" s="5">
        <f t="shared" si="471"/>
        <v>5.6220673228159273E-3</v>
      </c>
      <c r="AI270" s="5">
        <f t="shared" si="472"/>
        <v>5.6220673228159273E-3</v>
      </c>
      <c r="AJ270" s="5">
        <f t="shared" si="473"/>
        <v>2.8110336614079632E-3</v>
      </c>
      <c r="AK270" s="5">
        <f t="shared" si="474"/>
        <v>9.3701122046932126E-4</v>
      </c>
      <c r="AL270" s="5">
        <f t="shared" si="475"/>
        <v>9.3607420924885235E-6</v>
      </c>
      <c r="AM270" s="5">
        <f t="shared" si="476"/>
        <v>1.1289223850837705E-3</v>
      </c>
      <c r="AN270" s="5">
        <f t="shared" si="477"/>
        <v>1.1277934626986866E-3</v>
      </c>
      <c r="AO270" s="5">
        <f t="shared" si="478"/>
        <v>5.6333283461799412E-4</v>
      </c>
      <c r="AP270" s="5">
        <f t="shared" si="479"/>
        <v>1.8758983392779208E-4</v>
      </c>
      <c r="AQ270" s="5">
        <f t="shared" si="480"/>
        <v>4.6850561023466067E-5</v>
      </c>
      <c r="AR270" s="5">
        <f t="shared" si="481"/>
        <v>1.1232890510986227E-3</v>
      </c>
      <c r="AS270" s="5">
        <f t="shared" si="482"/>
        <v>1.1232890510986227E-3</v>
      </c>
      <c r="AT270" s="5">
        <f t="shared" si="483"/>
        <v>5.6164452554931124E-4</v>
      </c>
      <c r="AU270" s="5">
        <f t="shared" si="484"/>
        <v>1.8721484184977045E-4</v>
      </c>
      <c r="AV270" s="5">
        <f t="shared" si="485"/>
        <v>4.6803710462442599E-5</v>
      </c>
      <c r="AW270" s="5">
        <f t="shared" si="486"/>
        <v>2.5976059306655638E-7</v>
      </c>
      <c r="AX270" s="5">
        <f t="shared" si="487"/>
        <v>1.8815373084729502E-4</v>
      </c>
      <c r="AY270" s="5">
        <f t="shared" si="488"/>
        <v>1.8796557711644771E-4</v>
      </c>
      <c r="AZ270" s="5">
        <f t="shared" si="489"/>
        <v>9.3888805769665637E-5</v>
      </c>
      <c r="BA270" s="5">
        <f t="shared" si="490"/>
        <v>3.1264972321298668E-5</v>
      </c>
      <c r="BB270" s="5">
        <f t="shared" si="491"/>
        <v>7.8084268372443405E-6</v>
      </c>
      <c r="BC270" s="5">
        <f t="shared" si="492"/>
        <v>1.56012368208142E-6</v>
      </c>
      <c r="BD270" s="5">
        <f t="shared" si="493"/>
        <v>1.8702762700792064E-4</v>
      </c>
      <c r="BE270" s="5">
        <f t="shared" si="494"/>
        <v>1.8702762700792064E-4</v>
      </c>
      <c r="BF270" s="5">
        <f t="shared" si="495"/>
        <v>9.3513813503960305E-5</v>
      </c>
      <c r="BG270" s="5">
        <f t="shared" si="496"/>
        <v>3.1171271167986777E-5</v>
      </c>
      <c r="BH270" s="5">
        <f t="shared" si="497"/>
        <v>7.7928177919966927E-6</v>
      </c>
      <c r="BI270" s="5">
        <f t="shared" si="498"/>
        <v>1.5585635583993389E-6</v>
      </c>
      <c r="BJ270" s="8">
        <f t="shared" si="499"/>
        <v>0.34587793402057587</v>
      </c>
      <c r="BK270" s="8">
        <f t="shared" si="500"/>
        <v>0.30878924761385662</v>
      </c>
      <c r="BL270" s="8">
        <f t="shared" si="501"/>
        <v>0.32284377836676947</v>
      </c>
      <c r="BM270" s="8">
        <f t="shared" si="502"/>
        <v>0.32288694752903851</v>
      </c>
      <c r="BN270" s="8">
        <f t="shared" si="503"/>
        <v>0.67694708672697523</v>
      </c>
    </row>
    <row r="271" spans="1:66" x14ac:dyDescent="0.25">
      <c r="A271" t="s">
        <v>301</v>
      </c>
      <c r="B271" t="s">
        <v>302</v>
      </c>
      <c r="C271" t="s">
        <v>368</v>
      </c>
      <c r="D271" s="16"/>
      <c r="E271">
        <f>VLOOKUP(A271,home!$A$2:$E$405,3,FALSE)</f>
        <v>1</v>
      </c>
      <c r="F271">
        <f>VLOOKUP(B271,home!$B$2:$E$405,3,FALSE)</f>
        <v>0.5</v>
      </c>
      <c r="G271">
        <f>VLOOKUP(C271,away!$B$2:$E$405,4,FALSE)</f>
        <v>0</v>
      </c>
      <c r="H271">
        <f>VLOOKUP(A271,away!$A$2:$E$405,3,FALSE)</f>
        <v>0.9</v>
      </c>
      <c r="I271">
        <f>VLOOKUP(C271,away!$B$2:$E$405,3,FALSE)</f>
        <v>0</v>
      </c>
      <c r="J271">
        <f>VLOOKUP(B271,home!$B$2:$E$405,4,FALSE)</f>
        <v>2.78</v>
      </c>
      <c r="K271" s="3">
        <f t="shared" si="448"/>
        <v>0</v>
      </c>
      <c r="L271" s="3">
        <f t="shared" si="449"/>
        <v>0</v>
      </c>
      <c r="M271" s="5">
        <f t="shared" si="450"/>
        <v>1</v>
      </c>
      <c r="N271" s="5">
        <f t="shared" si="451"/>
        <v>0</v>
      </c>
      <c r="O271" s="5">
        <f t="shared" si="452"/>
        <v>0</v>
      </c>
      <c r="P271" s="5">
        <f t="shared" si="453"/>
        <v>0</v>
      </c>
      <c r="Q271" s="5">
        <f t="shared" si="454"/>
        <v>0</v>
      </c>
      <c r="R271" s="5">
        <f t="shared" si="455"/>
        <v>0</v>
      </c>
      <c r="S271" s="5">
        <f t="shared" si="456"/>
        <v>0</v>
      </c>
      <c r="T271" s="5">
        <f t="shared" si="457"/>
        <v>0</v>
      </c>
      <c r="U271" s="5">
        <f t="shared" si="458"/>
        <v>0</v>
      </c>
      <c r="V271" s="5">
        <f t="shared" si="459"/>
        <v>0</v>
      </c>
      <c r="W271" s="5">
        <f t="shared" si="460"/>
        <v>0</v>
      </c>
      <c r="X271" s="5">
        <f t="shared" si="461"/>
        <v>0</v>
      </c>
      <c r="Y271" s="5">
        <f t="shared" si="462"/>
        <v>0</v>
      </c>
      <c r="Z271" s="5">
        <f t="shared" si="463"/>
        <v>0</v>
      </c>
      <c r="AA271" s="5">
        <f t="shared" si="464"/>
        <v>0</v>
      </c>
      <c r="AB271" s="5">
        <f t="shared" si="465"/>
        <v>0</v>
      </c>
      <c r="AC271" s="5">
        <f t="shared" si="466"/>
        <v>0</v>
      </c>
      <c r="AD271" s="5">
        <f t="shared" si="467"/>
        <v>0</v>
      </c>
      <c r="AE271" s="5">
        <f t="shared" si="468"/>
        <v>0</v>
      </c>
      <c r="AF271" s="5">
        <f t="shared" si="469"/>
        <v>0</v>
      </c>
      <c r="AG271" s="5">
        <f t="shared" si="470"/>
        <v>0</v>
      </c>
      <c r="AH271" s="5">
        <f t="shared" si="471"/>
        <v>0</v>
      </c>
      <c r="AI271" s="5">
        <f t="shared" si="472"/>
        <v>0</v>
      </c>
      <c r="AJ271" s="5">
        <f t="shared" si="473"/>
        <v>0</v>
      </c>
      <c r="AK271" s="5">
        <f t="shared" si="474"/>
        <v>0</v>
      </c>
      <c r="AL271" s="5">
        <f t="shared" si="475"/>
        <v>0</v>
      </c>
      <c r="AM271" s="5">
        <f t="shared" si="476"/>
        <v>0</v>
      </c>
      <c r="AN271" s="5">
        <f t="shared" si="477"/>
        <v>0</v>
      </c>
      <c r="AO271" s="5">
        <f t="shared" si="478"/>
        <v>0</v>
      </c>
      <c r="AP271" s="5">
        <f t="shared" si="479"/>
        <v>0</v>
      </c>
      <c r="AQ271" s="5">
        <f t="shared" si="480"/>
        <v>0</v>
      </c>
      <c r="AR271" s="5">
        <f t="shared" si="481"/>
        <v>0</v>
      </c>
      <c r="AS271" s="5">
        <f t="shared" si="482"/>
        <v>0</v>
      </c>
      <c r="AT271" s="5">
        <f t="shared" si="483"/>
        <v>0</v>
      </c>
      <c r="AU271" s="5">
        <f t="shared" si="484"/>
        <v>0</v>
      </c>
      <c r="AV271" s="5">
        <f t="shared" si="485"/>
        <v>0</v>
      </c>
      <c r="AW271" s="5">
        <f t="shared" si="486"/>
        <v>0</v>
      </c>
      <c r="AX271" s="5">
        <f t="shared" si="487"/>
        <v>0</v>
      </c>
      <c r="AY271" s="5">
        <f t="shared" si="488"/>
        <v>0</v>
      </c>
      <c r="AZ271" s="5">
        <f t="shared" si="489"/>
        <v>0</v>
      </c>
      <c r="BA271" s="5">
        <f t="shared" si="490"/>
        <v>0</v>
      </c>
      <c r="BB271" s="5">
        <f t="shared" si="491"/>
        <v>0</v>
      </c>
      <c r="BC271" s="5">
        <f t="shared" si="492"/>
        <v>0</v>
      </c>
      <c r="BD271" s="5">
        <f t="shared" si="493"/>
        <v>0</v>
      </c>
      <c r="BE271" s="5">
        <f t="shared" si="494"/>
        <v>0</v>
      </c>
      <c r="BF271" s="5">
        <f t="shared" si="495"/>
        <v>0</v>
      </c>
      <c r="BG271" s="5">
        <f t="shared" si="496"/>
        <v>0</v>
      </c>
      <c r="BH271" s="5">
        <f t="shared" si="497"/>
        <v>0</v>
      </c>
      <c r="BI271" s="5">
        <f t="shared" si="498"/>
        <v>0</v>
      </c>
      <c r="BJ271" s="8">
        <f t="shared" si="499"/>
        <v>0</v>
      </c>
      <c r="BK271" s="8">
        <f t="shared" si="500"/>
        <v>1</v>
      </c>
      <c r="BL271" s="8">
        <f t="shared" si="501"/>
        <v>0</v>
      </c>
      <c r="BM271" s="8">
        <f t="shared" si="502"/>
        <v>0</v>
      </c>
      <c r="BN271" s="8">
        <f t="shared" si="503"/>
        <v>1</v>
      </c>
    </row>
    <row r="272" spans="1:66" s="10" customFormat="1" x14ac:dyDescent="0.25">
      <c r="A272" t="s">
        <v>301</v>
      </c>
      <c r="B272" t="s">
        <v>360</v>
      </c>
      <c r="C272" t="s">
        <v>336</v>
      </c>
      <c r="D272" s="16"/>
      <c r="E272">
        <f>VLOOKUP(A272,home!$A$2:$E$405,3,FALSE)</f>
        <v>1</v>
      </c>
      <c r="F272">
        <f>VLOOKUP(B272,home!$B$2:$E$405,3,FALSE)</f>
        <v>0</v>
      </c>
      <c r="G272">
        <f>VLOOKUP(C272,away!$B$2:$E$405,4,FALSE)</f>
        <v>0</v>
      </c>
      <c r="H272">
        <f>VLOOKUP(A272,away!$A$2:$E$405,3,FALSE)</f>
        <v>0.9</v>
      </c>
      <c r="I272">
        <f>VLOOKUP(C272,away!$B$2:$E$405,3,FALSE)</f>
        <v>0</v>
      </c>
      <c r="J272">
        <f>VLOOKUP(B272,home!$B$2:$E$405,4,FALSE)</f>
        <v>0</v>
      </c>
      <c r="K272" s="3">
        <f t="shared" si="448"/>
        <v>0</v>
      </c>
      <c r="L272" s="3">
        <f t="shared" si="449"/>
        <v>0</v>
      </c>
      <c r="M272" s="5">
        <f t="shared" si="450"/>
        <v>1</v>
      </c>
      <c r="N272" s="5">
        <f t="shared" si="451"/>
        <v>0</v>
      </c>
      <c r="O272" s="5">
        <f t="shared" si="452"/>
        <v>0</v>
      </c>
      <c r="P272" s="5">
        <f t="shared" si="453"/>
        <v>0</v>
      </c>
      <c r="Q272" s="5">
        <f t="shared" si="454"/>
        <v>0</v>
      </c>
      <c r="R272" s="5">
        <f t="shared" si="455"/>
        <v>0</v>
      </c>
      <c r="S272" s="5">
        <f t="shared" si="456"/>
        <v>0</v>
      </c>
      <c r="T272" s="5">
        <f t="shared" si="457"/>
        <v>0</v>
      </c>
      <c r="U272" s="5">
        <f t="shared" si="458"/>
        <v>0</v>
      </c>
      <c r="V272" s="5">
        <f t="shared" si="459"/>
        <v>0</v>
      </c>
      <c r="W272" s="5">
        <f t="shared" si="460"/>
        <v>0</v>
      </c>
      <c r="X272" s="5">
        <f t="shared" si="461"/>
        <v>0</v>
      </c>
      <c r="Y272" s="5">
        <f t="shared" si="462"/>
        <v>0</v>
      </c>
      <c r="Z272" s="5">
        <f t="shared" si="463"/>
        <v>0</v>
      </c>
      <c r="AA272" s="5">
        <f t="shared" si="464"/>
        <v>0</v>
      </c>
      <c r="AB272" s="5">
        <f t="shared" si="465"/>
        <v>0</v>
      </c>
      <c r="AC272" s="5">
        <f t="shared" si="466"/>
        <v>0</v>
      </c>
      <c r="AD272" s="5">
        <f t="shared" si="467"/>
        <v>0</v>
      </c>
      <c r="AE272" s="5">
        <f t="shared" si="468"/>
        <v>0</v>
      </c>
      <c r="AF272" s="5">
        <f t="shared" si="469"/>
        <v>0</v>
      </c>
      <c r="AG272" s="5">
        <f t="shared" si="470"/>
        <v>0</v>
      </c>
      <c r="AH272" s="5">
        <f t="shared" si="471"/>
        <v>0</v>
      </c>
      <c r="AI272" s="5">
        <f t="shared" si="472"/>
        <v>0</v>
      </c>
      <c r="AJ272" s="5">
        <f t="shared" si="473"/>
        <v>0</v>
      </c>
      <c r="AK272" s="5">
        <f t="shared" si="474"/>
        <v>0</v>
      </c>
      <c r="AL272" s="5">
        <f t="shared" si="475"/>
        <v>0</v>
      </c>
      <c r="AM272" s="5">
        <f t="shared" si="476"/>
        <v>0</v>
      </c>
      <c r="AN272" s="5">
        <f t="shared" si="477"/>
        <v>0</v>
      </c>
      <c r="AO272" s="5">
        <f t="shared" si="478"/>
        <v>0</v>
      </c>
      <c r="AP272" s="5">
        <f t="shared" si="479"/>
        <v>0</v>
      </c>
      <c r="AQ272" s="5">
        <f t="shared" si="480"/>
        <v>0</v>
      </c>
      <c r="AR272" s="5">
        <f t="shared" si="481"/>
        <v>0</v>
      </c>
      <c r="AS272" s="5">
        <f t="shared" si="482"/>
        <v>0</v>
      </c>
      <c r="AT272" s="5">
        <f t="shared" si="483"/>
        <v>0</v>
      </c>
      <c r="AU272" s="5">
        <f t="shared" si="484"/>
        <v>0</v>
      </c>
      <c r="AV272" s="5">
        <f t="shared" si="485"/>
        <v>0</v>
      </c>
      <c r="AW272" s="5">
        <f t="shared" si="486"/>
        <v>0</v>
      </c>
      <c r="AX272" s="5">
        <f t="shared" si="487"/>
        <v>0</v>
      </c>
      <c r="AY272" s="5">
        <f t="shared" si="488"/>
        <v>0</v>
      </c>
      <c r="AZ272" s="5">
        <f t="shared" si="489"/>
        <v>0</v>
      </c>
      <c r="BA272" s="5">
        <f t="shared" si="490"/>
        <v>0</v>
      </c>
      <c r="BB272" s="5">
        <f t="shared" si="491"/>
        <v>0</v>
      </c>
      <c r="BC272" s="5">
        <f t="shared" si="492"/>
        <v>0</v>
      </c>
      <c r="BD272" s="5">
        <f t="shared" si="493"/>
        <v>0</v>
      </c>
      <c r="BE272" s="5">
        <f t="shared" si="494"/>
        <v>0</v>
      </c>
      <c r="BF272" s="5">
        <f t="shared" si="495"/>
        <v>0</v>
      </c>
      <c r="BG272" s="5">
        <f t="shared" si="496"/>
        <v>0</v>
      </c>
      <c r="BH272" s="5">
        <f t="shared" si="497"/>
        <v>0</v>
      </c>
      <c r="BI272" s="5">
        <f t="shared" si="498"/>
        <v>0</v>
      </c>
      <c r="BJ272" s="8">
        <f t="shared" si="499"/>
        <v>0</v>
      </c>
      <c r="BK272" s="8">
        <f t="shared" si="500"/>
        <v>1</v>
      </c>
      <c r="BL272" s="8">
        <f t="shared" si="501"/>
        <v>0</v>
      </c>
      <c r="BM272" s="8">
        <f t="shared" si="502"/>
        <v>0</v>
      </c>
      <c r="BN272" s="8">
        <f t="shared" si="503"/>
        <v>1</v>
      </c>
    </row>
    <row r="273" spans="1:66" x14ac:dyDescent="0.25">
      <c r="A273" t="s">
        <v>303</v>
      </c>
      <c r="B273" t="s">
        <v>469</v>
      </c>
      <c r="C273" t="s">
        <v>349</v>
      </c>
      <c r="D273" s="16"/>
      <c r="E273">
        <f>VLOOKUP(A273,home!$A$2:$E$405,3,FALSE)</f>
        <v>1</v>
      </c>
      <c r="F273">
        <f>VLOOKUP(B273,home!$B$2:$E$405,3,FALSE)</f>
        <v>1</v>
      </c>
      <c r="G273">
        <f>VLOOKUP(C273,away!$B$2:$E$405,4,FALSE)</f>
        <v>1</v>
      </c>
      <c r="H273">
        <f>VLOOKUP(A273,away!$A$2:$E$405,3,FALSE)</f>
        <v>0.63636363636363602</v>
      </c>
      <c r="I273">
        <f>VLOOKUP(C273,away!$B$2:$E$405,3,FALSE)</f>
        <v>0</v>
      </c>
      <c r="J273">
        <f>VLOOKUP(B273,home!$B$2:$E$405,4,FALSE)</f>
        <v>0</v>
      </c>
      <c r="K273" s="3">
        <f t="shared" si="448"/>
        <v>1</v>
      </c>
      <c r="L273" s="3">
        <f t="shared" si="449"/>
        <v>0</v>
      </c>
      <c r="M273" s="5">
        <f t="shared" si="450"/>
        <v>0.36787944117144233</v>
      </c>
      <c r="N273" s="5">
        <f t="shared" si="451"/>
        <v>0.36787944117144233</v>
      </c>
      <c r="O273" s="5">
        <f t="shared" si="452"/>
        <v>0</v>
      </c>
      <c r="P273" s="5">
        <f t="shared" si="453"/>
        <v>0</v>
      </c>
      <c r="Q273" s="5">
        <f t="shared" si="454"/>
        <v>0.18393972058572114</v>
      </c>
      <c r="R273" s="5">
        <f t="shared" si="455"/>
        <v>0</v>
      </c>
      <c r="S273" s="5">
        <f t="shared" si="456"/>
        <v>0</v>
      </c>
      <c r="T273" s="5">
        <f t="shared" si="457"/>
        <v>0</v>
      </c>
      <c r="U273" s="5">
        <f t="shared" si="458"/>
        <v>0</v>
      </c>
      <c r="V273" s="5">
        <f t="shared" si="459"/>
        <v>0</v>
      </c>
      <c r="W273" s="5">
        <f t="shared" si="460"/>
        <v>6.1313240195240391E-2</v>
      </c>
      <c r="X273" s="5">
        <f t="shared" si="461"/>
        <v>0</v>
      </c>
      <c r="Y273" s="5">
        <f t="shared" si="462"/>
        <v>0</v>
      </c>
      <c r="Z273" s="5">
        <f t="shared" si="463"/>
        <v>0</v>
      </c>
      <c r="AA273" s="5">
        <f t="shared" si="464"/>
        <v>0</v>
      </c>
      <c r="AB273" s="5">
        <f t="shared" si="465"/>
        <v>0</v>
      </c>
      <c r="AC273" s="5">
        <f t="shared" si="466"/>
        <v>0</v>
      </c>
      <c r="AD273" s="5">
        <f t="shared" si="467"/>
        <v>1.5328310048810094E-2</v>
      </c>
      <c r="AE273" s="5">
        <f t="shared" si="468"/>
        <v>0</v>
      </c>
      <c r="AF273" s="5">
        <f t="shared" si="469"/>
        <v>0</v>
      </c>
      <c r="AG273" s="5">
        <f t="shared" si="470"/>
        <v>0</v>
      </c>
      <c r="AH273" s="5">
        <f t="shared" si="471"/>
        <v>0</v>
      </c>
      <c r="AI273" s="5">
        <f t="shared" si="472"/>
        <v>0</v>
      </c>
      <c r="AJ273" s="5">
        <f t="shared" si="473"/>
        <v>0</v>
      </c>
      <c r="AK273" s="5">
        <f t="shared" si="474"/>
        <v>0</v>
      </c>
      <c r="AL273" s="5">
        <f t="shared" si="475"/>
        <v>0</v>
      </c>
      <c r="AM273" s="5">
        <f t="shared" si="476"/>
        <v>3.06566200976202E-3</v>
      </c>
      <c r="AN273" s="5">
        <f t="shared" si="477"/>
        <v>0</v>
      </c>
      <c r="AO273" s="5">
        <f t="shared" si="478"/>
        <v>0</v>
      </c>
      <c r="AP273" s="5">
        <f t="shared" si="479"/>
        <v>0</v>
      </c>
      <c r="AQ273" s="5">
        <f t="shared" si="480"/>
        <v>0</v>
      </c>
      <c r="AR273" s="5">
        <f t="shared" si="481"/>
        <v>0</v>
      </c>
      <c r="AS273" s="5">
        <f t="shared" si="482"/>
        <v>0</v>
      </c>
      <c r="AT273" s="5">
        <f t="shared" si="483"/>
        <v>0</v>
      </c>
      <c r="AU273" s="5">
        <f t="shared" si="484"/>
        <v>0</v>
      </c>
      <c r="AV273" s="5">
        <f t="shared" si="485"/>
        <v>0</v>
      </c>
      <c r="AW273" s="5">
        <f t="shared" si="486"/>
        <v>0</v>
      </c>
      <c r="AX273" s="5">
        <f t="shared" si="487"/>
        <v>5.1094366829366978E-4</v>
      </c>
      <c r="AY273" s="5">
        <f t="shared" si="488"/>
        <v>0</v>
      </c>
      <c r="AZ273" s="5">
        <f t="shared" si="489"/>
        <v>0</v>
      </c>
      <c r="BA273" s="5">
        <f t="shared" si="490"/>
        <v>0</v>
      </c>
      <c r="BB273" s="5">
        <f t="shared" si="491"/>
        <v>0</v>
      </c>
      <c r="BC273" s="5">
        <f t="shared" si="492"/>
        <v>0</v>
      </c>
      <c r="BD273" s="5">
        <f t="shared" si="493"/>
        <v>0</v>
      </c>
      <c r="BE273" s="5">
        <f t="shared" si="494"/>
        <v>0</v>
      </c>
      <c r="BF273" s="5">
        <f t="shared" si="495"/>
        <v>0</v>
      </c>
      <c r="BG273" s="5">
        <f t="shared" si="496"/>
        <v>0</v>
      </c>
      <c r="BH273" s="5">
        <f t="shared" si="497"/>
        <v>0</v>
      </c>
      <c r="BI273" s="5">
        <f t="shared" si="498"/>
        <v>0</v>
      </c>
      <c r="BJ273" s="8">
        <f t="shared" si="499"/>
        <v>0.63203731767926963</v>
      </c>
      <c r="BK273" s="8">
        <f t="shared" si="500"/>
        <v>0.36787944117144233</v>
      </c>
      <c r="BL273" s="8">
        <f t="shared" si="501"/>
        <v>0</v>
      </c>
      <c r="BM273" s="8">
        <f t="shared" si="502"/>
        <v>8.0218155922106182E-2</v>
      </c>
      <c r="BN273" s="8">
        <f t="shared" si="503"/>
        <v>0.91969860292860584</v>
      </c>
    </row>
    <row r="274" spans="1:66" x14ac:dyDescent="0.25">
      <c r="A274" t="s">
        <v>303</v>
      </c>
      <c r="B274" t="s">
        <v>342</v>
      </c>
      <c r="C274" t="s">
        <v>470</v>
      </c>
      <c r="D274" s="16"/>
      <c r="E274">
        <f>VLOOKUP(A274,home!$A$2:$E$405,3,FALSE)</f>
        <v>1</v>
      </c>
      <c r="F274">
        <f>VLOOKUP(B274,home!$B$2:$E$405,3,FALSE)</f>
        <v>1</v>
      </c>
      <c r="G274">
        <f>VLOOKUP(C274,away!$B$2:$E$405,4,FALSE)</f>
        <v>0</v>
      </c>
      <c r="H274">
        <f>VLOOKUP(A274,away!$A$2:$E$405,3,FALSE)</f>
        <v>0.63636363636363602</v>
      </c>
      <c r="I274">
        <f>VLOOKUP(C274,away!$B$2:$E$405,3,FALSE)</f>
        <v>0</v>
      </c>
      <c r="J274">
        <f>VLOOKUP(B274,home!$B$2:$E$405,4,FALSE)</f>
        <v>0</v>
      </c>
      <c r="K274" s="3">
        <f t="shared" si="448"/>
        <v>0</v>
      </c>
      <c r="L274" s="3">
        <f t="shared" si="449"/>
        <v>0</v>
      </c>
      <c r="M274" s="5">
        <f t="shared" si="450"/>
        <v>1</v>
      </c>
      <c r="N274" s="5">
        <f t="shared" si="451"/>
        <v>0</v>
      </c>
      <c r="O274" s="5">
        <f t="shared" si="452"/>
        <v>0</v>
      </c>
      <c r="P274" s="5">
        <f t="shared" si="453"/>
        <v>0</v>
      </c>
      <c r="Q274" s="5">
        <f t="shared" si="454"/>
        <v>0</v>
      </c>
      <c r="R274" s="5">
        <f t="shared" si="455"/>
        <v>0</v>
      </c>
      <c r="S274" s="5">
        <f t="shared" si="456"/>
        <v>0</v>
      </c>
      <c r="T274" s="5">
        <f t="shared" si="457"/>
        <v>0</v>
      </c>
      <c r="U274" s="5">
        <f t="shared" si="458"/>
        <v>0</v>
      </c>
      <c r="V274" s="5">
        <f t="shared" si="459"/>
        <v>0</v>
      </c>
      <c r="W274" s="5">
        <f t="shared" si="460"/>
        <v>0</v>
      </c>
      <c r="X274" s="5">
        <f t="shared" si="461"/>
        <v>0</v>
      </c>
      <c r="Y274" s="5">
        <f t="shared" si="462"/>
        <v>0</v>
      </c>
      <c r="Z274" s="5">
        <f t="shared" si="463"/>
        <v>0</v>
      </c>
      <c r="AA274" s="5">
        <f t="shared" si="464"/>
        <v>0</v>
      </c>
      <c r="AB274" s="5">
        <f t="shared" si="465"/>
        <v>0</v>
      </c>
      <c r="AC274" s="5">
        <f t="shared" si="466"/>
        <v>0</v>
      </c>
      <c r="AD274" s="5">
        <f t="shared" si="467"/>
        <v>0</v>
      </c>
      <c r="AE274" s="5">
        <f t="shared" si="468"/>
        <v>0</v>
      </c>
      <c r="AF274" s="5">
        <f t="shared" si="469"/>
        <v>0</v>
      </c>
      <c r="AG274" s="5">
        <f t="shared" si="470"/>
        <v>0</v>
      </c>
      <c r="AH274" s="5">
        <f t="shared" si="471"/>
        <v>0</v>
      </c>
      <c r="AI274" s="5">
        <f t="shared" si="472"/>
        <v>0</v>
      </c>
      <c r="AJ274" s="5">
        <f t="shared" si="473"/>
        <v>0</v>
      </c>
      <c r="AK274" s="5">
        <f t="shared" si="474"/>
        <v>0</v>
      </c>
      <c r="AL274" s="5">
        <f t="shared" si="475"/>
        <v>0</v>
      </c>
      <c r="AM274" s="5">
        <f t="shared" si="476"/>
        <v>0</v>
      </c>
      <c r="AN274" s="5">
        <f t="shared" si="477"/>
        <v>0</v>
      </c>
      <c r="AO274" s="5">
        <f t="shared" si="478"/>
        <v>0</v>
      </c>
      <c r="AP274" s="5">
        <f t="shared" si="479"/>
        <v>0</v>
      </c>
      <c r="AQ274" s="5">
        <f t="shared" si="480"/>
        <v>0</v>
      </c>
      <c r="AR274" s="5">
        <f t="shared" si="481"/>
        <v>0</v>
      </c>
      <c r="AS274" s="5">
        <f t="shared" si="482"/>
        <v>0</v>
      </c>
      <c r="AT274" s="5">
        <f t="shared" si="483"/>
        <v>0</v>
      </c>
      <c r="AU274" s="5">
        <f t="shared" si="484"/>
        <v>0</v>
      </c>
      <c r="AV274" s="5">
        <f t="shared" si="485"/>
        <v>0</v>
      </c>
      <c r="AW274" s="5">
        <f t="shared" si="486"/>
        <v>0</v>
      </c>
      <c r="AX274" s="5">
        <f t="shared" si="487"/>
        <v>0</v>
      </c>
      <c r="AY274" s="5">
        <f t="shared" si="488"/>
        <v>0</v>
      </c>
      <c r="AZ274" s="5">
        <f t="shared" si="489"/>
        <v>0</v>
      </c>
      <c r="BA274" s="5">
        <f t="shared" si="490"/>
        <v>0</v>
      </c>
      <c r="BB274" s="5">
        <f t="shared" si="491"/>
        <v>0</v>
      </c>
      <c r="BC274" s="5">
        <f t="shared" si="492"/>
        <v>0</v>
      </c>
      <c r="BD274" s="5">
        <f t="shared" si="493"/>
        <v>0</v>
      </c>
      <c r="BE274" s="5">
        <f t="shared" si="494"/>
        <v>0</v>
      </c>
      <c r="BF274" s="5">
        <f t="shared" si="495"/>
        <v>0</v>
      </c>
      <c r="BG274" s="5">
        <f t="shared" si="496"/>
        <v>0</v>
      </c>
      <c r="BH274" s="5">
        <f t="shared" si="497"/>
        <v>0</v>
      </c>
      <c r="BI274" s="5">
        <f t="shared" si="498"/>
        <v>0</v>
      </c>
      <c r="BJ274" s="8">
        <f t="shared" si="499"/>
        <v>0</v>
      </c>
      <c r="BK274" s="8">
        <f t="shared" si="500"/>
        <v>1</v>
      </c>
      <c r="BL274" s="8">
        <f t="shared" si="501"/>
        <v>0</v>
      </c>
      <c r="BM274" s="8">
        <f t="shared" si="502"/>
        <v>0</v>
      </c>
      <c r="BN274" s="8">
        <f t="shared" si="503"/>
        <v>1</v>
      </c>
    </row>
    <row r="275" spans="1:66" x14ac:dyDescent="0.25">
      <c r="A275" t="s">
        <v>303</v>
      </c>
      <c r="B275" t="s">
        <v>364</v>
      </c>
      <c r="C275" t="s">
        <v>306</v>
      </c>
      <c r="D275" s="16"/>
      <c r="E275">
        <f>VLOOKUP(A275,home!$A$2:$E$405,3,FALSE)</f>
        <v>1</v>
      </c>
      <c r="F275">
        <f>VLOOKUP(B275,home!$B$2:$E$405,3,FALSE)</f>
        <v>1</v>
      </c>
      <c r="G275">
        <f>VLOOKUP(C275,away!$B$2:$E$405,4,FALSE)</f>
        <v>1</v>
      </c>
      <c r="H275">
        <f>VLOOKUP(A275,away!$A$2:$E$405,3,FALSE)</f>
        <v>0.63636363636363602</v>
      </c>
      <c r="I275">
        <f>VLOOKUP(C275,away!$B$2:$E$405,3,FALSE)</f>
        <v>0</v>
      </c>
      <c r="J275">
        <f>VLOOKUP(B275,home!$B$2:$E$405,4,FALSE)</f>
        <v>0</v>
      </c>
      <c r="K275" s="3">
        <f t="shared" si="448"/>
        <v>1</v>
      </c>
      <c r="L275" s="3">
        <f t="shared" si="449"/>
        <v>0</v>
      </c>
      <c r="M275" s="5">
        <f t="shared" si="450"/>
        <v>0.36787944117144233</v>
      </c>
      <c r="N275" s="5">
        <f t="shared" si="451"/>
        <v>0.36787944117144233</v>
      </c>
      <c r="O275" s="5">
        <f t="shared" si="452"/>
        <v>0</v>
      </c>
      <c r="P275" s="5">
        <f t="shared" si="453"/>
        <v>0</v>
      </c>
      <c r="Q275" s="5">
        <f t="shared" si="454"/>
        <v>0.18393972058572114</v>
      </c>
      <c r="R275" s="5">
        <f t="shared" si="455"/>
        <v>0</v>
      </c>
      <c r="S275" s="5">
        <f t="shared" si="456"/>
        <v>0</v>
      </c>
      <c r="T275" s="5">
        <f t="shared" si="457"/>
        <v>0</v>
      </c>
      <c r="U275" s="5">
        <f t="shared" si="458"/>
        <v>0</v>
      </c>
      <c r="V275" s="5">
        <f t="shared" si="459"/>
        <v>0</v>
      </c>
      <c r="W275" s="5">
        <f t="shared" si="460"/>
        <v>6.1313240195240391E-2</v>
      </c>
      <c r="X275" s="5">
        <f t="shared" si="461"/>
        <v>0</v>
      </c>
      <c r="Y275" s="5">
        <f t="shared" si="462"/>
        <v>0</v>
      </c>
      <c r="Z275" s="5">
        <f t="shared" si="463"/>
        <v>0</v>
      </c>
      <c r="AA275" s="5">
        <f t="shared" si="464"/>
        <v>0</v>
      </c>
      <c r="AB275" s="5">
        <f t="shared" si="465"/>
        <v>0</v>
      </c>
      <c r="AC275" s="5">
        <f t="shared" si="466"/>
        <v>0</v>
      </c>
      <c r="AD275" s="5">
        <f t="shared" si="467"/>
        <v>1.5328310048810094E-2</v>
      </c>
      <c r="AE275" s="5">
        <f t="shared" si="468"/>
        <v>0</v>
      </c>
      <c r="AF275" s="5">
        <f t="shared" si="469"/>
        <v>0</v>
      </c>
      <c r="AG275" s="5">
        <f t="shared" si="470"/>
        <v>0</v>
      </c>
      <c r="AH275" s="5">
        <f t="shared" si="471"/>
        <v>0</v>
      </c>
      <c r="AI275" s="5">
        <f t="shared" si="472"/>
        <v>0</v>
      </c>
      <c r="AJ275" s="5">
        <f t="shared" si="473"/>
        <v>0</v>
      </c>
      <c r="AK275" s="5">
        <f t="shared" si="474"/>
        <v>0</v>
      </c>
      <c r="AL275" s="5">
        <f t="shared" si="475"/>
        <v>0</v>
      </c>
      <c r="AM275" s="5">
        <f t="shared" si="476"/>
        <v>3.06566200976202E-3</v>
      </c>
      <c r="AN275" s="5">
        <f t="shared" si="477"/>
        <v>0</v>
      </c>
      <c r="AO275" s="5">
        <f t="shared" si="478"/>
        <v>0</v>
      </c>
      <c r="AP275" s="5">
        <f t="shared" si="479"/>
        <v>0</v>
      </c>
      <c r="AQ275" s="5">
        <f t="shared" si="480"/>
        <v>0</v>
      </c>
      <c r="AR275" s="5">
        <f t="shared" si="481"/>
        <v>0</v>
      </c>
      <c r="AS275" s="5">
        <f t="shared" si="482"/>
        <v>0</v>
      </c>
      <c r="AT275" s="5">
        <f t="shared" si="483"/>
        <v>0</v>
      </c>
      <c r="AU275" s="5">
        <f t="shared" si="484"/>
        <v>0</v>
      </c>
      <c r="AV275" s="5">
        <f t="shared" si="485"/>
        <v>0</v>
      </c>
      <c r="AW275" s="5">
        <f t="shared" si="486"/>
        <v>0</v>
      </c>
      <c r="AX275" s="5">
        <f t="shared" si="487"/>
        <v>5.1094366829366978E-4</v>
      </c>
      <c r="AY275" s="5">
        <f t="shared" si="488"/>
        <v>0</v>
      </c>
      <c r="AZ275" s="5">
        <f t="shared" si="489"/>
        <v>0</v>
      </c>
      <c r="BA275" s="5">
        <f t="shared" si="490"/>
        <v>0</v>
      </c>
      <c r="BB275" s="5">
        <f t="shared" si="491"/>
        <v>0</v>
      </c>
      <c r="BC275" s="5">
        <f t="shared" si="492"/>
        <v>0</v>
      </c>
      <c r="BD275" s="5">
        <f t="shared" si="493"/>
        <v>0</v>
      </c>
      <c r="BE275" s="5">
        <f t="shared" si="494"/>
        <v>0</v>
      </c>
      <c r="BF275" s="5">
        <f t="shared" si="495"/>
        <v>0</v>
      </c>
      <c r="BG275" s="5">
        <f t="shared" si="496"/>
        <v>0</v>
      </c>
      <c r="BH275" s="5">
        <f t="shared" si="497"/>
        <v>0</v>
      </c>
      <c r="BI275" s="5">
        <f t="shared" si="498"/>
        <v>0</v>
      </c>
      <c r="BJ275" s="8">
        <f t="shared" si="499"/>
        <v>0.63203731767926963</v>
      </c>
      <c r="BK275" s="8">
        <f t="shared" si="500"/>
        <v>0.36787944117144233</v>
      </c>
      <c r="BL275" s="8">
        <f t="shared" si="501"/>
        <v>0</v>
      </c>
      <c r="BM275" s="8">
        <f t="shared" si="502"/>
        <v>8.0218155922106182E-2</v>
      </c>
      <c r="BN275" s="8">
        <f t="shared" si="503"/>
        <v>0.91969860292860584</v>
      </c>
    </row>
    <row r="276" spans="1:66" x14ac:dyDescent="0.25">
      <c r="A276" t="s">
        <v>35</v>
      </c>
      <c r="B276" t="s">
        <v>36</v>
      </c>
      <c r="C276" t="s">
        <v>215</v>
      </c>
      <c r="D276" s="16"/>
      <c r="E276">
        <f>VLOOKUP(A276,home!$A$2:$E$405,3,FALSE)</f>
        <v>1.2</v>
      </c>
      <c r="F276">
        <f>VLOOKUP(B276,home!$B$2:$E$405,3,FALSE)</f>
        <v>2.5</v>
      </c>
      <c r="G276">
        <f>VLOOKUP(C276,away!$B$2:$E$405,4,FALSE)</f>
        <v>2.5</v>
      </c>
      <c r="H276">
        <f>VLOOKUP(A276,away!$A$2:$E$405,3,FALSE)</f>
        <v>1.1499999999999999</v>
      </c>
      <c r="I276">
        <f>VLOOKUP(C276,away!$B$2:$E$405,3,FALSE)</f>
        <v>1.67</v>
      </c>
      <c r="J276">
        <f>VLOOKUP(B276,home!$B$2:$E$405,4,FALSE)</f>
        <v>1.74</v>
      </c>
      <c r="K276" s="3">
        <f t="shared" si="448"/>
        <v>7.5</v>
      </c>
      <c r="L276" s="3">
        <f t="shared" si="449"/>
        <v>3.3416699999999997</v>
      </c>
      <c r="M276" s="5">
        <f t="shared" si="450"/>
        <v>1.9566923379071395E-5</v>
      </c>
      <c r="N276" s="5">
        <f t="shared" si="451"/>
        <v>1.4675192534303544E-4</v>
      </c>
      <c r="O276" s="5">
        <f t="shared" si="452"/>
        <v>6.5386200848141504E-5</v>
      </c>
      <c r="P276" s="5">
        <f t="shared" si="453"/>
        <v>4.9039650636106119E-4</v>
      </c>
      <c r="Q276" s="5">
        <f t="shared" si="454"/>
        <v>5.5031972003638302E-4</v>
      </c>
      <c r="R276" s="5">
        <f t="shared" si="455"/>
        <v>1.0924955289410451E-4</v>
      </c>
      <c r="S276" s="5">
        <f t="shared" si="456"/>
        <v>3.0726436751466893E-3</v>
      </c>
      <c r="T276" s="5">
        <f t="shared" si="457"/>
        <v>1.8389868988539797E-3</v>
      </c>
      <c r="U276" s="5">
        <f t="shared" si="458"/>
        <v>8.193716467057837E-4</v>
      </c>
      <c r="V276" s="5">
        <f t="shared" si="459"/>
        <v>8.5564676582728615E-3</v>
      </c>
      <c r="W276" s="5">
        <f t="shared" si="460"/>
        <v>1.3757993000909571E-3</v>
      </c>
      <c r="X276" s="5">
        <f t="shared" si="461"/>
        <v>4.597467247134948E-3</v>
      </c>
      <c r="Y276" s="5">
        <f t="shared" si="462"/>
        <v>7.681609187866722E-3</v>
      </c>
      <c r="Z276" s="5">
        <f t="shared" si="463"/>
        <v>1.2169198447321406E-4</v>
      </c>
      <c r="AA276" s="5">
        <f t="shared" si="464"/>
        <v>9.1268988354910525E-4</v>
      </c>
      <c r="AB276" s="5">
        <f t="shared" si="465"/>
        <v>3.4225870633091456E-3</v>
      </c>
      <c r="AC276" s="5">
        <f t="shared" si="466"/>
        <v>1.3402917787322199E-2</v>
      </c>
      <c r="AD276" s="5">
        <f t="shared" si="467"/>
        <v>2.5796236876705464E-3</v>
      </c>
      <c r="AE276" s="5">
        <f t="shared" si="468"/>
        <v>8.6202510883780347E-3</v>
      </c>
      <c r="AF276" s="5">
        <f t="shared" si="469"/>
        <v>1.4403017227250113E-2</v>
      </c>
      <c r="AG276" s="5">
        <f t="shared" si="470"/>
        <v>1.6043376859261625E-2</v>
      </c>
      <c r="AH276" s="5">
        <f t="shared" si="471"/>
        <v>1.0166361343865129E-4</v>
      </c>
      <c r="AI276" s="5">
        <f t="shared" si="472"/>
        <v>7.6247710078988459E-4</v>
      </c>
      <c r="AJ276" s="5">
        <f t="shared" si="473"/>
        <v>2.8592891279620681E-3</v>
      </c>
      <c r="AK276" s="5">
        <f t="shared" si="474"/>
        <v>7.1482228199051681E-3</v>
      </c>
      <c r="AL276" s="5">
        <f t="shared" si="475"/>
        <v>1.3436438484708284E-2</v>
      </c>
      <c r="AM276" s="5">
        <f t="shared" si="476"/>
        <v>3.869435531505819E-3</v>
      </c>
      <c r="AN276" s="5">
        <f t="shared" si="477"/>
        <v>1.2930376632567048E-2</v>
      </c>
      <c r="AO276" s="5">
        <f t="shared" si="478"/>
        <v>2.1604525840875164E-2</v>
      </c>
      <c r="AP276" s="5">
        <f t="shared" si="479"/>
        <v>2.4065065288892434E-2</v>
      </c>
      <c r="AQ276" s="5">
        <f t="shared" si="480"/>
        <v>2.0104376680983294E-2</v>
      </c>
      <c r="AR276" s="5">
        <f t="shared" si="481"/>
        <v>6.7945249423907554E-5</v>
      </c>
      <c r="AS276" s="5">
        <f t="shared" si="482"/>
        <v>5.0958937067930655E-4</v>
      </c>
      <c r="AT276" s="5">
        <f t="shared" si="483"/>
        <v>1.9109601400473999E-3</v>
      </c>
      <c r="AU276" s="5">
        <f t="shared" si="484"/>
        <v>4.7774003501184987E-3</v>
      </c>
      <c r="AV276" s="5">
        <f t="shared" si="485"/>
        <v>8.9576256564721912E-3</v>
      </c>
      <c r="AW276" s="5">
        <f t="shared" si="486"/>
        <v>9.3541965398323199E-3</v>
      </c>
      <c r="AX276" s="5">
        <f t="shared" si="487"/>
        <v>4.8367944143822726E-3</v>
      </c>
      <c r="AY276" s="5">
        <f t="shared" si="488"/>
        <v>1.6162970790708806E-2</v>
      </c>
      <c r="AZ276" s="5">
        <f t="shared" si="489"/>
        <v>2.7005657301093951E-2</v>
      </c>
      <c r="BA276" s="5">
        <f t="shared" si="490"/>
        <v>3.0081331611115536E-2</v>
      </c>
      <c r="BB276" s="5">
        <f t="shared" si="491"/>
        <v>2.5130470851229113E-2</v>
      </c>
      <c r="BC276" s="5">
        <f t="shared" si="492"/>
        <v>1.679554810588535E-2</v>
      </c>
      <c r="BD276" s="5">
        <f t="shared" si="493"/>
        <v>3.7841766940398199E-5</v>
      </c>
      <c r="BE276" s="5">
        <f t="shared" si="494"/>
        <v>2.8381325205298645E-4</v>
      </c>
      <c r="BF276" s="5">
        <f t="shared" si="495"/>
        <v>1.0642996951986995E-3</v>
      </c>
      <c r="BG276" s="5">
        <f t="shared" si="496"/>
        <v>2.6607492379967478E-3</v>
      </c>
      <c r="BH276" s="5">
        <f t="shared" si="497"/>
        <v>4.9889048212439059E-3</v>
      </c>
      <c r="BI276" s="5">
        <f t="shared" si="498"/>
        <v>7.4833572318658568E-3</v>
      </c>
      <c r="BJ276" s="8">
        <f t="shared" si="499"/>
        <v>0.26042375619112512</v>
      </c>
      <c r="BK276" s="8">
        <f t="shared" si="500"/>
        <v>5.5141401825898967E-2</v>
      </c>
      <c r="BL276" s="8">
        <f t="shared" si="501"/>
        <v>4.8943423781441953E-2</v>
      </c>
      <c r="BM276" s="8">
        <f t="shared" si="502"/>
        <v>0.35643982870320107</v>
      </c>
      <c r="BN276" s="8">
        <f t="shared" si="503"/>
        <v>1.3816708288617969E-3</v>
      </c>
    </row>
    <row r="277" spans="1:66" x14ac:dyDescent="0.25">
      <c r="A277" t="s">
        <v>35</v>
      </c>
      <c r="B277" t="s">
        <v>471</v>
      </c>
      <c r="C277" t="s">
        <v>216</v>
      </c>
      <c r="D277" s="16"/>
      <c r="E277">
        <f>VLOOKUP(A277,home!$A$2:$E$405,3,FALSE)</f>
        <v>1.2</v>
      </c>
      <c r="F277">
        <f>VLOOKUP(B277,home!$B$2:$E$405,3,FALSE)</f>
        <v>2.5</v>
      </c>
      <c r="G277">
        <f>VLOOKUP(C277,away!$B$2:$E$405,4,FALSE)</f>
        <v>2.5</v>
      </c>
      <c r="H277">
        <f>VLOOKUP(A277,away!$A$2:$E$405,3,FALSE)</f>
        <v>1.1499999999999999</v>
      </c>
      <c r="I277">
        <f>VLOOKUP(C277,away!$B$2:$E$405,3,FALSE)</f>
        <v>0</v>
      </c>
      <c r="J277">
        <f>VLOOKUP(B277,home!$B$2:$E$405,4,FALSE)</f>
        <v>0</v>
      </c>
      <c r="K277" s="3">
        <f t="shared" si="448"/>
        <v>7.5</v>
      </c>
      <c r="L277" s="3">
        <f t="shared" si="449"/>
        <v>0</v>
      </c>
      <c r="M277" s="5">
        <f t="shared" si="450"/>
        <v>5.5308437014783363E-4</v>
      </c>
      <c r="N277" s="5">
        <f t="shared" si="451"/>
        <v>4.1481327761087516E-3</v>
      </c>
      <c r="O277" s="5">
        <f t="shared" si="452"/>
        <v>0</v>
      </c>
      <c r="P277" s="5">
        <f t="shared" si="453"/>
        <v>0</v>
      </c>
      <c r="Q277" s="5">
        <f t="shared" si="454"/>
        <v>1.5555497910407822E-2</v>
      </c>
      <c r="R277" s="5">
        <f t="shared" si="455"/>
        <v>0</v>
      </c>
      <c r="S277" s="5">
        <f t="shared" si="456"/>
        <v>0</v>
      </c>
      <c r="T277" s="5">
        <f t="shared" si="457"/>
        <v>0</v>
      </c>
      <c r="U277" s="5">
        <f t="shared" si="458"/>
        <v>0</v>
      </c>
      <c r="V277" s="5">
        <f t="shared" si="459"/>
        <v>0</v>
      </c>
      <c r="W277" s="5">
        <f t="shared" si="460"/>
        <v>3.8888744776019543E-2</v>
      </c>
      <c r="X277" s="5">
        <f t="shared" si="461"/>
        <v>0</v>
      </c>
      <c r="Y277" s="5">
        <f t="shared" si="462"/>
        <v>0</v>
      </c>
      <c r="Z277" s="5">
        <f t="shared" si="463"/>
        <v>0</v>
      </c>
      <c r="AA277" s="5">
        <f t="shared" si="464"/>
        <v>0</v>
      </c>
      <c r="AB277" s="5">
        <f t="shared" si="465"/>
        <v>0</v>
      </c>
      <c r="AC277" s="5">
        <f t="shared" si="466"/>
        <v>0</v>
      </c>
      <c r="AD277" s="5">
        <f t="shared" si="467"/>
        <v>7.2916396455036697E-2</v>
      </c>
      <c r="AE277" s="5">
        <f t="shared" si="468"/>
        <v>0</v>
      </c>
      <c r="AF277" s="5">
        <f t="shared" si="469"/>
        <v>0</v>
      </c>
      <c r="AG277" s="5">
        <f t="shared" si="470"/>
        <v>0</v>
      </c>
      <c r="AH277" s="5">
        <f t="shared" si="471"/>
        <v>0</v>
      </c>
      <c r="AI277" s="5">
        <f t="shared" si="472"/>
        <v>0</v>
      </c>
      <c r="AJ277" s="5">
        <f t="shared" si="473"/>
        <v>0</v>
      </c>
      <c r="AK277" s="5">
        <f t="shared" si="474"/>
        <v>0</v>
      </c>
      <c r="AL277" s="5">
        <f t="shared" si="475"/>
        <v>0</v>
      </c>
      <c r="AM277" s="5">
        <f t="shared" si="476"/>
        <v>0.10937459468255502</v>
      </c>
      <c r="AN277" s="5">
        <f t="shared" si="477"/>
        <v>0</v>
      </c>
      <c r="AO277" s="5">
        <f t="shared" si="478"/>
        <v>0</v>
      </c>
      <c r="AP277" s="5">
        <f t="shared" si="479"/>
        <v>0</v>
      </c>
      <c r="AQ277" s="5">
        <f t="shared" si="480"/>
        <v>0</v>
      </c>
      <c r="AR277" s="5">
        <f t="shared" si="481"/>
        <v>0</v>
      </c>
      <c r="AS277" s="5">
        <f t="shared" si="482"/>
        <v>0</v>
      </c>
      <c r="AT277" s="5">
        <f t="shared" si="483"/>
        <v>0</v>
      </c>
      <c r="AU277" s="5">
        <f t="shared" si="484"/>
        <v>0</v>
      </c>
      <c r="AV277" s="5">
        <f t="shared" si="485"/>
        <v>0</v>
      </c>
      <c r="AW277" s="5">
        <f t="shared" si="486"/>
        <v>0</v>
      </c>
      <c r="AX277" s="5">
        <f t="shared" si="487"/>
        <v>0.13671824335319374</v>
      </c>
      <c r="AY277" s="5">
        <f t="shared" si="488"/>
        <v>0</v>
      </c>
      <c r="AZ277" s="5">
        <f t="shared" si="489"/>
        <v>0</v>
      </c>
      <c r="BA277" s="5">
        <f t="shared" si="490"/>
        <v>0</v>
      </c>
      <c r="BB277" s="5">
        <f t="shared" si="491"/>
        <v>0</v>
      </c>
      <c r="BC277" s="5">
        <f t="shared" si="492"/>
        <v>0</v>
      </c>
      <c r="BD277" s="5">
        <f t="shared" si="493"/>
        <v>0</v>
      </c>
      <c r="BE277" s="5">
        <f t="shared" si="494"/>
        <v>0</v>
      </c>
      <c r="BF277" s="5">
        <f t="shared" si="495"/>
        <v>0</v>
      </c>
      <c r="BG277" s="5">
        <f t="shared" si="496"/>
        <v>0</v>
      </c>
      <c r="BH277" s="5">
        <f t="shared" si="497"/>
        <v>0</v>
      </c>
      <c r="BI277" s="5">
        <f t="shared" si="498"/>
        <v>0</v>
      </c>
      <c r="BJ277" s="8">
        <f t="shared" si="499"/>
        <v>0.37760160995332159</v>
      </c>
      <c r="BK277" s="8">
        <f t="shared" si="500"/>
        <v>5.5308437014783363E-4</v>
      </c>
      <c r="BL277" s="8">
        <f t="shared" si="501"/>
        <v>0</v>
      </c>
      <c r="BM277" s="8">
        <f t="shared" si="502"/>
        <v>0.357897979266805</v>
      </c>
      <c r="BN277" s="8">
        <f t="shared" si="503"/>
        <v>2.0256715056664407E-2</v>
      </c>
    </row>
    <row r="278" spans="1:66" x14ac:dyDescent="0.25">
      <c r="A278" t="s">
        <v>35</v>
      </c>
      <c r="B278" t="s">
        <v>282</v>
      </c>
      <c r="C278" t="s">
        <v>296</v>
      </c>
      <c r="D278" s="16"/>
      <c r="E278">
        <f>VLOOKUP(A278,home!$A$2:$E$405,3,FALSE)</f>
        <v>1.2</v>
      </c>
      <c r="F278">
        <f>VLOOKUP(B278,home!$B$2:$E$405,3,FALSE)</f>
        <v>0.83</v>
      </c>
      <c r="G278">
        <f>VLOOKUP(C278,away!$B$2:$E$405,4,FALSE)</f>
        <v>0.83</v>
      </c>
      <c r="H278">
        <f>VLOOKUP(A278,away!$A$2:$E$405,3,FALSE)</f>
        <v>1.1499999999999999</v>
      </c>
      <c r="I278">
        <f>VLOOKUP(C278,away!$B$2:$E$405,3,FALSE)</f>
        <v>0.83</v>
      </c>
      <c r="J278">
        <f>VLOOKUP(B278,home!$B$2:$E$405,4,FALSE)</f>
        <v>0.87</v>
      </c>
      <c r="K278" s="3">
        <f t="shared" si="448"/>
        <v>0.82667999999999986</v>
      </c>
      <c r="L278" s="3">
        <f t="shared" si="449"/>
        <v>0.8304149999999999</v>
      </c>
      <c r="M278" s="5">
        <f t="shared" si="450"/>
        <v>0.19069213690997114</v>
      </c>
      <c r="N278" s="5">
        <f t="shared" si="451"/>
        <v>0.15764137574073489</v>
      </c>
      <c r="O278" s="5">
        <f t="shared" si="452"/>
        <v>0.15835361087209365</v>
      </c>
      <c r="P278" s="5">
        <f t="shared" si="453"/>
        <v>0.13090776303574236</v>
      </c>
      <c r="Q278" s="5">
        <f t="shared" si="454"/>
        <v>6.5159486248675361E-2</v>
      </c>
      <c r="R278" s="5">
        <f t="shared" si="455"/>
        <v>6.5749606886174816E-2</v>
      </c>
      <c r="S278" s="5">
        <f t="shared" si="456"/>
        <v>2.2466634834440835E-2</v>
      </c>
      <c r="T278" s="5">
        <f t="shared" si="457"/>
        <v>5.410941477319374E-2</v>
      </c>
      <c r="U278" s="5">
        <f t="shared" si="458"/>
        <v>5.4353885020662983E-2</v>
      </c>
      <c r="V278" s="5">
        <f t="shared" si="459"/>
        <v>1.713673706259528E-3</v>
      </c>
      <c r="W278" s="5">
        <f t="shared" si="460"/>
        <v>1.7955348030684978E-2</v>
      </c>
      <c r="X278" s="5">
        <f t="shared" si="461"/>
        <v>1.4910390334901264E-2</v>
      </c>
      <c r="Y278" s="5">
        <f t="shared" si="462"/>
        <v>6.1909058949785158E-3</v>
      </c>
      <c r="Z278" s="5">
        <f t="shared" si="463"/>
        <v>1.8199819934127622E-2</v>
      </c>
      <c r="AA278" s="5">
        <f t="shared" si="464"/>
        <v>1.5045427143144618E-2</v>
      </c>
      <c r="AB278" s="5">
        <f t="shared" si="465"/>
        <v>6.2188768553473961E-3</v>
      </c>
      <c r="AC278" s="5">
        <f t="shared" si="466"/>
        <v>7.3525970674106751E-5</v>
      </c>
      <c r="AD278" s="5">
        <f t="shared" si="467"/>
        <v>3.7108317775016633E-3</v>
      </c>
      <c r="AE278" s="5">
        <f t="shared" si="468"/>
        <v>3.0815303705140434E-3</v>
      </c>
      <c r="AF278" s="5">
        <f t="shared" si="469"/>
        <v>1.2794745213152094E-3</v>
      </c>
      <c r="AG278" s="5">
        <f t="shared" si="470"/>
        <v>3.5416494487265654E-4</v>
      </c>
      <c r="AH278" s="5">
        <f t="shared" si="471"/>
        <v>3.7783508676496455E-3</v>
      </c>
      <c r="AI278" s="5">
        <f t="shared" si="472"/>
        <v>3.1234870952686084E-3</v>
      </c>
      <c r="AJ278" s="5">
        <f t="shared" si="473"/>
        <v>1.2910621559583265E-3</v>
      </c>
      <c r="AK278" s="5">
        <f t="shared" si="474"/>
        <v>3.5576508769587635E-4</v>
      </c>
      <c r="AL278" s="5">
        <f t="shared" si="475"/>
        <v>2.018986309964756E-6</v>
      </c>
      <c r="AM278" s="5">
        <f t="shared" si="476"/>
        <v>6.1353408276501511E-4</v>
      </c>
      <c r="AN278" s="5">
        <f t="shared" si="477"/>
        <v>5.094879053393099E-4</v>
      </c>
      <c r="AO278" s="5">
        <f t="shared" si="478"/>
        <v>2.1154319945617149E-4</v>
      </c>
      <c r="AP278" s="5">
        <f t="shared" si="479"/>
        <v>5.8556215325465547E-5</v>
      </c>
      <c r="AQ278" s="5">
        <f t="shared" si="480"/>
        <v>1.2156489887374114E-5</v>
      </c>
      <c r="AR278" s="5">
        <f t="shared" si="481"/>
        <v>6.2751984715185636E-4</v>
      </c>
      <c r="AS278" s="5">
        <f t="shared" si="482"/>
        <v>5.1875810724349644E-4</v>
      </c>
      <c r="AT278" s="5">
        <f t="shared" si="483"/>
        <v>2.1442347604802683E-4</v>
      </c>
      <c r="AU278" s="5">
        <f t="shared" si="484"/>
        <v>5.9086533059794259E-5</v>
      </c>
      <c r="AV278" s="5">
        <f t="shared" si="485"/>
        <v>1.2211413787467675E-5</v>
      </c>
      <c r="AW278" s="5">
        <f t="shared" si="486"/>
        <v>3.8500244675947478E-8</v>
      </c>
      <c r="AX278" s="5">
        <f t="shared" si="487"/>
        <v>8.4532725923363734E-5</v>
      </c>
      <c r="AY278" s="5">
        <f t="shared" si="488"/>
        <v>7.0197243597650087E-5</v>
      </c>
      <c r="AZ278" s="5">
        <f t="shared" si="489"/>
        <v>2.9146422021071293E-5</v>
      </c>
      <c r="BA278" s="5">
        <f t="shared" si="490"/>
        <v>8.0678753475426389E-6</v>
      </c>
      <c r="BB278" s="5">
        <f t="shared" si="491"/>
        <v>1.6749211766824045E-6</v>
      </c>
      <c r="BC278" s="5">
        <f t="shared" si="492"/>
        <v>2.7817593378694388E-7</v>
      </c>
      <c r="BD278" s="5">
        <f t="shared" si="493"/>
        <v>8.685031564543474E-5</v>
      </c>
      <c r="BE278" s="5">
        <f t="shared" si="494"/>
        <v>7.1797418937767985E-5</v>
      </c>
      <c r="BF278" s="5">
        <f t="shared" si="495"/>
        <v>2.9676745143737015E-5</v>
      </c>
      <c r="BG278" s="5">
        <f t="shared" si="496"/>
        <v>8.1777238918081702E-6</v>
      </c>
      <c r="BH278" s="5">
        <f t="shared" si="497"/>
        <v>1.690090196719994E-6</v>
      </c>
      <c r="BI278" s="5">
        <f t="shared" si="498"/>
        <v>2.7943275276489694E-7</v>
      </c>
      <c r="BJ278" s="8">
        <f t="shared" si="499"/>
        <v>0.32599209789414574</v>
      </c>
      <c r="BK278" s="8">
        <f t="shared" si="500"/>
        <v>0.34592595068699555</v>
      </c>
      <c r="BL278" s="8">
        <f t="shared" si="501"/>
        <v>0.30990054308785486</v>
      </c>
      <c r="BM278" s="8">
        <f t="shared" si="502"/>
        <v>0.23144427316637858</v>
      </c>
      <c r="BN278" s="8">
        <f t="shared" si="503"/>
        <v>0.76850397969339224</v>
      </c>
    </row>
    <row r="279" spans="1:66" x14ac:dyDescent="0.25">
      <c r="A279" t="s">
        <v>10</v>
      </c>
      <c r="B279" t="s">
        <v>223</v>
      </c>
      <c r="C279" t="s">
        <v>222</v>
      </c>
      <c r="D279" s="16"/>
      <c r="E279">
        <f>VLOOKUP(A279,home!$A$2:$E$405,3,FALSE)</f>
        <v>1.34883720930233</v>
      </c>
      <c r="F279">
        <f>VLOOKUP(B279,home!$B$2:$E$405,3,FALSE)</f>
        <v>0</v>
      </c>
      <c r="G279">
        <f>VLOOKUP(C279,away!$B$2:$E$405,4,FALSE)</f>
        <v>0.37</v>
      </c>
      <c r="H279">
        <f>VLOOKUP(A279,away!$A$2:$E$405,3,FALSE)</f>
        <v>1.5813953488372099</v>
      </c>
      <c r="I279">
        <f>VLOOKUP(C279,away!$B$2:$E$405,3,FALSE)</f>
        <v>1.1100000000000001</v>
      </c>
      <c r="J279">
        <f>VLOOKUP(B279,home!$B$2:$E$405,4,FALSE)</f>
        <v>1.05</v>
      </c>
      <c r="K279" s="3">
        <f t="shared" si="448"/>
        <v>0</v>
      </c>
      <c r="L279" s="3">
        <f t="shared" si="449"/>
        <v>1.8431162790697684</v>
      </c>
      <c r="M279" s="5">
        <f t="shared" si="450"/>
        <v>0.15832327703912596</v>
      </c>
      <c r="N279" s="5">
        <f t="shared" si="451"/>
        <v>0</v>
      </c>
      <c r="O279" s="5">
        <f t="shared" si="452"/>
        <v>0.29180820926648593</v>
      </c>
      <c r="P279" s="5">
        <f t="shared" si="453"/>
        <v>0</v>
      </c>
      <c r="Q279" s="5">
        <f t="shared" si="454"/>
        <v>0</v>
      </c>
      <c r="R279" s="5">
        <f t="shared" si="455"/>
        <v>0.26891823043262902</v>
      </c>
      <c r="S279" s="5">
        <f t="shared" si="456"/>
        <v>0</v>
      </c>
      <c r="T279" s="5">
        <f t="shared" si="457"/>
        <v>0</v>
      </c>
      <c r="U279" s="5">
        <f t="shared" si="458"/>
        <v>0</v>
      </c>
      <c r="V279" s="5">
        <f t="shared" si="459"/>
        <v>0</v>
      </c>
      <c r="W279" s="5">
        <f t="shared" si="460"/>
        <v>0</v>
      </c>
      <c r="X279" s="5">
        <f t="shared" si="461"/>
        <v>0</v>
      </c>
      <c r="Y279" s="5">
        <f t="shared" si="462"/>
        <v>0</v>
      </c>
      <c r="Z279" s="5">
        <f t="shared" si="463"/>
        <v>0.1652158560830046</v>
      </c>
      <c r="AA279" s="5">
        <f t="shared" si="464"/>
        <v>0</v>
      </c>
      <c r="AB279" s="5">
        <f t="shared" si="465"/>
        <v>0</v>
      </c>
      <c r="AC279" s="5">
        <f t="shared" si="466"/>
        <v>0</v>
      </c>
      <c r="AD279" s="5">
        <f t="shared" si="467"/>
        <v>0</v>
      </c>
      <c r="AE279" s="5">
        <f t="shared" si="468"/>
        <v>0</v>
      </c>
      <c r="AF279" s="5">
        <f t="shared" si="469"/>
        <v>0</v>
      </c>
      <c r="AG279" s="5">
        <f t="shared" si="470"/>
        <v>0</v>
      </c>
      <c r="AH279" s="5">
        <f t="shared" si="471"/>
        <v>7.6128008476758477E-2</v>
      </c>
      <c r="AI279" s="5">
        <f t="shared" si="472"/>
        <v>0</v>
      </c>
      <c r="AJ279" s="5">
        <f t="shared" si="473"/>
        <v>0</v>
      </c>
      <c r="AK279" s="5">
        <f t="shared" si="474"/>
        <v>0</v>
      </c>
      <c r="AL279" s="5">
        <f t="shared" si="475"/>
        <v>0</v>
      </c>
      <c r="AM279" s="5">
        <f t="shared" si="476"/>
        <v>0</v>
      </c>
      <c r="AN279" s="5">
        <f t="shared" si="477"/>
        <v>0</v>
      </c>
      <c r="AO279" s="5">
        <f t="shared" si="478"/>
        <v>0</v>
      </c>
      <c r="AP279" s="5">
        <f t="shared" si="479"/>
        <v>0</v>
      </c>
      <c r="AQ279" s="5">
        <f t="shared" si="480"/>
        <v>0</v>
      </c>
      <c r="AR279" s="5">
        <f t="shared" si="481"/>
        <v>2.8062554343334978E-2</v>
      </c>
      <c r="AS279" s="5">
        <f t="shared" si="482"/>
        <v>0</v>
      </c>
      <c r="AT279" s="5">
        <f t="shared" si="483"/>
        <v>0</v>
      </c>
      <c r="AU279" s="5">
        <f t="shared" si="484"/>
        <v>0</v>
      </c>
      <c r="AV279" s="5">
        <f t="shared" si="485"/>
        <v>0</v>
      </c>
      <c r="AW279" s="5">
        <f t="shared" si="486"/>
        <v>0</v>
      </c>
      <c r="AX279" s="5">
        <f t="shared" si="487"/>
        <v>0</v>
      </c>
      <c r="AY279" s="5">
        <f t="shared" si="488"/>
        <v>0</v>
      </c>
      <c r="AZ279" s="5">
        <f t="shared" si="489"/>
        <v>0</v>
      </c>
      <c r="BA279" s="5">
        <f t="shared" si="490"/>
        <v>0</v>
      </c>
      <c r="BB279" s="5">
        <f t="shared" si="491"/>
        <v>0</v>
      </c>
      <c r="BC279" s="5">
        <f t="shared" si="492"/>
        <v>0</v>
      </c>
      <c r="BD279" s="5">
        <f t="shared" si="493"/>
        <v>8.6204251237467777E-3</v>
      </c>
      <c r="BE279" s="5">
        <f t="shared" si="494"/>
        <v>0</v>
      </c>
      <c r="BF279" s="5">
        <f t="shared" si="495"/>
        <v>0</v>
      </c>
      <c r="BG279" s="5">
        <f t="shared" si="496"/>
        <v>0</v>
      </c>
      <c r="BH279" s="5">
        <f t="shared" si="497"/>
        <v>0</v>
      </c>
      <c r="BI279" s="5">
        <f t="shared" si="498"/>
        <v>0</v>
      </c>
      <c r="BJ279" s="8">
        <f t="shared" si="499"/>
        <v>0</v>
      </c>
      <c r="BK279" s="8">
        <f t="shared" si="500"/>
        <v>0.15832327703912596</v>
      </c>
      <c r="BL279" s="8">
        <f t="shared" si="501"/>
        <v>0.6735374276429551</v>
      </c>
      <c r="BM279" s="8">
        <f t="shared" si="502"/>
        <v>0.27802684402684485</v>
      </c>
      <c r="BN279" s="8">
        <f t="shared" si="503"/>
        <v>0.71904971673824092</v>
      </c>
    </row>
    <row r="280" spans="1:66" x14ac:dyDescent="0.25">
      <c r="A280" t="s">
        <v>10</v>
      </c>
      <c r="B280" t="s">
        <v>219</v>
      </c>
      <c r="C280" t="s">
        <v>42</v>
      </c>
      <c r="D280" s="16"/>
      <c r="E280">
        <f>VLOOKUP(A280,home!$A$2:$E$405,3,FALSE)</f>
        <v>1.34883720930233</v>
      </c>
      <c r="F280">
        <f>VLOOKUP(B280,home!$B$2:$E$405,3,FALSE)</f>
        <v>1.48</v>
      </c>
      <c r="G280">
        <f>VLOOKUP(C280,away!$B$2:$E$405,4,FALSE)</f>
        <v>1.1100000000000001</v>
      </c>
      <c r="H280">
        <f>VLOOKUP(A280,away!$A$2:$E$405,3,FALSE)</f>
        <v>1.5813953488372099</v>
      </c>
      <c r="I280">
        <f>VLOOKUP(C280,away!$B$2:$E$405,3,FALSE)</f>
        <v>0</v>
      </c>
      <c r="J280">
        <f>VLOOKUP(B280,home!$B$2:$E$405,4,FALSE)</f>
        <v>0.63</v>
      </c>
      <c r="K280" s="3">
        <f t="shared" si="448"/>
        <v>2.2158697674418679</v>
      </c>
      <c r="L280" s="3">
        <f t="shared" si="449"/>
        <v>0</v>
      </c>
      <c r="M280" s="5">
        <f t="shared" si="450"/>
        <v>0.10905861735070368</v>
      </c>
      <c r="N280" s="5">
        <f t="shared" si="451"/>
        <v>0.24165969306643542</v>
      </c>
      <c r="O280" s="5">
        <f t="shared" si="452"/>
        <v>0</v>
      </c>
      <c r="P280" s="5">
        <f t="shared" si="453"/>
        <v>0</v>
      </c>
      <c r="Q280" s="5">
        <f t="shared" si="454"/>
        <v>0.26774320393759782</v>
      </c>
      <c r="R280" s="5">
        <f t="shared" si="455"/>
        <v>0</v>
      </c>
      <c r="S280" s="5">
        <f t="shared" si="456"/>
        <v>0</v>
      </c>
      <c r="T280" s="5">
        <f t="shared" si="457"/>
        <v>0</v>
      </c>
      <c r="U280" s="5">
        <f t="shared" si="458"/>
        <v>0</v>
      </c>
      <c r="V280" s="5">
        <f t="shared" si="459"/>
        <v>0</v>
      </c>
      <c r="W280" s="5">
        <f t="shared" si="460"/>
        <v>0.1977613570144485</v>
      </c>
      <c r="X280" s="5">
        <f t="shared" si="461"/>
        <v>0</v>
      </c>
      <c r="Y280" s="5">
        <f t="shared" si="462"/>
        <v>0</v>
      </c>
      <c r="Z280" s="5">
        <f t="shared" si="463"/>
        <v>0</v>
      </c>
      <c r="AA280" s="5">
        <f t="shared" si="464"/>
        <v>0</v>
      </c>
      <c r="AB280" s="5">
        <f t="shared" si="465"/>
        <v>0</v>
      </c>
      <c r="AC280" s="5">
        <f t="shared" si="466"/>
        <v>0</v>
      </c>
      <c r="AD280" s="5">
        <f t="shared" si="467"/>
        <v>0.10955335304414855</v>
      </c>
      <c r="AE280" s="5">
        <f t="shared" si="468"/>
        <v>0</v>
      </c>
      <c r="AF280" s="5">
        <f t="shared" si="469"/>
        <v>0</v>
      </c>
      <c r="AG280" s="5">
        <f t="shared" si="470"/>
        <v>0</v>
      </c>
      <c r="AH280" s="5">
        <f t="shared" si="471"/>
        <v>0</v>
      </c>
      <c r="AI280" s="5">
        <f t="shared" si="472"/>
        <v>0</v>
      </c>
      <c r="AJ280" s="5">
        <f t="shared" si="473"/>
        <v>0</v>
      </c>
      <c r="AK280" s="5">
        <f t="shared" si="474"/>
        <v>0</v>
      </c>
      <c r="AL280" s="5">
        <f t="shared" si="475"/>
        <v>0</v>
      </c>
      <c r="AM280" s="5">
        <f t="shared" si="476"/>
        <v>4.8551192586482876E-2</v>
      </c>
      <c r="AN280" s="5">
        <f t="shared" si="477"/>
        <v>0</v>
      </c>
      <c r="AO280" s="5">
        <f t="shared" si="478"/>
        <v>0</v>
      </c>
      <c r="AP280" s="5">
        <f t="shared" si="479"/>
        <v>0</v>
      </c>
      <c r="AQ280" s="5">
        <f t="shared" si="480"/>
        <v>0</v>
      </c>
      <c r="AR280" s="5">
        <f t="shared" si="481"/>
        <v>0</v>
      </c>
      <c r="AS280" s="5">
        <f t="shared" si="482"/>
        <v>0</v>
      </c>
      <c r="AT280" s="5">
        <f t="shared" si="483"/>
        <v>0</v>
      </c>
      <c r="AU280" s="5">
        <f t="shared" si="484"/>
        <v>0</v>
      </c>
      <c r="AV280" s="5">
        <f t="shared" si="485"/>
        <v>0</v>
      </c>
      <c r="AW280" s="5">
        <f t="shared" si="486"/>
        <v>0</v>
      </c>
      <c r="AX280" s="5">
        <f t="shared" si="487"/>
        <v>1.7930519970939189E-2</v>
      </c>
      <c r="AY280" s="5">
        <f t="shared" si="488"/>
        <v>0</v>
      </c>
      <c r="AZ280" s="5">
        <f t="shared" si="489"/>
        <v>0</v>
      </c>
      <c r="BA280" s="5">
        <f t="shared" si="490"/>
        <v>0</v>
      </c>
      <c r="BB280" s="5">
        <f t="shared" si="491"/>
        <v>0</v>
      </c>
      <c r="BC280" s="5">
        <f t="shared" si="492"/>
        <v>0</v>
      </c>
      <c r="BD280" s="5">
        <f t="shared" si="493"/>
        <v>0</v>
      </c>
      <c r="BE280" s="5">
        <f t="shared" si="494"/>
        <v>0</v>
      </c>
      <c r="BF280" s="5">
        <f t="shared" si="495"/>
        <v>0</v>
      </c>
      <c r="BG280" s="5">
        <f t="shared" si="496"/>
        <v>0</v>
      </c>
      <c r="BH280" s="5">
        <f t="shared" si="497"/>
        <v>0</v>
      </c>
      <c r="BI280" s="5">
        <f t="shared" si="498"/>
        <v>0</v>
      </c>
      <c r="BJ280" s="8">
        <f t="shared" si="499"/>
        <v>0.88319931962005238</v>
      </c>
      <c r="BK280" s="8">
        <f t="shared" si="500"/>
        <v>0.10905861735070368</v>
      </c>
      <c r="BL280" s="8">
        <f t="shared" si="501"/>
        <v>0</v>
      </c>
      <c r="BM280" s="8">
        <f t="shared" si="502"/>
        <v>0.37379642261601914</v>
      </c>
      <c r="BN280" s="8">
        <f t="shared" si="503"/>
        <v>0.61846151435473695</v>
      </c>
    </row>
    <row r="281" spans="1:66" x14ac:dyDescent="0.25">
      <c r="A281" t="s">
        <v>10</v>
      </c>
      <c r="B281" t="s">
        <v>221</v>
      </c>
      <c r="C281" t="s">
        <v>12</v>
      </c>
      <c r="D281" s="16"/>
      <c r="E281">
        <f>VLOOKUP(A281,home!$A$2:$E$405,3,FALSE)</f>
        <v>1.34883720930233</v>
      </c>
      <c r="F281">
        <f>VLOOKUP(B281,home!$B$2:$E$405,3,FALSE)</f>
        <v>0.74</v>
      </c>
      <c r="G281">
        <f>VLOOKUP(C281,away!$B$2:$E$405,4,FALSE)</f>
        <v>0.74</v>
      </c>
      <c r="H281">
        <f>VLOOKUP(A281,away!$A$2:$E$405,3,FALSE)</f>
        <v>1.5813953488372099</v>
      </c>
      <c r="I281">
        <f>VLOOKUP(C281,away!$B$2:$E$405,3,FALSE)</f>
        <v>1.1100000000000001</v>
      </c>
      <c r="J281">
        <f>VLOOKUP(B281,home!$B$2:$E$405,4,FALSE)</f>
        <v>0.95</v>
      </c>
      <c r="K281" s="3">
        <f t="shared" si="448"/>
        <v>0.73862325581395594</v>
      </c>
      <c r="L281" s="3">
        <f t="shared" si="449"/>
        <v>1.6675813953488379</v>
      </c>
      <c r="M281" s="5">
        <f t="shared" si="450"/>
        <v>9.015682264518643E-2</v>
      </c>
      <c r="N281" s="5">
        <f t="shared" si="451"/>
        <v>6.6591925876028982E-2</v>
      </c>
      <c r="O281" s="5">
        <f t="shared" si="452"/>
        <v>0.15034384010687765</v>
      </c>
      <c r="P281" s="5">
        <f t="shared" si="453"/>
        <v>0.11104745667131478</v>
      </c>
      <c r="Q281" s="5">
        <f t="shared" si="454"/>
        <v>2.459317255073707E-2</v>
      </c>
      <c r="R281" s="5">
        <f t="shared" si="455"/>
        <v>0.12535529533376485</v>
      </c>
      <c r="S281" s="5">
        <f t="shared" si="456"/>
        <v>3.4194687854347129E-2</v>
      </c>
      <c r="T281" s="5">
        <f t="shared" si="457"/>
        <v>4.1011116998212853E-2</v>
      </c>
      <c r="U281" s="5">
        <f t="shared" si="458"/>
        <v>9.2590336372945392E-2</v>
      </c>
      <c r="V281" s="5">
        <f t="shared" si="459"/>
        <v>4.6797877132121919E-3</v>
      </c>
      <c r="W281" s="5">
        <f t="shared" si="460"/>
        <v>6.0550297267399425E-3</v>
      </c>
      <c r="X281" s="5">
        <f t="shared" si="461"/>
        <v>1.0097254920595685E-2</v>
      </c>
      <c r="Y281" s="5">
        <f t="shared" si="462"/>
        <v>8.4189972248399393E-3</v>
      </c>
      <c r="Z281" s="5">
        <f t="shared" si="463"/>
        <v>6.968005276901508E-2</v>
      </c>
      <c r="AA281" s="5">
        <f t="shared" si="464"/>
        <v>5.1467307441538171E-2</v>
      </c>
      <c r="AB281" s="5">
        <f t="shared" si="465"/>
        <v>1.9007475095223377E-2</v>
      </c>
      <c r="AC281" s="5">
        <f t="shared" si="466"/>
        <v>3.6026011958011013E-4</v>
      </c>
      <c r="AD281" s="5">
        <f t="shared" si="467"/>
        <v>1.1180964427037357E-3</v>
      </c>
      <c r="AE281" s="5">
        <f t="shared" si="468"/>
        <v>1.8645168260584674E-3</v>
      </c>
      <c r="AF281" s="5">
        <f t="shared" si="469"/>
        <v>1.5546167852249833E-3</v>
      </c>
      <c r="AG281" s="5">
        <f t="shared" si="470"/>
        <v>8.641500093127339E-4</v>
      </c>
      <c r="AH281" s="5">
        <f t="shared" si="471"/>
        <v>2.9049289906133712E-2</v>
      </c>
      <c r="AI281" s="5">
        <f t="shared" si="472"/>
        <v>2.1456481089551966E-2</v>
      </c>
      <c r="AJ281" s="5">
        <f t="shared" si="473"/>
        <v>7.9241279603377238E-3</v>
      </c>
      <c r="AK281" s="5">
        <f t="shared" si="474"/>
        <v>1.950981731183684E-3</v>
      </c>
      <c r="AL281" s="5">
        <f t="shared" si="475"/>
        <v>1.7749503075066907E-5</v>
      </c>
      <c r="AM281" s="5">
        <f t="shared" si="476"/>
        <v>1.6517040696476719E-4</v>
      </c>
      <c r="AN281" s="5">
        <f t="shared" si="477"/>
        <v>2.7543509771664183E-4</v>
      </c>
      <c r="AO281" s="5">
        <f t="shared" si="478"/>
        <v>2.2965522228918063E-4</v>
      </c>
      <c r="AP281" s="5">
        <f t="shared" si="479"/>
        <v>1.2765625867804643E-4</v>
      </c>
      <c r="AQ281" s="5">
        <f t="shared" si="480"/>
        <v>5.321930049283723E-5</v>
      </c>
      <c r="AR281" s="5">
        <f t="shared" si="481"/>
        <v>9.6884110791126653E-3</v>
      </c>
      <c r="AS281" s="5">
        <f t="shared" si="482"/>
        <v>7.1560857349181996E-3</v>
      </c>
      <c r="AT281" s="5">
        <f t="shared" si="483"/>
        <v>2.6428256722045426E-3</v>
      </c>
      <c r="AU281" s="5">
        <f t="shared" si="484"/>
        <v>6.5068416751747537E-4</v>
      </c>
      <c r="AV281" s="5">
        <f t="shared" si="485"/>
        <v>1.2015261457958775E-4</v>
      </c>
      <c r="AW281" s="5">
        <f t="shared" si="486"/>
        <v>6.0728662563124015E-7</v>
      </c>
      <c r="AX281" s="5">
        <f t="shared" si="487"/>
        <v>2.033311729273873E-5</v>
      </c>
      <c r="AY281" s="5">
        <f t="shared" si="488"/>
        <v>3.3907128106816834E-5</v>
      </c>
      <c r="AZ281" s="5">
        <f t="shared" si="489"/>
        <v>2.8271448000318718E-5</v>
      </c>
      <c r="BA281" s="5">
        <f t="shared" si="490"/>
        <v>1.5714980234967864E-5</v>
      </c>
      <c r="BB281" s="5">
        <f t="shared" si="491"/>
        <v>6.5515021670267813E-6</v>
      </c>
      <c r="BC281" s="5">
        <f t="shared" si="492"/>
        <v>2.1850326250642893E-6</v>
      </c>
      <c r="BD281" s="5">
        <f t="shared" si="493"/>
        <v>2.6927023443366394E-3</v>
      </c>
      <c r="BE281" s="5">
        <f t="shared" si="494"/>
        <v>1.9888925725118005E-3</v>
      </c>
      <c r="BF281" s="5">
        <f t="shared" si="495"/>
        <v>7.3452115368643014E-4</v>
      </c>
      <c r="BG281" s="5">
        <f t="shared" si="496"/>
        <v>1.808448020000314E-4</v>
      </c>
      <c r="BH281" s="5">
        <f t="shared" si="497"/>
        <v>3.3394044112573341E-5</v>
      </c>
      <c r="BI281" s="5">
        <f t="shared" si="498"/>
        <v>4.93312351744476E-6</v>
      </c>
      <c r="BJ281" s="8">
        <f t="shared" si="499"/>
        <v>0.16312697685502281</v>
      </c>
      <c r="BK281" s="8">
        <f t="shared" si="500"/>
        <v>0.24049067163482252</v>
      </c>
      <c r="BL281" s="8">
        <f t="shared" si="501"/>
        <v>0.52503858234605372</v>
      </c>
      <c r="BM281" s="8">
        <f t="shared" si="502"/>
        <v>0.43021447057952344</v>
      </c>
      <c r="BN281" s="8">
        <f t="shared" si="503"/>
        <v>0.56808851318390974</v>
      </c>
    </row>
    <row r="282" spans="1:66" x14ac:dyDescent="0.25">
      <c r="A282" t="s">
        <v>10</v>
      </c>
      <c r="B282" t="s">
        <v>40</v>
      </c>
      <c r="C282" t="s">
        <v>224</v>
      </c>
      <c r="D282" s="16"/>
      <c r="E282">
        <f>VLOOKUP(A282,home!$A$2:$E$405,3,FALSE)</f>
        <v>1.34883720930233</v>
      </c>
      <c r="F282">
        <f>VLOOKUP(B282,home!$B$2:$E$405,3,FALSE)</f>
        <v>0.74</v>
      </c>
      <c r="G282">
        <f>VLOOKUP(C282,away!$B$2:$E$405,4,FALSE)</f>
        <v>0</v>
      </c>
      <c r="H282">
        <f>VLOOKUP(A282,away!$A$2:$E$405,3,FALSE)</f>
        <v>1.5813953488372099</v>
      </c>
      <c r="I282">
        <f>VLOOKUP(C282,away!$B$2:$E$405,3,FALSE)</f>
        <v>1.85</v>
      </c>
      <c r="J282">
        <f>VLOOKUP(B282,home!$B$2:$E$405,4,FALSE)</f>
        <v>1.69</v>
      </c>
      <c r="K282" s="3">
        <f t="shared" si="448"/>
        <v>0</v>
      </c>
      <c r="L282" s="3">
        <f t="shared" si="449"/>
        <v>4.9442325581395368</v>
      </c>
      <c r="M282" s="5">
        <f t="shared" si="450"/>
        <v>7.1243801141182613E-3</v>
      </c>
      <c r="N282" s="5">
        <f t="shared" si="451"/>
        <v>0</v>
      </c>
      <c r="O282" s="5">
        <f t="shared" si="452"/>
        <v>3.5224592116785379E-2</v>
      </c>
      <c r="P282" s="5">
        <f t="shared" si="453"/>
        <v>0</v>
      </c>
      <c r="Q282" s="5">
        <f t="shared" si="454"/>
        <v>0</v>
      </c>
      <c r="R282" s="5">
        <f t="shared" si="455"/>
        <v>8.7079287595497795E-2</v>
      </c>
      <c r="S282" s="5">
        <f t="shared" si="456"/>
        <v>0</v>
      </c>
      <c r="T282" s="5">
        <f t="shared" si="457"/>
        <v>0</v>
      </c>
      <c r="U282" s="5">
        <f t="shared" si="458"/>
        <v>0</v>
      </c>
      <c r="V282" s="5">
        <f t="shared" si="459"/>
        <v>0</v>
      </c>
      <c r="W282" s="5">
        <f t="shared" si="460"/>
        <v>0</v>
      </c>
      <c r="X282" s="5">
        <f t="shared" si="461"/>
        <v>0</v>
      </c>
      <c r="Y282" s="5">
        <f t="shared" si="462"/>
        <v>0</v>
      </c>
      <c r="Z282" s="5">
        <f t="shared" si="463"/>
        <v>0.14351341628975212</v>
      </c>
      <c r="AA282" s="5">
        <f t="shared" si="464"/>
        <v>0</v>
      </c>
      <c r="AB282" s="5">
        <f t="shared" si="465"/>
        <v>0</v>
      </c>
      <c r="AC282" s="5">
        <f t="shared" si="466"/>
        <v>0</v>
      </c>
      <c r="AD282" s="5">
        <f t="shared" si="467"/>
        <v>0</v>
      </c>
      <c r="AE282" s="5">
        <f t="shared" si="468"/>
        <v>0</v>
      </c>
      <c r="AF282" s="5">
        <f t="shared" si="469"/>
        <v>0</v>
      </c>
      <c r="AG282" s="5">
        <f t="shared" si="470"/>
        <v>0</v>
      </c>
      <c r="AH282" s="5">
        <f t="shared" si="471"/>
        <v>0.17739092633740636</v>
      </c>
      <c r="AI282" s="5">
        <f t="shared" si="472"/>
        <v>0</v>
      </c>
      <c r="AJ282" s="5">
        <f t="shared" si="473"/>
        <v>0</v>
      </c>
      <c r="AK282" s="5">
        <f t="shared" si="474"/>
        <v>0</v>
      </c>
      <c r="AL282" s="5">
        <f t="shared" si="475"/>
        <v>0</v>
      </c>
      <c r="AM282" s="5">
        <f t="shared" si="476"/>
        <v>0</v>
      </c>
      <c r="AN282" s="5">
        <f t="shared" si="477"/>
        <v>0</v>
      </c>
      <c r="AO282" s="5">
        <f t="shared" si="478"/>
        <v>0</v>
      </c>
      <c r="AP282" s="5">
        <f t="shared" si="479"/>
        <v>0</v>
      </c>
      <c r="AQ282" s="5">
        <f t="shared" si="480"/>
        <v>0</v>
      </c>
      <c r="AR282" s="5">
        <f t="shared" si="481"/>
        <v>0.17541239870318734</v>
      </c>
      <c r="AS282" s="5">
        <f t="shared" si="482"/>
        <v>0</v>
      </c>
      <c r="AT282" s="5">
        <f t="shared" si="483"/>
        <v>0</v>
      </c>
      <c r="AU282" s="5">
        <f t="shared" si="484"/>
        <v>0</v>
      </c>
      <c r="AV282" s="5">
        <f t="shared" si="485"/>
        <v>0</v>
      </c>
      <c r="AW282" s="5">
        <f t="shared" si="486"/>
        <v>0</v>
      </c>
      <c r="AX282" s="5">
        <f t="shared" si="487"/>
        <v>0</v>
      </c>
      <c r="AY282" s="5">
        <f t="shared" si="488"/>
        <v>0</v>
      </c>
      <c r="AZ282" s="5">
        <f t="shared" si="489"/>
        <v>0</v>
      </c>
      <c r="BA282" s="5">
        <f t="shared" si="490"/>
        <v>0</v>
      </c>
      <c r="BB282" s="5">
        <f t="shared" si="491"/>
        <v>0</v>
      </c>
      <c r="BC282" s="5">
        <f t="shared" si="492"/>
        <v>0</v>
      </c>
      <c r="BD282" s="5">
        <f t="shared" si="493"/>
        <v>0.14454661546160871</v>
      </c>
      <c r="BE282" s="5">
        <f t="shared" si="494"/>
        <v>0</v>
      </c>
      <c r="BF282" s="5">
        <f t="shared" si="495"/>
        <v>0</v>
      </c>
      <c r="BG282" s="5">
        <f t="shared" si="496"/>
        <v>0</v>
      </c>
      <c r="BH282" s="5">
        <f t="shared" si="497"/>
        <v>0</v>
      </c>
      <c r="BI282" s="5">
        <f t="shared" si="498"/>
        <v>0</v>
      </c>
      <c r="BJ282" s="8">
        <f t="shared" si="499"/>
        <v>0</v>
      </c>
      <c r="BK282" s="8">
        <f t="shared" si="500"/>
        <v>7.1243801141182613E-3</v>
      </c>
      <c r="BL282" s="8">
        <f t="shared" si="501"/>
        <v>0.61965382021448567</v>
      </c>
      <c r="BM282" s="8">
        <f t="shared" si="502"/>
        <v>0.64086335679195461</v>
      </c>
      <c r="BN282" s="8">
        <f t="shared" si="503"/>
        <v>0.12942825982640144</v>
      </c>
    </row>
    <row r="283" spans="1:66" x14ac:dyDescent="0.25">
      <c r="A283" t="s">
        <v>13</v>
      </c>
      <c r="B283" t="s">
        <v>44</v>
      </c>
      <c r="C283" t="s">
        <v>52</v>
      </c>
      <c r="D283" s="16"/>
      <c r="E283">
        <f>VLOOKUP(A283,home!$A$2:$E$405,3,FALSE)</f>
        <v>2</v>
      </c>
      <c r="F283">
        <f>VLOOKUP(B283,home!$B$2:$E$405,3,FALSE)</f>
        <v>0.5</v>
      </c>
      <c r="G283">
        <f>VLOOKUP(C283,away!$B$2:$E$405,4,FALSE)</f>
        <v>0.5</v>
      </c>
      <c r="H283">
        <f>VLOOKUP(A283,away!$A$2:$E$405,3,FALSE)</f>
        <v>1</v>
      </c>
      <c r="I283">
        <f>VLOOKUP(C283,away!$B$2:$E$405,3,FALSE)</f>
        <v>0</v>
      </c>
      <c r="J283">
        <f>VLOOKUP(B283,home!$B$2:$E$405,4,FALSE)</f>
        <v>0</v>
      </c>
      <c r="K283" s="3">
        <f t="shared" si="448"/>
        <v>0.5</v>
      </c>
      <c r="L283" s="3">
        <f t="shared" si="449"/>
        <v>0</v>
      </c>
      <c r="M283" s="5">
        <f t="shared" si="450"/>
        <v>0.60653065971263342</v>
      </c>
      <c r="N283" s="5">
        <f t="shared" si="451"/>
        <v>0.30326532985631671</v>
      </c>
      <c r="O283" s="5">
        <f t="shared" si="452"/>
        <v>0</v>
      </c>
      <c r="P283" s="5">
        <f t="shared" si="453"/>
        <v>0</v>
      </c>
      <c r="Q283" s="5">
        <f t="shared" si="454"/>
        <v>7.5816332464079178E-2</v>
      </c>
      <c r="R283" s="5">
        <f t="shared" si="455"/>
        <v>0</v>
      </c>
      <c r="S283" s="5">
        <f t="shared" si="456"/>
        <v>0</v>
      </c>
      <c r="T283" s="5">
        <f t="shared" si="457"/>
        <v>0</v>
      </c>
      <c r="U283" s="5">
        <f t="shared" si="458"/>
        <v>0</v>
      </c>
      <c r="V283" s="5">
        <f t="shared" si="459"/>
        <v>0</v>
      </c>
      <c r="W283" s="5">
        <f t="shared" si="460"/>
        <v>1.2636055410679865E-2</v>
      </c>
      <c r="X283" s="5">
        <f t="shared" si="461"/>
        <v>0</v>
      </c>
      <c r="Y283" s="5">
        <f t="shared" si="462"/>
        <v>0</v>
      </c>
      <c r="Z283" s="5">
        <f t="shared" si="463"/>
        <v>0</v>
      </c>
      <c r="AA283" s="5">
        <f t="shared" si="464"/>
        <v>0</v>
      </c>
      <c r="AB283" s="5">
        <f t="shared" si="465"/>
        <v>0</v>
      </c>
      <c r="AC283" s="5">
        <f t="shared" si="466"/>
        <v>0</v>
      </c>
      <c r="AD283" s="5">
        <f t="shared" si="467"/>
        <v>1.5795069263349827E-3</v>
      </c>
      <c r="AE283" s="5">
        <f t="shared" si="468"/>
        <v>0</v>
      </c>
      <c r="AF283" s="5">
        <f t="shared" si="469"/>
        <v>0</v>
      </c>
      <c r="AG283" s="5">
        <f t="shared" si="470"/>
        <v>0</v>
      </c>
      <c r="AH283" s="5">
        <f t="shared" si="471"/>
        <v>0</v>
      </c>
      <c r="AI283" s="5">
        <f t="shared" si="472"/>
        <v>0</v>
      </c>
      <c r="AJ283" s="5">
        <f t="shared" si="473"/>
        <v>0</v>
      </c>
      <c r="AK283" s="5">
        <f t="shared" si="474"/>
        <v>0</v>
      </c>
      <c r="AL283" s="5">
        <f t="shared" si="475"/>
        <v>0</v>
      </c>
      <c r="AM283" s="5">
        <f t="shared" si="476"/>
        <v>1.5795069263349832E-4</v>
      </c>
      <c r="AN283" s="5">
        <f t="shared" si="477"/>
        <v>0</v>
      </c>
      <c r="AO283" s="5">
        <f t="shared" si="478"/>
        <v>0</v>
      </c>
      <c r="AP283" s="5">
        <f t="shared" si="479"/>
        <v>0</v>
      </c>
      <c r="AQ283" s="5">
        <f t="shared" si="480"/>
        <v>0</v>
      </c>
      <c r="AR283" s="5">
        <f t="shared" si="481"/>
        <v>0</v>
      </c>
      <c r="AS283" s="5">
        <f t="shared" si="482"/>
        <v>0</v>
      </c>
      <c r="AT283" s="5">
        <f t="shared" si="483"/>
        <v>0</v>
      </c>
      <c r="AU283" s="5">
        <f t="shared" si="484"/>
        <v>0</v>
      </c>
      <c r="AV283" s="5">
        <f t="shared" si="485"/>
        <v>0</v>
      </c>
      <c r="AW283" s="5">
        <f t="shared" si="486"/>
        <v>0</v>
      </c>
      <c r="AX283" s="5">
        <f t="shared" si="487"/>
        <v>1.3162557719458192E-5</v>
      </c>
      <c r="AY283" s="5">
        <f t="shared" si="488"/>
        <v>0</v>
      </c>
      <c r="AZ283" s="5">
        <f t="shared" si="489"/>
        <v>0</v>
      </c>
      <c r="BA283" s="5">
        <f t="shared" si="490"/>
        <v>0</v>
      </c>
      <c r="BB283" s="5">
        <f t="shared" si="491"/>
        <v>0</v>
      </c>
      <c r="BC283" s="5">
        <f t="shared" si="492"/>
        <v>0</v>
      </c>
      <c r="BD283" s="5">
        <f t="shared" si="493"/>
        <v>0</v>
      </c>
      <c r="BE283" s="5">
        <f t="shared" si="494"/>
        <v>0</v>
      </c>
      <c r="BF283" s="5">
        <f t="shared" si="495"/>
        <v>0</v>
      </c>
      <c r="BG283" s="5">
        <f t="shared" si="496"/>
        <v>0</v>
      </c>
      <c r="BH283" s="5">
        <f t="shared" si="497"/>
        <v>0</v>
      </c>
      <c r="BI283" s="5">
        <f t="shared" si="498"/>
        <v>0</v>
      </c>
      <c r="BJ283" s="8">
        <f t="shared" si="499"/>
        <v>0.39346833790776364</v>
      </c>
      <c r="BK283" s="8">
        <f t="shared" si="500"/>
        <v>0.60653065971263342</v>
      </c>
      <c r="BL283" s="8">
        <f t="shared" si="501"/>
        <v>0</v>
      </c>
      <c r="BM283" s="8">
        <f t="shared" si="502"/>
        <v>1.4386675587367804E-2</v>
      </c>
      <c r="BN283" s="8">
        <f t="shared" si="503"/>
        <v>0.98561232203302929</v>
      </c>
    </row>
    <row r="284" spans="1:66" x14ac:dyDescent="0.25">
      <c r="A284" t="s">
        <v>13</v>
      </c>
      <c r="B284" t="s">
        <v>45</v>
      </c>
      <c r="C284" t="s">
        <v>46</v>
      </c>
      <c r="D284" s="16"/>
      <c r="E284">
        <f>VLOOKUP(A284,home!$A$2:$E$405,3,FALSE)</f>
        <v>2</v>
      </c>
      <c r="F284">
        <f>VLOOKUP(B284,home!$B$2:$E$405,3,FALSE)</f>
        <v>1.5</v>
      </c>
      <c r="G284">
        <f>VLOOKUP(C284,away!$B$2:$E$405,4,FALSE)</f>
        <v>1.5</v>
      </c>
      <c r="H284">
        <f>VLOOKUP(A284,away!$A$2:$E$405,3,FALSE)</f>
        <v>1</v>
      </c>
      <c r="I284">
        <f>VLOOKUP(C284,away!$B$2:$E$405,3,FALSE)</f>
        <v>0.5</v>
      </c>
      <c r="J284">
        <f>VLOOKUP(B284,home!$B$2:$E$405,4,FALSE)</f>
        <v>1</v>
      </c>
      <c r="K284" s="3">
        <f t="shared" si="448"/>
        <v>4.5</v>
      </c>
      <c r="L284" s="3">
        <f t="shared" si="449"/>
        <v>0.5</v>
      </c>
      <c r="M284" s="5">
        <f t="shared" si="450"/>
        <v>6.737946999085467E-3</v>
      </c>
      <c r="N284" s="5">
        <f t="shared" si="451"/>
        <v>3.0320761495884606E-2</v>
      </c>
      <c r="O284" s="5">
        <f t="shared" si="452"/>
        <v>3.3689734995427335E-3</v>
      </c>
      <c r="P284" s="5">
        <f t="shared" si="453"/>
        <v>1.5160380747942303E-2</v>
      </c>
      <c r="Q284" s="5">
        <f t="shared" si="454"/>
        <v>6.8221713365740358E-2</v>
      </c>
      <c r="R284" s="5">
        <f t="shared" si="455"/>
        <v>8.4224337488568338E-4</v>
      </c>
      <c r="S284" s="5">
        <f t="shared" si="456"/>
        <v>8.5277141707175447E-3</v>
      </c>
      <c r="T284" s="5">
        <f t="shared" si="457"/>
        <v>3.4110856682870179E-2</v>
      </c>
      <c r="U284" s="5">
        <f t="shared" si="458"/>
        <v>3.7900951869855757E-3</v>
      </c>
      <c r="V284" s="5">
        <f t="shared" si="459"/>
        <v>2.1319285426793866E-3</v>
      </c>
      <c r="W284" s="5">
        <f t="shared" si="460"/>
        <v>0.10233257004861053</v>
      </c>
      <c r="X284" s="5">
        <f t="shared" si="461"/>
        <v>5.1166285024305265E-2</v>
      </c>
      <c r="Y284" s="5">
        <f t="shared" si="462"/>
        <v>1.2791571256076316E-2</v>
      </c>
      <c r="Z284" s="5">
        <f t="shared" si="463"/>
        <v>1.4037389581428059E-4</v>
      </c>
      <c r="AA284" s="5">
        <f t="shared" si="464"/>
        <v>6.3168253116426269E-4</v>
      </c>
      <c r="AB284" s="5">
        <f t="shared" si="465"/>
        <v>1.421285695119591E-3</v>
      </c>
      <c r="AC284" s="5">
        <f t="shared" si="466"/>
        <v>2.9980245131428873E-4</v>
      </c>
      <c r="AD284" s="5">
        <f t="shared" si="467"/>
        <v>0.11512414130468687</v>
      </c>
      <c r="AE284" s="5">
        <f t="shared" si="468"/>
        <v>5.7562070652343436E-2</v>
      </c>
      <c r="AF284" s="5">
        <f t="shared" si="469"/>
        <v>1.4390517663085859E-2</v>
      </c>
      <c r="AG284" s="5">
        <f t="shared" si="470"/>
        <v>2.3984196105143103E-3</v>
      </c>
      <c r="AH284" s="5">
        <f t="shared" si="471"/>
        <v>1.7546736976785067E-5</v>
      </c>
      <c r="AI284" s="5">
        <f t="shared" si="472"/>
        <v>7.8960316395532823E-5</v>
      </c>
      <c r="AJ284" s="5">
        <f t="shared" si="473"/>
        <v>1.7766071188994885E-4</v>
      </c>
      <c r="AK284" s="5">
        <f t="shared" si="474"/>
        <v>2.6649106783492322E-4</v>
      </c>
      <c r="AL284" s="5">
        <f t="shared" si="475"/>
        <v>2.6982220618285986E-5</v>
      </c>
      <c r="AM284" s="5">
        <f t="shared" si="476"/>
        <v>0.10361172717421817</v>
      </c>
      <c r="AN284" s="5">
        <f t="shared" si="477"/>
        <v>5.1805863587109084E-2</v>
      </c>
      <c r="AO284" s="5">
        <f t="shared" si="478"/>
        <v>1.2951465896777271E-2</v>
      </c>
      <c r="AP284" s="5">
        <f t="shared" si="479"/>
        <v>2.1585776494628789E-3</v>
      </c>
      <c r="AQ284" s="5">
        <f t="shared" si="480"/>
        <v>2.6982220618285981E-4</v>
      </c>
      <c r="AR284" s="5">
        <f t="shared" si="481"/>
        <v>1.7546736976785074E-6</v>
      </c>
      <c r="AS284" s="5">
        <f t="shared" si="482"/>
        <v>7.896031639553284E-6</v>
      </c>
      <c r="AT284" s="5">
        <f t="shared" si="483"/>
        <v>1.7766071188994887E-5</v>
      </c>
      <c r="AU284" s="5">
        <f t="shared" si="484"/>
        <v>2.6649106783492332E-5</v>
      </c>
      <c r="AV284" s="5">
        <f t="shared" si="485"/>
        <v>2.9980245131428879E-5</v>
      </c>
      <c r="AW284" s="5">
        <f t="shared" si="486"/>
        <v>1.6863887886428743E-6</v>
      </c>
      <c r="AX284" s="5">
        <f t="shared" si="487"/>
        <v>7.7708795380663637E-2</v>
      </c>
      <c r="AY284" s="5">
        <f t="shared" si="488"/>
        <v>3.8854397690331818E-2</v>
      </c>
      <c r="AZ284" s="5">
        <f t="shared" si="489"/>
        <v>9.7135994225829546E-3</v>
      </c>
      <c r="BA284" s="5">
        <f t="shared" si="490"/>
        <v>1.6189332370971595E-3</v>
      </c>
      <c r="BB284" s="5">
        <f t="shared" si="491"/>
        <v>2.0236665463714489E-4</v>
      </c>
      <c r="BC284" s="5">
        <f t="shared" si="492"/>
        <v>2.0236665463714492E-5</v>
      </c>
      <c r="BD284" s="5">
        <f t="shared" si="493"/>
        <v>1.462228081398756E-7</v>
      </c>
      <c r="BE284" s="5">
        <f t="shared" si="494"/>
        <v>6.5800263662944026E-7</v>
      </c>
      <c r="BF284" s="5">
        <f t="shared" si="495"/>
        <v>1.4805059324162406E-6</v>
      </c>
      <c r="BG284" s="5">
        <f t="shared" si="496"/>
        <v>2.2207588986243609E-6</v>
      </c>
      <c r="BH284" s="5">
        <f t="shared" si="497"/>
        <v>2.4983537609524064E-6</v>
      </c>
      <c r="BI284" s="5">
        <f t="shared" si="498"/>
        <v>2.2485183848571655E-6</v>
      </c>
      <c r="BJ284" s="8">
        <f t="shared" si="499"/>
        <v>0.78733469266864442</v>
      </c>
      <c r="BK284" s="8">
        <f t="shared" si="500"/>
        <v>7.1739152822689084E-2</v>
      </c>
      <c r="BL284" s="8">
        <f t="shared" si="501"/>
        <v>1.0688237611657807E-2</v>
      </c>
      <c r="BM284" s="8">
        <f t="shared" si="502"/>
        <v>0.7063977262141814</v>
      </c>
      <c r="BN284" s="8">
        <f t="shared" si="503"/>
        <v>0.12465201948308115</v>
      </c>
    </row>
    <row r="285" spans="1:66" x14ac:dyDescent="0.25">
      <c r="A285" t="s">
        <v>16</v>
      </c>
      <c r="B285" t="s">
        <v>232</v>
      </c>
      <c r="C285" t="s">
        <v>449</v>
      </c>
      <c r="D285" s="16"/>
      <c r="E285">
        <f>VLOOKUP(A285,home!$A$2:$E$405,3,FALSE)</f>
        <v>1.4166666666666701</v>
      </c>
      <c r="F285">
        <f>VLOOKUP(B285,home!$B$2:$E$405,3,FALSE)</f>
        <v>2.12</v>
      </c>
      <c r="G285">
        <f>VLOOKUP(C285,away!$B$2:$E$405,4,FALSE)</f>
        <v>3.18</v>
      </c>
      <c r="H285">
        <f>VLOOKUP(A285,away!$A$2:$E$405,3,FALSE)</f>
        <v>1.3611111111111101</v>
      </c>
      <c r="I285">
        <f>VLOOKUP(C285,away!$B$2:$E$405,3,FALSE)</f>
        <v>0.35</v>
      </c>
      <c r="J285">
        <f>VLOOKUP(B285,home!$B$2:$E$405,4,FALSE)</f>
        <v>1.1000000000000001</v>
      </c>
      <c r="K285" s="3">
        <f t="shared" si="448"/>
        <v>9.5506000000000242</v>
      </c>
      <c r="L285" s="3">
        <f t="shared" si="449"/>
        <v>0.52402777777777731</v>
      </c>
      <c r="M285" s="5">
        <f t="shared" si="450"/>
        <v>4.2135169844932751E-5</v>
      </c>
      <c r="N285" s="5">
        <f t="shared" si="451"/>
        <v>4.0241615312101587E-4</v>
      </c>
      <c r="O285" s="5">
        <f t="shared" si="452"/>
        <v>2.2079999420129327E-5</v>
      </c>
      <c r="P285" s="5">
        <f t="shared" si="453"/>
        <v>2.1087724246188772E-4</v>
      </c>
      <c r="Q285" s="5">
        <f t="shared" si="454"/>
        <v>1.9216578559987931E-3</v>
      </c>
      <c r="R285" s="5">
        <f t="shared" si="455"/>
        <v>5.785266514732491E-6</v>
      </c>
      <c r="S285" s="5">
        <f t="shared" si="456"/>
        <v>2.6384853527342396E-4</v>
      </c>
      <c r="T285" s="5">
        <f t="shared" si="457"/>
        <v>1.0070020959282557E-3</v>
      </c>
      <c r="U285" s="5">
        <f t="shared" si="458"/>
        <v>5.525276637560428E-5</v>
      </c>
      <c r="V285" s="5">
        <f t="shared" si="459"/>
        <v>1.467226435272603E-4</v>
      </c>
      <c r="W285" s="5">
        <f t="shared" si="460"/>
        <v>6.1176618398340373E-3</v>
      </c>
      <c r="X285" s="5">
        <f t="shared" si="461"/>
        <v>3.2058247391241394E-3</v>
      </c>
      <c r="Y285" s="5">
        <f t="shared" si="462"/>
        <v>8.3997060699412271E-4</v>
      </c>
      <c r="Z285" s="5">
        <f t="shared" si="463"/>
        <v>1.0105467851891514E-6</v>
      </c>
      <c r="AA285" s="5">
        <f t="shared" si="464"/>
        <v>9.6513281266275362E-6</v>
      </c>
      <c r="AB285" s="5">
        <f t="shared" si="465"/>
        <v>4.608798720308462E-5</v>
      </c>
      <c r="AC285" s="5">
        <f t="shared" si="466"/>
        <v>4.5894656690027766E-5</v>
      </c>
      <c r="AD285" s="5">
        <f t="shared" si="467"/>
        <v>1.4606835291879779E-2</v>
      </c>
      <c r="AE285" s="5">
        <f t="shared" si="468"/>
        <v>7.6543874383697722E-3</v>
      </c>
      <c r="AF285" s="5">
        <f t="shared" si="469"/>
        <v>2.0055558197895227E-3</v>
      </c>
      <c r="AG285" s="5">
        <f t="shared" si="470"/>
        <v>3.50322319817864E-4</v>
      </c>
      <c r="AH285" s="5">
        <f t="shared" si="471"/>
        <v>1.3238864654578697E-7</v>
      </c>
      <c r="AI285" s="5">
        <f t="shared" si="472"/>
        <v>1.2643910077001964E-6</v>
      </c>
      <c r="AJ285" s="5">
        <f t="shared" si="473"/>
        <v>6.0378463790707677E-6</v>
      </c>
      <c r="AK285" s="5">
        <f t="shared" si="474"/>
        <v>1.9221685209317798E-5</v>
      </c>
      <c r="AL285" s="5">
        <f t="shared" si="475"/>
        <v>9.1877058354300075E-6</v>
      </c>
      <c r="AM285" s="5">
        <f t="shared" si="476"/>
        <v>2.7900808227725463E-2</v>
      </c>
      <c r="AN285" s="5">
        <f t="shared" si="477"/>
        <v>1.46207985337789E-2</v>
      </c>
      <c r="AO285" s="5">
        <f t="shared" si="478"/>
        <v>3.830852282496371E-3</v>
      </c>
      <c r="AP285" s="5">
        <f t="shared" si="479"/>
        <v>6.6915766953049981E-4</v>
      </c>
      <c r="AQ285" s="5">
        <f t="shared" si="480"/>
        <v>8.7664301636756011E-5</v>
      </c>
      <c r="AR285" s="5">
        <f t="shared" si="481"/>
        <v>1.3875065650479279E-8</v>
      </c>
      <c r="AS285" s="5">
        <f t="shared" si="482"/>
        <v>1.3251520200146776E-7</v>
      </c>
      <c r="AT285" s="5">
        <f t="shared" si="483"/>
        <v>6.3279984411761102E-7</v>
      </c>
      <c r="AU285" s="5">
        <f t="shared" si="484"/>
        <v>2.0145393970765561E-6</v>
      </c>
      <c r="AV285" s="5">
        <f t="shared" si="485"/>
        <v>4.8100149914298518E-6</v>
      </c>
      <c r="AW285" s="5">
        <f t="shared" si="486"/>
        <v>1.2772901001024691E-6</v>
      </c>
      <c r="AX285" s="5">
        <f t="shared" si="487"/>
        <v>4.4411576509952588E-2</v>
      </c>
      <c r="AY285" s="5">
        <f t="shared" si="488"/>
        <v>2.3272899746118191E-2</v>
      </c>
      <c r="AZ285" s="5">
        <f t="shared" si="489"/>
        <v>6.097822968201657E-3</v>
      </c>
      <c r="BA285" s="5">
        <f t="shared" si="490"/>
        <v>1.0651428731030014E-3</v>
      </c>
      <c r="BB285" s="5">
        <f t="shared" si="491"/>
        <v>1.3954111320200072E-4</v>
      </c>
      <c r="BC285" s="5">
        <f t="shared" si="492"/>
        <v>1.4624683891976347E-5</v>
      </c>
      <c r="BD285" s="5">
        <f t="shared" si="493"/>
        <v>1.2118199698902368E-9</v>
      </c>
      <c r="BE285" s="5">
        <f t="shared" si="494"/>
        <v>1.1573607804433727E-8</v>
      </c>
      <c r="BF285" s="5">
        <f t="shared" si="495"/>
        <v>5.5267449348512549E-8</v>
      </c>
      <c r="BG285" s="5">
        <f t="shared" si="496"/>
        <v>1.7594576724930168E-7</v>
      </c>
      <c r="BH285" s="5">
        <f t="shared" si="497"/>
        <v>4.2009691117279634E-7</v>
      </c>
      <c r="BI285" s="5">
        <f t="shared" si="498"/>
        <v>8.0243551196938336E-7</v>
      </c>
      <c r="BJ285" s="8">
        <f t="shared" si="499"/>
        <v>0.1602225230704947</v>
      </c>
      <c r="BK285" s="8">
        <f t="shared" si="500"/>
        <v>2.3991565699751152E-2</v>
      </c>
      <c r="BL285" s="8">
        <f t="shared" si="501"/>
        <v>1.745839344506031E-4</v>
      </c>
      <c r="BM285" s="8">
        <f t="shared" si="502"/>
        <v>0.15851310910810212</v>
      </c>
      <c r="BN285" s="8">
        <f t="shared" si="503"/>
        <v>2.6049516873614914E-3</v>
      </c>
    </row>
    <row r="286" spans="1:66" x14ac:dyDescent="0.25">
      <c r="A286" t="s">
        <v>16</v>
      </c>
      <c r="B286" t="s">
        <v>231</v>
      </c>
      <c r="C286" t="s">
        <v>450</v>
      </c>
      <c r="D286" s="16"/>
      <c r="E286">
        <f>VLOOKUP(A286,home!$A$2:$E$405,3,FALSE)</f>
        <v>1.4166666666666701</v>
      </c>
      <c r="F286">
        <f>VLOOKUP(B286,home!$B$2:$E$405,3,FALSE)</f>
        <v>0.35</v>
      </c>
      <c r="G286">
        <f>VLOOKUP(C286,away!$B$2:$E$405,4,FALSE)</f>
        <v>0.35</v>
      </c>
      <c r="H286">
        <f>VLOOKUP(A286,away!$A$2:$E$405,3,FALSE)</f>
        <v>1.3611111111111101</v>
      </c>
      <c r="I286">
        <f>VLOOKUP(C286,away!$B$2:$E$405,3,FALSE)</f>
        <v>1.41</v>
      </c>
      <c r="J286">
        <f>VLOOKUP(B286,home!$B$2:$E$405,4,FALSE)</f>
        <v>0.37</v>
      </c>
      <c r="K286" s="3">
        <f t="shared" si="448"/>
        <v>0.17354166666666707</v>
      </c>
      <c r="L286" s="3">
        <f t="shared" si="449"/>
        <v>0.71009166666666612</v>
      </c>
      <c r="M286" s="5">
        <f t="shared" si="450"/>
        <v>0.41327860158735619</v>
      </c>
      <c r="N286" s="5">
        <f t="shared" si="451"/>
        <v>7.1721057317139278E-2</v>
      </c>
      <c r="O286" s="5">
        <f t="shared" si="452"/>
        <v>0.29346569099883479</v>
      </c>
      <c r="P286" s="5">
        <f t="shared" si="453"/>
        <v>5.092852512542291E-2</v>
      </c>
      <c r="Q286" s="5">
        <f t="shared" si="454"/>
        <v>6.2232959109559541E-3</v>
      </c>
      <c r="R286" s="5">
        <f t="shared" si="455"/>
        <v>0.10419377081542373</v>
      </c>
      <c r="S286" s="5">
        <f t="shared" si="456"/>
        <v>1.5689867933451366E-3</v>
      </c>
      <c r="T286" s="5">
        <f t="shared" si="457"/>
        <v>4.4191105655705613E-3</v>
      </c>
      <c r="U286" s="5">
        <f t="shared" si="458"/>
        <v>1.8081960643593367E-2</v>
      </c>
      <c r="V286" s="5">
        <f t="shared" si="459"/>
        <v>2.1483001490849017E-5</v>
      </c>
      <c r="W286" s="5">
        <f t="shared" si="460"/>
        <v>3.6000038151571672E-4</v>
      </c>
      <c r="X286" s="5">
        <f t="shared" si="461"/>
        <v>2.5563327091113089E-4</v>
      </c>
      <c r="Y286" s="5">
        <f t="shared" si="462"/>
        <v>9.0761527698368178E-5</v>
      </c>
      <c r="Z286" s="5">
        <f t="shared" si="463"/>
        <v>2.4662376124869628E-2</v>
      </c>
      <c r="AA286" s="5">
        <f t="shared" si="464"/>
        <v>4.2799498566700933E-3</v>
      </c>
      <c r="AB286" s="5">
        <f t="shared" si="465"/>
        <v>3.7137481568814544E-4</v>
      </c>
      <c r="AC286" s="5">
        <f t="shared" si="466"/>
        <v>1.6546005179585535E-7</v>
      </c>
      <c r="AD286" s="5">
        <f t="shared" si="467"/>
        <v>1.5618766552218374E-5</v>
      </c>
      <c r="AE286" s="5">
        <f t="shared" si="468"/>
        <v>1.1090755972342321E-5</v>
      </c>
      <c r="AF286" s="5">
        <f t="shared" si="469"/>
        <v>3.9377266964969202E-6</v>
      </c>
      <c r="AG286" s="5">
        <f t="shared" si="470"/>
        <v>9.3204897093110807E-7</v>
      </c>
      <c r="AH286" s="5">
        <f t="shared" si="471"/>
        <v>4.378136941617216E-3</v>
      </c>
      <c r="AI286" s="5">
        <f t="shared" si="472"/>
        <v>7.597891817431562E-4</v>
      </c>
      <c r="AJ286" s="5">
        <f t="shared" si="473"/>
        <v>6.5927540457505268E-5</v>
      </c>
      <c r="AK286" s="5">
        <f t="shared" si="474"/>
        <v>3.8137250834098619E-6</v>
      </c>
      <c r="AL286" s="5">
        <f t="shared" si="475"/>
        <v>8.155889390617613E-10</v>
      </c>
      <c r="AM286" s="5">
        <f t="shared" si="476"/>
        <v>5.4210135574991438E-7</v>
      </c>
      <c r="AN286" s="5">
        <f t="shared" si="477"/>
        <v>3.8494165520671593E-7</v>
      </c>
      <c r="AO286" s="5">
        <f t="shared" si="478"/>
        <v>1.3667193075758103E-7</v>
      </c>
      <c r="AP286" s="5">
        <f t="shared" si="479"/>
        <v>3.234986636606731E-8</v>
      </c>
      <c r="AQ286" s="5">
        <f t="shared" si="480"/>
        <v>5.7428426310811643E-9</v>
      </c>
      <c r="AR286" s="5">
        <f t="shared" si="481"/>
        <v>6.2177571155357407E-4</v>
      </c>
      <c r="AS286" s="5">
        <f t="shared" si="482"/>
        <v>1.0790399327586007E-4</v>
      </c>
      <c r="AT286" s="5">
        <f t="shared" si="483"/>
        <v>9.3629194165407982E-6</v>
      </c>
      <c r="AU286" s="5">
        <f t="shared" si="484"/>
        <v>5.4161888013739596E-7</v>
      </c>
      <c r="AV286" s="5">
        <f t="shared" si="485"/>
        <v>2.3498360789294369E-8</v>
      </c>
      <c r="AW286" s="5">
        <f t="shared" si="486"/>
        <v>2.7918173798690357E-12</v>
      </c>
      <c r="AX286" s="5">
        <f t="shared" si="487"/>
        <v>1.5679528796516634E-8</v>
      </c>
      <c r="AY286" s="5">
        <f t="shared" si="488"/>
        <v>1.1133902735666481E-8</v>
      </c>
      <c r="AZ286" s="5">
        <f t="shared" si="489"/>
        <v>3.9530457750369833E-9</v>
      </c>
      <c r="BA286" s="5">
        <f t="shared" si="490"/>
        <v>9.3567495426854485E-10</v>
      </c>
      <c r="BB286" s="5">
        <f t="shared" si="491"/>
        <v>1.6610374693370186E-10</v>
      </c>
      <c r="BC286" s="5">
        <f t="shared" si="492"/>
        <v>2.3589777299946104E-11</v>
      </c>
      <c r="BD286" s="5">
        <f t="shared" si="493"/>
        <v>7.3586291884988276E-5</v>
      </c>
      <c r="BE286" s="5">
        <f t="shared" si="494"/>
        <v>1.2770287737540703E-5</v>
      </c>
      <c r="BF286" s="5">
        <f t="shared" si="495"/>
        <v>1.1080885088928573E-6</v>
      </c>
      <c r="BG286" s="5">
        <f t="shared" si="496"/>
        <v>6.4099842215816128E-8</v>
      </c>
      <c r="BH286" s="5">
        <f t="shared" si="497"/>
        <v>2.7809983628007793E-9</v>
      </c>
      <c r="BI286" s="5">
        <f t="shared" si="498"/>
        <v>9.6523818175544011E-11</v>
      </c>
      <c r="BJ286" s="8">
        <f t="shared" si="499"/>
        <v>8.3102571971479508E-2</v>
      </c>
      <c r="BK286" s="8">
        <f t="shared" si="500"/>
        <v>0.46579777391715854</v>
      </c>
      <c r="BL286" s="8">
        <f t="shared" si="501"/>
        <v>0.42642755390609416</v>
      </c>
      <c r="BM286" s="8">
        <f t="shared" si="502"/>
        <v>6.0179323033358045E-2</v>
      </c>
      <c r="BN286" s="8">
        <f t="shared" si="503"/>
        <v>0.9398109417551328</v>
      </c>
    </row>
    <row r="287" spans="1:66" x14ac:dyDescent="0.25">
      <c r="A287" t="s">
        <v>16</v>
      </c>
      <c r="B287" t="s">
        <v>49</v>
      </c>
      <c r="C287" t="s">
        <v>18</v>
      </c>
      <c r="D287" s="16"/>
      <c r="E287">
        <f>VLOOKUP(A287,home!$A$2:$E$405,3,FALSE)</f>
        <v>1.4166666666666701</v>
      </c>
      <c r="F287">
        <f>VLOOKUP(B287,home!$B$2:$E$405,3,FALSE)</f>
        <v>0.71</v>
      </c>
      <c r="G287">
        <f>VLOOKUP(C287,away!$B$2:$E$405,4,FALSE)</f>
        <v>0.35</v>
      </c>
      <c r="H287">
        <f>VLOOKUP(A287,away!$A$2:$E$405,3,FALSE)</f>
        <v>1.3611111111111101</v>
      </c>
      <c r="I287">
        <f>VLOOKUP(C287,away!$B$2:$E$405,3,FALSE)</f>
        <v>1.41</v>
      </c>
      <c r="J287">
        <f>VLOOKUP(B287,home!$B$2:$E$405,4,FALSE)</f>
        <v>1.84</v>
      </c>
      <c r="K287" s="3">
        <f t="shared" si="448"/>
        <v>0.35204166666666753</v>
      </c>
      <c r="L287" s="3">
        <f t="shared" si="449"/>
        <v>3.5312666666666641</v>
      </c>
      <c r="M287" s="5">
        <f t="shared" si="450"/>
        <v>2.0582618256236442E-2</v>
      </c>
      <c r="N287" s="5">
        <f t="shared" si="451"/>
        <v>7.2459392352892541E-3</v>
      </c>
      <c r="O287" s="5">
        <f t="shared" si="452"/>
        <v>7.2682713760972475E-2</v>
      </c>
      <c r="P287" s="5">
        <f t="shared" si="453"/>
        <v>2.558734369026908E-2</v>
      </c>
      <c r="Q287" s="5">
        <f t="shared" si="454"/>
        <v>1.2754362624783136E-3</v>
      </c>
      <c r="R287" s="5">
        <f t="shared" si="455"/>
        <v>0.12833102217349837</v>
      </c>
      <c r="S287" s="5">
        <f t="shared" si="456"/>
        <v>7.9522457854162756E-3</v>
      </c>
      <c r="T287" s="5">
        <f t="shared" si="457"/>
        <v>4.5039055591475823E-3</v>
      </c>
      <c r="U287" s="5">
        <f t="shared" si="458"/>
        <v>4.5177866930995424E-2</v>
      </c>
      <c r="V287" s="5">
        <f t="shared" si="459"/>
        <v>1.0984286918852425E-3</v>
      </c>
      <c r="W287" s="5">
        <f t="shared" si="460"/>
        <v>1.4966890252332356E-4</v>
      </c>
      <c r="X287" s="5">
        <f t="shared" si="461"/>
        <v>5.285208065171946E-4</v>
      </c>
      <c r="Y287" s="5">
        <f t="shared" si="462"/>
        <v>9.3317395334697594E-4</v>
      </c>
      <c r="Z287" s="5">
        <f t="shared" si="463"/>
        <v>0.15105702030017837</v>
      </c>
      <c r="AA287" s="5">
        <f t="shared" si="464"/>
        <v>5.3178365188175425E-2</v>
      </c>
      <c r="AB287" s="5">
        <f t="shared" si="465"/>
        <v>9.3605001557269842E-3</v>
      </c>
      <c r="AC287" s="5">
        <f t="shared" si="466"/>
        <v>8.5344682915900507E-5</v>
      </c>
      <c r="AD287" s="5">
        <f t="shared" si="467"/>
        <v>1.3172422473120454E-5</v>
      </c>
      <c r="AE287" s="5">
        <f t="shared" si="468"/>
        <v>4.6515336398581121E-5</v>
      </c>
      <c r="AF287" s="5">
        <f t="shared" si="469"/>
        <v>8.2129028456548098E-5</v>
      </c>
      <c r="AG287" s="5">
        <f t="shared" si="470"/>
        <v>9.6673166851442047E-5</v>
      </c>
      <c r="AH287" s="5">
        <f t="shared" si="471"/>
        <v>0.1333556551380024</v>
      </c>
      <c r="AI287" s="5">
        <f t="shared" si="472"/>
        <v>4.6946747094207708E-2</v>
      </c>
      <c r="AJ287" s="5">
        <f t="shared" si="473"/>
        <v>8.2636055458117051E-3</v>
      </c>
      <c r="AK287" s="5">
        <f t="shared" si="474"/>
        <v>9.6971115634115622E-4</v>
      </c>
      <c r="AL287" s="5">
        <f t="shared" si="475"/>
        <v>4.2438599535207694E-6</v>
      </c>
      <c r="AM287" s="5">
        <f t="shared" si="476"/>
        <v>9.2744831229495871E-7</v>
      </c>
      <c r="AN287" s="5">
        <f t="shared" si="477"/>
        <v>3.2750673102634421E-6</v>
      </c>
      <c r="AO287" s="5">
        <f t="shared" si="478"/>
        <v>5.7825680119114748E-6</v>
      </c>
      <c r="AP287" s="5">
        <f t="shared" si="479"/>
        <v>6.8065965560653011E-6</v>
      </c>
      <c r="AQ287" s="5">
        <f t="shared" si="480"/>
        <v>6.0089768829703789E-6</v>
      </c>
      <c r="AR287" s="5">
        <f t="shared" si="481"/>
        <v>9.4182875960064569E-2</v>
      </c>
      <c r="AS287" s="5">
        <f t="shared" si="482"/>
        <v>3.3156296624441146E-2</v>
      </c>
      <c r="AT287" s="5">
        <f t="shared" si="483"/>
        <v>5.8361989620813312E-3</v>
      </c>
      <c r="AU287" s="5">
        <f t="shared" si="484"/>
        <v>6.8486173653646218E-4</v>
      </c>
      <c r="AV287" s="5">
        <f t="shared" si="485"/>
        <v>6.0274966791631065E-5</v>
      </c>
      <c r="AW287" s="5">
        <f t="shared" si="486"/>
        <v>1.4654909012743638E-7</v>
      </c>
      <c r="AX287" s="5">
        <f t="shared" si="487"/>
        <v>5.441674160125081E-8</v>
      </c>
      <c r="AY287" s="5">
        <f t="shared" si="488"/>
        <v>1.9216002572511013E-7</v>
      </c>
      <c r="AZ287" s="5">
        <f t="shared" si="489"/>
        <v>3.3928414675444527E-7</v>
      </c>
      <c r="BA287" s="5">
        <f t="shared" si="490"/>
        <v>3.9936759932080423E-7</v>
      </c>
      <c r="BB287" s="5">
        <f t="shared" si="491"/>
        <v>3.525683728070611E-7</v>
      </c>
      <c r="BC287" s="5">
        <f t="shared" si="492"/>
        <v>2.4900258852289608E-7</v>
      </c>
      <c r="BD287" s="5">
        <f t="shared" si="493"/>
        <v>5.5430808408096194E-2</v>
      </c>
      <c r="BE287" s="5">
        <f t="shared" si="494"/>
        <v>1.951395417666691E-2</v>
      </c>
      <c r="BF287" s="5">
        <f t="shared" si="495"/>
        <v>3.434862475805398E-3</v>
      </c>
      <c r="BG287" s="5">
        <f t="shared" si="496"/>
        <v>4.0307157025110937E-4</v>
      </c>
      <c r="BH287" s="5">
        <f t="shared" si="497"/>
        <v>3.5474496844287825E-5</v>
      </c>
      <c r="BI287" s="5">
        <f t="shared" si="498"/>
        <v>2.4977001986449054E-6</v>
      </c>
      <c r="BJ287" s="8">
        <f t="shared" si="499"/>
        <v>1.4899522130030573E-2</v>
      </c>
      <c r="BK287" s="8">
        <f t="shared" si="500"/>
        <v>5.5310417126702184E-2</v>
      </c>
      <c r="BL287" s="8">
        <f t="shared" si="501"/>
        <v>0.71100736422150934</v>
      </c>
      <c r="BM287" s="8">
        <f t="shared" si="502"/>
        <v>0.67656920478874094</v>
      </c>
      <c r="BN287" s="8">
        <f t="shared" si="503"/>
        <v>0.25570507337874393</v>
      </c>
    </row>
    <row r="288" spans="1:66" x14ac:dyDescent="0.25">
      <c r="A288" t="s">
        <v>61</v>
      </c>
      <c r="B288" t="s">
        <v>289</v>
      </c>
      <c r="C288" t="s">
        <v>66</v>
      </c>
      <c r="D288" s="16"/>
      <c r="E288">
        <f>VLOOKUP(A288,home!$A$2:$E$405,3,FALSE)</f>
        <v>1.95</v>
      </c>
      <c r="F288">
        <f>VLOOKUP(B288,home!$B$2:$E$405,3,FALSE)</f>
        <v>1.03</v>
      </c>
      <c r="G288">
        <f>VLOOKUP(C288,away!$B$2:$E$405,4,FALSE)</f>
        <v>1.03</v>
      </c>
      <c r="H288">
        <f>VLOOKUP(A288,away!$A$2:$E$405,3,FALSE)</f>
        <v>1</v>
      </c>
      <c r="I288">
        <f>VLOOKUP(C288,away!$B$2:$E$405,3,FALSE)</f>
        <v>2.0499999999999998</v>
      </c>
      <c r="J288">
        <f>VLOOKUP(B288,home!$B$2:$E$405,4,FALSE)</f>
        <v>4</v>
      </c>
      <c r="K288" s="3">
        <f t="shared" si="448"/>
        <v>2.0687550000000003</v>
      </c>
      <c r="L288" s="3">
        <f t="shared" si="449"/>
        <v>8.1999999999999993</v>
      </c>
      <c r="M288" s="5">
        <f t="shared" si="450"/>
        <v>3.4700550728467994E-5</v>
      </c>
      <c r="N288" s="5">
        <f t="shared" si="451"/>
        <v>7.1786937822271819E-5</v>
      </c>
      <c r="O288" s="5">
        <f t="shared" si="452"/>
        <v>2.8454451597343755E-4</v>
      </c>
      <c r="P288" s="5">
        <f t="shared" si="453"/>
        <v>5.8865289014262893E-4</v>
      </c>
      <c r="Q288" s="5">
        <f t="shared" si="454"/>
        <v>7.4254793277256991E-5</v>
      </c>
      <c r="R288" s="5">
        <f t="shared" si="455"/>
        <v>1.166632515491094E-3</v>
      </c>
      <c r="S288" s="5">
        <f t="shared" si="456"/>
        <v>2.49644614998138E-3</v>
      </c>
      <c r="T288" s="5">
        <f t="shared" si="457"/>
        <v>6.0888930487350734E-4</v>
      </c>
      <c r="U288" s="5">
        <f t="shared" si="458"/>
        <v>2.4134768495847787E-3</v>
      </c>
      <c r="V288" s="5">
        <f t="shared" si="459"/>
        <v>4.7054656367820896E-3</v>
      </c>
      <c r="W288" s="5">
        <f t="shared" si="460"/>
        <v>5.1204991622097267E-5</v>
      </c>
      <c r="X288" s="5">
        <f t="shared" si="461"/>
        <v>4.1988093130119764E-4</v>
      </c>
      <c r="Y288" s="5">
        <f t="shared" si="462"/>
        <v>1.7215118183349103E-3</v>
      </c>
      <c r="Z288" s="5">
        <f t="shared" si="463"/>
        <v>3.1887955423423246E-3</v>
      </c>
      <c r="AA288" s="5">
        <f t="shared" si="464"/>
        <v>6.5968367221983975E-3</v>
      </c>
      <c r="AB288" s="5">
        <f t="shared" si="465"/>
        <v>6.8236194766157741E-3</v>
      </c>
      <c r="AC288" s="5">
        <f t="shared" si="466"/>
        <v>4.9889084762533295E-3</v>
      </c>
      <c r="AD288" s="5">
        <f t="shared" si="467"/>
        <v>2.6482645610792967E-5</v>
      </c>
      <c r="AE288" s="5">
        <f t="shared" si="468"/>
        <v>2.1715769400850233E-4</v>
      </c>
      <c r="AF288" s="5">
        <f t="shared" si="469"/>
        <v>8.9034654543485958E-4</v>
      </c>
      <c r="AG288" s="5">
        <f t="shared" si="470"/>
        <v>2.4336138908552835E-3</v>
      </c>
      <c r="AH288" s="5">
        <f t="shared" si="471"/>
        <v>6.5370308618017637E-3</v>
      </c>
      <c r="AI288" s="5">
        <f t="shared" si="472"/>
        <v>1.352351528050671E-2</v>
      </c>
      <c r="AJ288" s="5">
        <f t="shared" si="473"/>
        <v>1.3988419927062332E-2</v>
      </c>
      <c r="AK288" s="5">
        <f t="shared" si="474"/>
        <v>9.6462045554032809E-3</v>
      </c>
      <c r="AL288" s="5">
        <f t="shared" si="475"/>
        <v>3.3852320283715939E-3</v>
      </c>
      <c r="AM288" s="5">
        <f t="shared" si="476"/>
        <v>1.0957221104111201E-5</v>
      </c>
      <c r="AN288" s="5">
        <f t="shared" si="477"/>
        <v>8.9849213053711852E-5</v>
      </c>
      <c r="AO288" s="5">
        <f t="shared" si="478"/>
        <v>3.6838177352021856E-4</v>
      </c>
      <c r="AP288" s="5">
        <f t="shared" si="479"/>
        <v>1.0069101809552644E-3</v>
      </c>
      <c r="AQ288" s="5">
        <f t="shared" si="480"/>
        <v>2.0641658709582913E-3</v>
      </c>
      <c r="AR288" s="5">
        <f t="shared" si="481"/>
        <v>1.072073061335488E-2</v>
      </c>
      <c r="AS288" s="5">
        <f t="shared" si="482"/>
        <v>2.2178565060030977E-2</v>
      </c>
      <c r="AT288" s="5">
        <f t="shared" si="483"/>
        <v>2.2941008680382197E-2</v>
      </c>
      <c r="AU288" s="5">
        <f t="shared" si="484"/>
        <v>1.5819775470861362E-2</v>
      </c>
      <c r="AV288" s="5">
        <f t="shared" si="485"/>
        <v>8.1818099010554507E-3</v>
      </c>
      <c r="AW288" s="5">
        <f t="shared" si="486"/>
        <v>1.5951769059944958E-3</v>
      </c>
      <c r="AX288" s="5">
        <f t="shared" si="487"/>
        <v>3.7779676575392635E-6</v>
      </c>
      <c r="AY288" s="5">
        <f t="shared" si="488"/>
        <v>3.097933479182196E-5</v>
      </c>
      <c r="AZ288" s="5">
        <f t="shared" si="489"/>
        <v>1.2701527264647003E-4</v>
      </c>
      <c r="BA288" s="5">
        <f t="shared" si="490"/>
        <v>3.471750785670182E-4</v>
      </c>
      <c r="BB288" s="5">
        <f t="shared" si="491"/>
        <v>7.1170891106238712E-4</v>
      </c>
      <c r="BC288" s="5">
        <f t="shared" si="492"/>
        <v>1.1672026141423136E-3</v>
      </c>
      <c r="BD288" s="5">
        <f t="shared" si="493"/>
        <v>1.4651665171585008E-2</v>
      </c>
      <c r="BE288" s="5">
        <f t="shared" si="494"/>
        <v>3.0310705582042352E-2</v>
      </c>
      <c r="BF288" s="5">
        <f t="shared" si="495"/>
        <v>3.1352711863189019E-2</v>
      </c>
      <c r="BG288" s="5">
        <f t="shared" si="496"/>
        <v>2.1620359810177202E-2</v>
      </c>
      <c r="BH288" s="5">
        <f t="shared" si="497"/>
        <v>1.1181806864775788E-2</v>
      </c>
      <c r="BI288" s="5">
        <f t="shared" si="498"/>
        <v>4.6264837721078471E-3</v>
      </c>
      <c r="BJ288" s="8">
        <f t="shared" si="499"/>
        <v>1.2443252991599828E-2</v>
      </c>
      <c r="BK288" s="8">
        <f t="shared" si="500"/>
        <v>1.6230385067051312E-2</v>
      </c>
      <c r="BL288" s="8">
        <f t="shared" si="501"/>
        <v>0.25456590349419966</v>
      </c>
      <c r="BM288" s="8">
        <f t="shared" si="502"/>
        <v>0.2857719624629606</v>
      </c>
      <c r="BN288" s="8">
        <f t="shared" si="503"/>
        <v>2.2205722034351573E-3</v>
      </c>
    </row>
    <row r="289" spans="1:66" x14ac:dyDescent="0.25">
      <c r="A289" t="s">
        <v>61</v>
      </c>
      <c r="B289" t="s">
        <v>238</v>
      </c>
      <c r="C289" t="s">
        <v>241</v>
      </c>
      <c r="D289" s="16"/>
      <c r="E289">
        <f>VLOOKUP(A289,home!$A$2:$E$405,3,FALSE)</f>
        <v>1.95</v>
      </c>
      <c r="F289">
        <f>VLOOKUP(B289,home!$B$2:$E$405,3,FALSE)</f>
        <v>0.51</v>
      </c>
      <c r="G289">
        <f>VLOOKUP(C289,away!$B$2:$E$405,4,FALSE)</f>
        <v>0.51</v>
      </c>
      <c r="H289">
        <f>VLOOKUP(A289,away!$A$2:$E$405,3,FALSE)</f>
        <v>1</v>
      </c>
      <c r="I289">
        <f>VLOOKUP(C289,away!$B$2:$E$405,3,FALSE)</f>
        <v>0</v>
      </c>
      <c r="J289">
        <f>VLOOKUP(B289,home!$B$2:$E$405,4,FALSE)</f>
        <v>0</v>
      </c>
      <c r="K289" s="3">
        <f t="shared" si="448"/>
        <v>0.50719499999999995</v>
      </c>
      <c r="L289" s="3">
        <f t="shared" si="449"/>
        <v>0</v>
      </c>
      <c r="M289" s="5">
        <f t="shared" si="450"/>
        <v>0.6021823334783013</v>
      </c>
      <c r="N289" s="5">
        <f t="shared" si="451"/>
        <v>0.305423868628527</v>
      </c>
      <c r="O289" s="5">
        <f t="shared" si="452"/>
        <v>0</v>
      </c>
      <c r="P289" s="5">
        <f t="shared" si="453"/>
        <v>0</v>
      </c>
      <c r="Q289" s="5">
        <f t="shared" si="454"/>
        <v>7.745472952452287E-2</v>
      </c>
      <c r="R289" s="5">
        <f t="shared" si="455"/>
        <v>0</v>
      </c>
      <c r="S289" s="5">
        <f t="shared" si="456"/>
        <v>0</v>
      </c>
      <c r="T289" s="5">
        <f t="shared" si="457"/>
        <v>0</v>
      </c>
      <c r="U289" s="5">
        <f t="shared" si="458"/>
        <v>0</v>
      </c>
      <c r="V289" s="5">
        <f t="shared" si="459"/>
        <v>0</v>
      </c>
      <c r="W289" s="5">
        <f t="shared" si="460"/>
        <v>1.3094883847063459E-2</v>
      </c>
      <c r="X289" s="5">
        <f t="shared" si="461"/>
        <v>0</v>
      </c>
      <c r="Y289" s="5">
        <f t="shared" si="462"/>
        <v>0</v>
      </c>
      <c r="Z289" s="5">
        <f t="shared" si="463"/>
        <v>0</v>
      </c>
      <c r="AA289" s="5">
        <f t="shared" si="464"/>
        <v>0</v>
      </c>
      <c r="AB289" s="5">
        <f t="shared" si="465"/>
        <v>0</v>
      </c>
      <c r="AC289" s="5">
        <f t="shared" si="466"/>
        <v>0</v>
      </c>
      <c r="AD289" s="5">
        <f t="shared" si="467"/>
        <v>1.6604149032028374E-3</v>
      </c>
      <c r="AE289" s="5">
        <f t="shared" si="468"/>
        <v>0</v>
      </c>
      <c r="AF289" s="5">
        <f t="shared" si="469"/>
        <v>0</v>
      </c>
      <c r="AG289" s="5">
        <f t="shared" si="470"/>
        <v>0</v>
      </c>
      <c r="AH289" s="5">
        <f t="shared" si="471"/>
        <v>0</v>
      </c>
      <c r="AI289" s="5">
        <f t="shared" si="472"/>
        <v>0</v>
      </c>
      <c r="AJ289" s="5">
        <f t="shared" si="473"/>
        <v>0</v>
      </c>
      <c r="AK289" s="5">
        <f t="shared" si="474"/>
        <v>0</v>
      </c>
      <c r="AL289" s="5">
        <f t="shared" si="475"/>
        <v>0</v>
      </c>
      <c r="AM289" s="5">
        <f t="shared" si="476"/>
        <v>1.6843082736599265E-4</v>
      </c>
      <c r="AN289" s="5">
        <f t="shared" si="477"/>
        <v>0</v>
      </c>
      <c r="AO289" s="5">
        <f t="shared" si="478"/>
        <v>0</v>
      </c>
      <c r="AP289" s="5">
        <f t="shared" si="479"/>
        <v>0</v>
      </c>
      <c r="AQ289" s="5">
        <f t="shared" si="480"/>
        <v>0</v>
      </c>
      <c r="AR289" s="5">
        <f t="shared" si="481"/>
        <v>0</v>
      </c>
      <c r="AS289" s="5">
        <f t="shared" si="482"/>
        <v>0</v>
      </c>
      <c r="AT289" s="5">
        <f t="shared" si="483"/>
        <v>0</v>
      </c>
      <c r="AU289" s="5">
        <f t="shared" si="484"/>
        <v>0</v>
      </c>
      <c r="AV289" s="5">
        <f t="shared" si="485"/>
        <v>0</v>
      </c>
      <c r="AW289" s="5">
        <f t="shared" si="486"/>
        <v>0</v>
      </c>
      <c r="AX289" s="5">
        <f t="shared" si="487"/>
        <v>1.4237878914315771E-5</v>
      </c>
      <c r="AY289" s="5">
        <f t="shared" si="488"/>
        <v>0</v>
      </c>
      <c r="AZ289" s="5">
        <f t="shared" si="489"/>
        <v>0</v>
      </c>
      <c r="BA289" s="5">
        <f t="shared" si="490"/>
        <v>0</v>
      </c>
      <c r="BB289" s="5">
        <f t="shared" si="491"/>
        <v>0</v>
      </c>
      <c r="BC289" s="5">
        <f t="shared" si="492"/>
        <v>0</v>
      </c>
      <c r="BD289" s="5">
        <f t="shared" si="493"/>
        <v>0</v>
      </c>
      <c r="BE289" s="5">
        <f t="shared" si="494"/>
        <v>0</v>
      </c>
      <c r="BF289" s="5">
        <f t="shared" si="495"/>
        <v>0</v>
      </c>
      <c r="BG289" s="5">
        <f t="shared" si="496"/>
        <v>0</v>
      </c>
      <c r="BH289" s="5">
        <f t="shared" si="497"/>
        <v>0</v>
      </c>
      <c r="BI289" s="5">
        <f t="shared" si="498"/>
        <v>0</v>
      </c>
      <c r="BJ289" s="8">
        <f t="shared" si="499"/>
        <v>0.3978165656095965</v>
      </c>
      <c r="BK289" s="8">
        <f t="shared" si="500"/>
        <v>0.6021823334783013</v>
      </c>
      <c r="BL289" s="8">
        <f t="shared" si="501"/>
        <v>0</v>
      </c>
      <c r="BM289" s="8">
        <f t="shared" si="502"/>
        <v>1.4937967456546606E-2</v>
      </c>
      <c r="BN289" s="8">
        <f t="shared" si="503"/>
        <v>0.98506093163135122</v>
      </c>
    </row>
    <row r="290" spans="1:66" x14ac:dyDescent="0.25">
      <c r="A290" t="s">
        <v>19</v>
      </c>
      <c r="B290" t="s">
        <v>141</v>
      </c>
      <c r="C290" t="s">
        <v>253</v>
      </c>
      <c r="D290" s="16"/>
      <c r="E290">
        <f>VLOOKUP(A290,home!$A$2:$E$405,3,FALSE)</f>
        <v>1.4827586206896599</v>
      </c>
      <c r="F290">
        <f>VLOOKUP(B290,home!$B$2:$E$405,3,FALSE)</f>
        <v>2.02</v>
      </c>
      <c r="G290">
        <f>VLOOKUP(C290,away!$B$2:$E$405,4,FALSE)</f>
        <v>2.02</v>
      </c>
      <c r="H290">
        <f>VLOOKUP(A290,away!$A$2:$E$405,3,FALSE)</f>
        <v>1.5172413793103401</v>
      </c>
      <c r="I290">
        <f>VLOOKUP(C290,away!$B$2:$E$405,3,FALSE)</f>
        <v>0</v>
      </c>
      <c r="J290">
        <f>VLOOKUP(B290,home!$B$2:$E$405,4,FALSE)</f>
        <v>0</v>
      </c>
      <c r="K290" s="3">
        <f t="shared" si="448"/>
        <v>6.0502482758620877</v>
      </c>
      <c r="L290" s="3">
        <f t="shared" si="449"/>
        <v>0</v>
      </c>
      <c r="M290" s="5">
        <f t="shared" si="450"/>
        <v>2.3572766789322457E-3</v>
      </c>
      <c r="N290" s="5">
        <f t="shared" si="451"/>
        <v>1.4262109162439729E-2</v>
      </c>
      <c r="O290" s="5">
        <f t="shared" si="452"/>
        <v>0</v>
      </c>
      <c r="P290" s="5">
        <f t="shared" si="453"/>
        <v>0</v>
      </c>
      <c r="Q290" s="5">
        <f t="shared" si="454"/>
        <v>4.3144650685103925E-2</v>
      </c>
      <c r="R290" s="5">
        <f t="shared" si="455"/>
        <v>0</v>
      </c>
      <c r="S290" s="5">
        <f t="shared" si="456"/>
        <v>0</v>
      </c>
      <c r="T290" s="5">
        <f t="shared" si="457"/>
        <v>0</v>
      </c>
      <c r="U290" s="5">
        <f t="shared" si="458"/>
        <v>0</v>
      </c>
      <c r="V290" s="5">
        <f t="shared" si="459"/>
        <v>0</v>
      </c>
      <c r="W290" s="5">
        <f t="shared" si="460"/>
        <v>8.7011949473407388E-2</v>
      </c>
      <c r="X290" s="5">
        <f t="shared" si="461"/>
        <v>0</v>
      </c>
      <c r="Y290" s="5">
        <f t="shared" si="462"/>
        <v>0</v>
      </c>
      <c r="Z290" s="5">
        <f t="shared" si="463"/>
        <v>0</v>
      </c>
      <c r="AA290" s="5">
        <f t="shared" si="464"/>
        <v>0</v>
      </c>
      <c r="AB290" s="5">
        <f t="shared" si="465"/>
        <v>0</v>
      </c>
      <c r="AC290" s="5">
        <f t="shared" si="466"/>
        <v>0</v>
      </c>
      <c r="AD290" s="5">
        <f t="shared" si="467"/>
        <v>0.13161097432022048</v>
      </c>
      <c r="AE290" s="5">
        <f t="shared" si="468"/>
        <v>0</v>
      </c>
      <c r="AF290" s="5">
        <f t="shared" si="469"/>
        <v>0</v>
      </c>
      <c r="AG290" s="5">
        <f t="shared" si="470"/>
        <v>0</v>
      </c>
      <c r="AH290" s="5">
        <f t="shared" si="471"/>
        <v>0</v>
      </c>
      <c r="AI290" s="5">
        <f t="shared" si="472"/>
        <v>0</v>
      </c>
      <c r="AJ290" s="5">
        <f t="shared" si="473"/>
        <v>0</v>
      </c>
      <c r="AK290" s="5">
        <f t="shared" si="474"/>
        <v>0</v>
      </c>
      <c r="AL290" s="5">
        <f t="shared" si="475"/>
        <v>0</v>
      </c>
      <c r="AM290" s="5">
        <f t="shared" si="476"/>
        <v>0.15925581409308867</v>
      </c>
      <c r="AN290" s="5">
        <f t="shared" si="477"/>
        <v>0</v>
      </c>
      <c r="AO290" s="5">
        <f t="shared" si="478"/>
        <v>0</v>
      </c>
      <c r="AP290" s="5">
        <f t="shared" si="479"/>
        <v>0</v>
      </c>
      <c r="AQ290" s="5">
        <f t="shared" si="480"/>
        <v>0</v>
      </c>
      <c r="AR290" s="5">
        <f t="shared" si="481"/>
        <v>0</v>
      </c>
      <c r="AS290" s="5">
        <f t="shared" si="482"/>
        <v>0</v>
      </c>
      <c r="AT290" s="5">
        <f t="shared" si="483"/>
        <v>0</v>
      </c>
      <c r="AU290" s="5">
        <f t="shared" si="484"/>
        <v>0</v>
      </c>
      <c r="AV290" s="5">
        <f t="shared" si="485"/>
        <v>0</v>
      </c>
      <c r="AW290" s="5">
        <f t="shared" si="486"/>
        <v>0</v>
      </c>
      <c r="AX290" s="5">
        <f t="shared" si="487"/>
        <v>0.16058953577295385</v>
      </c>
      <c r="AY290" s="5">
        <f t="shared" si="488"/>
        <v>0</v>
      </c>
      <c r="AZ290" s="5">
        <f t="shared" si="489"/>
        <v>0</v>
      </c>
      <c r="BA290" s="5">
        <f t="shared" si="490"/>
        <v>0</v>
      </c>
      <c r="BB290" s="5">
        <f t="shared" si="491"/>
        <v>0</v>
      </c>
      <c r="BC290" s="5">
        <f t="shared" si="492"/>
        <v>0</v>
      </c>
      <c r="BD290" s="5">
        <f t="shared" si="493"/>
        <v>0</v>
      </c>
      <c r="BE290" s="5">
        <f t="shared" si="494"/>
        <v>0</v>
      </c>
      <c r="BF290" s="5">
        <f t="shared" si="495"/>
        <v>0</v>
      </c>
      <c r="BG290" s="5">
        <f t="shared" si="496"/>
        <v>0</v>
      </c>
      <c r="BH290" s="5">
        <f t="shared" si="497"/>
        <v>0</v>
      </c>
      <c r="BI290" s="5">
        <f t="shared" si="498"/>
        <v>0</v>
      </c>
      <c r="BJ290" s="8">
        <f t="shared" si="499"/>
        <v>0.59587503350721405</v>
      </c>
      <c r="BK290" s="8">
        <f t="shared" si="500"/>
        <v>2.3572766789322457E-3</v>
      </c>
      <c r="BL290" s="8">
        <f t="shared" si="501"/>
        <v>0</v>
      </c>
      <c r="BM290" s="8">
        <f t="shared" si="502"/>
        <v>0.53846827365967043</v>
      </c>
      <c r="BN290" s="8">
        <f t="shared" si="503"/>
        <v>5.9764036526475897E-2</v>
      </c>
    </row>
    <row r="291" spans="1:66" x14ac:dyDescent="0.25">
      <c r="A291" t="s">
        <v>19</v>
      </c>
      <c r="B291" t="s">
        <v>243</v>
      </c>
      <c r="C291" t="s">
        <v>244</v>
      </c>
      <c r="D291" s="16"/>
      <c r="E291">
        <f>VLOOKUP(A291,home!$A$2:$E$405,3,FALSE)</f>
        <v>1.4827586206896599</v>
      </c>
      <c r="F291">
        <f>VLOOKUP(B291,home!$B$2:$E$405,3,FALSE)</f>
        <v>1.01</v>
      </c>
      <c r="G291">
        <f>VLOOKUP(C291,away!$B$2:$E$405,4,FALSE)</f>
        <v>0.67</v>
      </c>
      <c r="H291">
        <f>VLOOKUP(A291,away!$A$2:$E$405,3,FALSE)</f>
        <v>1.5172413793103401</v>
      </c>
      <c r="I291">
        <f>VLOOKUP(C291,away!$B$2:$E$405,3,FALSE)</f>
        <v>0.67</v>
      </c>
      <c r="J291">
        <f>VLOOKUP(B291,home!$B$2:$E$405,4,FALSE)</f>
        <v>1.65</v>
      </c>
      <c r="K291" s="3">
        <f t="shared" si="448"/>
        <v>1.0033827586206929</v>
      </c>
      <c r="L291" s="3">
        <f t="shared" si="449"/>
        <v>1.6773103448275808</v>
      </c>
      <c r="M291" s="5">
        <f t="shared" si="450"/>
        <v>6.8515649260513664E-2</v>
      </c>
      <c r="N291" s="5">
        <f t="shared" si="451"/>
        <v>6.8747421163702027E-2</v>
      </c>
      <c r="O291" s="5">
        <f t="shared" si="452"/>
        <v>0.11492200728723773</v>
      </c>
      <c r="P291" s="5">
        <f t="shared" si="453"/>
        <v>0.11531076069809595</v>
      </c>
      <c r="Q291" s="5">
        <f t="shared" si="454"/>
        <v>3.4489988547646969E-2</v>
      </c>
      <c r="R291" s="5">
        <f t="shared" si="455"/>
        <v>9.6379935835617256E-2</v>
      </c>
      <c r="S291" s="5">
        <f t="shared" si="456"/>
        <v>4.8516549417114405E-2</v>
      </c>
      <c r="T291" s="5">
        <f t="shared" si="457"/>
        <v>5.7850414583953035E-2</v>
      </c>
      <c r="U291" s="5">
        <f t="shared" si="458"/>
        <v>9.6705965894427023E-2</v>
      </c>
      <c r="V291" s="5">
        <f t="shared" si="459"/>
        <v>9.0725100033758766E-3</v>
      </c>
      <c r="W291" s="5">
        <f t="shared" si="460"/>
        <v>1.1535553284578044E-2</v>
      </c>
      <c r="X291" s="5">
        <f t="shared" si="461"/>
        <v>1.9348702857532527E-2</v>
      </c>
      <c r="Y291" s="5">
        <f t="shared" si="462"/>
        <v>1.6226889730967142E-2</v>
      </c>
      <c r="Z291" s="5">
        <f t="shared" si="463"/>
        <v>5.3886354470299762E-2</v>
      </c>
      <c r="AA291" s="5">
        <f t="shared" si="464"/>
        <v>5.4068639000421879E-2</v>
      </c>
      <c r="AB291" s="5">
        <f t="shared" si="465"/>
        <v>2.7125770077554838E-2</v>
      </c>
      <c r="AC291" s="5">
        <f t="shared" si="466"/>
        <v>9.5430573272447107E-4</v>
      </c>
      <c r="AD291" s="5">
        <f t="shared" si="467"/>
        <v>2.8936438192239777E-3</v>
      </c>
      <c r="AE291" s="5">
        <f t="shared" si="468"/>
        <v>4.8535387122307667E-3</v>
      </c>
      <c r="AF291" s="5">
        <f t="shared" si="469"/>
        <v>4.0704453455229009E-3</v>
      </c>
      <c r="AG291" s="5">
        <f t="shared" si="470"/>
        <v>2.2758000287002793E-3</v>
      </c>
      <c r="AH291" s="5">
        <f t="shared" si="471"/>
        <v>2.2596034949519939E-2</v>
      </c>
      <c r="AI291" s="5">
        <f t="shared" si="472"/>
        <v>2.2672471881538904E-2</v>
      </c>
      <c r="AJ291" s="5">
        <f t="shared" si="473"/>
        <v>1.1374583690624296E-2</v>
      </c>
      <c r="AK291" s="5">
        <f t="shared" si="474"/>
        <v>3.8043537205535174E-3</v>
      </c>
      <c r="AL291" s="5">
        <f t="shared" si="475"/>
        <v>6.4243261892246823E-5</v>
      </c>
      <c r="AM291" s="5">
        <f t="shared" si="476"/>
        <v>5.8068646355973472E-4</v>
      </c>
      <c r="AN291" s="5">
        <f t="shared" si="477"/>
        <v>9.7399141243008683E-4</v>
      </c>
      <c r="AO291" s="5">
        <f t="shared" si="478"/>
        <v>8.1684293592110594E-4</v>
      </c>
      <c r="AP291" s="5">
        <f t="shared" si="479"/>
        <v>4.5669970217326785E-4</v>
      </c>
      <c r="AQ291" s="5">
        <f t="shared" si="480"/>
        <v>1.9150678373372438E-4</v>
      </c>
      <c r="AR291" s="5">
        <f t="shared" si="481"/>
        <v>7.5801126345830692E-3</v>
      </c>
      <c r="AS291" s="5">
        <f t="shared" si="482"/>
        <v>7.6057543259435284E-3</v>
      </c>
      <c r="AT291" s="5">
        <f t="shared" si="483"/>
        <v>3.8157413784782423E-3</v>
      </c>
      <c r="AU291" s="5">
        <f t="shared" si="484"/>
        <v>1.2762163701735417E-3</v>
      </c>
      <c r="AV291" s="5">
        <f t="shared" si="485"/>
        <v>3.2013337552540386E-4</v>
      </c>
      <c r="AW291" s="5">
        <f t="shared" si="486"/>
        <v>3.0033444420992911E-6</v>
      </c>
      <c r="AX291" s="5">
        <f t="shared" si="487"/>
        <v>9.7108464283376806E-5</v>
      </c>
      <c r="AY291" s="5">
        <f t="shared" si="488"/>
        <v>1.6288103171282754E-4</v>
      </c>
      <c r="AZ291" s="5">
        <f t="shared" si="489"/>
        <v>1.3660101973405749E-4</v>
      </c>
      <c r="BA291" s="5">
        <f t="shared" si="490"/>
        <v>7.6374101171310368E-5</v>
      </c>
      <c r="BB291" s="5">
        <f t="shared" si="491"/>
        <v>3.2025767492886789E-5</v>
      </c>
      <c r="BC291" s="5">
        <f t="shared" si="492"/>
        <v>1.0743430223372371E-5</v>
      </c>
      <c r="BD291" s="5">
        <f t="shared" si="493"/>
        <v>2.1190335561574029E-3</v>
      </c>
      <c r="BE291" s="5">
        <f t="shared" si="494"/>
        <v>2.1262017351870318E-3</v>
      </c>
      <c r="BF291" s="5">
        <f t="shared" si="495"/>
        <v>1.0666970812180337E-3</v>
      </c>
      <c r="BG291" s="5">
        <f t="shared" si="496"/>
        <v>3.5676848665506405E-4</v>
      </c>
      <c r="BH291" s="5">
        <f t="shared" si="497"/>
        <v>8.9493837082222011E-5</v>
      </c>
      <c r="BI291" s="5">
        <f t="shared" si="498"/>
        <v>1.7959314626222162E-5</v>
      </c>
      <c r="BJ291" s="8">
        <f t="shared" si="499"/>
        <v>0.22582785918649342</v>
      </c>
      <c r="BK291" s="8">
        <f t="shared" si="500"/>
        <v>0.24259689940542947</v>
      </c>
      <c r="BL291" s="8">
        <f t="shared" si="501"/>
        <v>0.47602387443312516</v>
      </c>
      <c r="BM291" s="8">
        <f t="shared" si="502"/>
        <v>0.49980934701526342</v>
      </c>
      <c r="BN291" s="8">
        <f t="shared" si="503"/>
        <v>0.49836576279281358</v>
      </c>
    </row>
    <row r="292" spans="1:66" x14ac:dyDescent="0.25">
      <c r="A292" t="s">
        <v>19</v>
      </c>
      <c r="B292" t="s">
        <v>154</v>
      </c>
      <c r="C292" t="s">
        <v>146</v>
      </c>
      <c r="D292" s="16"/>
      <c r="E292">
        <f>VLOOKUP(A292,home!$A$2:$E$405,3,FALSE)</f>
        <v>1.4827586206896599</v>
      </c>
      <c r="F292">
        <f>VLOOKUP(B292,home!$B$2:$E$405,3,FALSE)</f>
        <v>1.35</v>
      </c>
      <c r="G292">
        <f>VLOOKUP(C292,away!$B$2:$E$405,4,FALSE)</f>
        <v>1.01</v>
      </c>
      <c r="H292">
        <f>VLOOKUP(A292,away!$A$2:$E$405,3,FALSE)</f>
        <v>1.5172413793103401</v>
      </c>
      <c r="I292">
        <f>VLOOKUP(C292,away!$B$2:$E$405,3,FALSE)</f>
        <v>0.34</v>
      </c>
      <c r="J292">
        <f>VLOOKUP(B292,home!$B$2:$E$405,4,FALSE)</f>
        <v>0</v>
      </c>
      <c r="K292" s="3">
        <f t="shared" si="448"/>
        <v>2.0217413793103516</v>
      </c>
      <c r="L292" s="3">
        <f t="shared" si="449"/>
        <v>0</v>
      </c>
      <c r="M292" s="5">
        <f t="shared" si="450"/>
        <v>0.13242466261347005</v>
      </c>
      <c r="N292" s="5">
        <f t="shared" si="451"/>
        <v>0.26772842004686492</v>
      </c>
      <c r="O292" s="5">
        <f t="shared" si="452"/>
        <v>0</v>
      </c>
      <c r="P292" s="5">
        <f t="shared" si="453"/>
        <v>0</v>
      </c>
      <c r="Q292" s="5">
        <f t="shared" si="454"/>
        <v>0.27063881261306494</v>
      </c>
      <c r="R292" s="5">
        <f t="shared" si="455"/>
        <v>0</v>
      </c>
      <c r="S292" s="5">
        <f t="shared" si="456"/>
        <v>0</v>
      </c>
      <c r="T292" s="5">
        <f t="shared" si="457"/>
        <v>0</v>
      </c>
      <c r="U292" s="5">
        <f t="shared" si="458"/>
        <v>0</v>
      </c>
      <c r="V292" s="5">
        <f t="shared" si="459"/>
        <v>0</v>
      </c>
      <c r="W292" s="5">
        <f t="shared" si="460"/>
        <v>0.18238722876908459</v>
      </c>
      <c r="X292" s="5">
        <f t="shared" si="461"/>
        <v>0</v>
      </c>
      <c r="Y292" s="5">
        <f t="shared" si="462"/>
        <v>0</v>
      </c>
      <c r="Z292" s="5">
        <f t="shared" si="463"/>
        <v>0</v>
      </c>
      <c r="AA292" s="5">
        <f t="shared" si="464"/>
        <v>0</v>
      </c>
      <c r="AB292" s="5">
        <f t="shared" si="465"/>
        <v>0</v>
      </c>
      <c r="AC292" s="5">
        <f t="shared" si="466"/>
        <v>0</v>
      </c>
      <c r="AD292" s="5">
        <f t="shared" si="467"/>
        <v>9.2184951865050407E-2</v>
      </c>
      <c r="AE292" s="5">
        <f t="shared" si="468"/>
        <v>0</v>
      </c>
      <c r="AF292" s="5">
        <f t="shared" si="469"/>
        <v>0</v>
      </c>
      <c r="AG292" s="5">
        <f t="shared" si="470"/>
        <v>0</v>
      </c>
      <c r="AH292" s="5">
        <f t="shared" si="471"/>
        <v>0</v>
      </c>
      <c r="AI292" s="5">
        <f t="shared" si="472"/>
        <v>0</v>
      </c>
      <c r="AJ292" s="5">
        <f t="shared" si="473"/>
        <v>0</v>
      </c>
      <c r="AK292" s="5">
        <f t="shared" si="474"/>
        <v>0</v>
      </c>
      <c r="AL292" s="5">
        <f t="shared" si="475"/>
        <v>0</v>
      </c>
      <c r="AM292" s="5">
        <f t="shared" si="476"/>
        <v>3.7274826347061113E-2</v>
      </c>
      <c r="AN292" s="5">
        <f t="shared" si="477"/>
        <v>0</v>
      </c>
      <c r="AO292" s="5">
        <f t="shared" si="478"/>
        <v>0</v>
      </c>
      <c r="AP292" s="5">
        <f t="shared" si="479"/>
        <v>0</v>
      </c>
      <c r="AQ292" s="5">
        <f t="shared" si="480"/>
        <v>0</v>
      </c>
      <c r="AR292" s="5">
        <f t="shared" si="481"/>
        <v>0</v>
      </c>
      <c r="AS292" s="5">
        <f t="shared" si="482"/>
        <v>0</v>
      </c>
      <c r="AT292" s="5">
        <f t="shared" si="483"/>
        <v>0</v>
      </c>
      <c r="AU292" s="5">
        <f t="shared" si="484"/>
        <v>0</v>
      </c>
      <c r="AV292" s="5">
        <f t="shared" si="485"/>
        <v>0</v>
      </c>
      <c r="AW292" s="5">
        <f t="shared" si="486"/>
        <v>0</v>
      </c>
      <c r="AX292" s="5">
        <f t="shared" si="487"/>
        <v>1.2560009805410189E-2</v>
      </c>
      <c r="AY292" s="5">
        <f t="shared" si="488"/>
        <v>0</v>
      </c>
      <c r="AZ292" s="5">
        <f t="shared" si="489"/>
        <v>0</v>
      </c>
      <c r="BA292" s="5">
        <f t="shared" si="490"/>
        <v>0</v>
      </c>
      <c r="BB292" s="5">
        <f t="shared" si="491"/>
        <v>0</v>
      </c>
      <c r="BC292" s="5">
        <f t="shared" si="492"/>
        <v>0</v>
      </c>
      <c r="BD292" s="5">
        <f t="shared" si="493"/>
        <v>0</v>
      </c>
      <c r="BE292" s="5">
        <f t="shared" si="494"/>
        <v>0</v>
      </c>
      <c r="BF292" s="5">
        <f t="shared" si="495"/>
        <v>0</v>
      </c>
      <c r="BG292" s="5">
        <f t="shared" si="496"/>
        <v>0</v>
      </c>
      <c r="BH292" s="5">
        <f t="shared" si="497"/>
        <v>0</v>
      </c>
      <c r="BI292" s="5">
        <f t="shared" si="498"/>
        <v>0</v>
      </c>
      <c r="BJ292" s="8">
        <f t="shared" si="499"/>
        <v>0.86277424944653613</v>
      </c>
      <c r="BK292" s="8">
        <f t="shared" si="500"/>
        <v>0.13242466261347005</v>
      </c>
      <c r="BL292" s="8">
        <f t="shared" si="501"/>
        <v>0</v>
      </c>
      <c r="BM292" s="8">
        <f t="shared" si="502"/>
        <v>0.32440701678660633</v>
      </c>
      <c r="BN292" s="8">
        <f t="shared" si="503"/>
        <v>0.6707918952734</v>
      </c>
    </row>
    <row r="293" spans="1:66" x14ac:dyDescent="0.25">
      <c r="A293" t="s">
        <v>19</v>
      </c>
      <c r="B293" t="s">
        <v>245</v>
      </c>
      <c r="C293" t="s">
        <v>254</v>
      </c>
      <c r="D293" s="16"/>
      <c r="E293">
        <f>VLOOKUP(A293,home!$A$2:$E$405,3,FALSE)</f>
        <v>1.4827586206896599</v>
      </c>
      <c r="F293">
        <f>VLOOKUP(B293,home!$B$2:$E$405,3,FALSE)</f>
        <v>1.35</v>
      </c>
      <c r="G293">
        <f>VLOOKUP(C293,away!$B$2:$E$405,4,FALSE)</f>
        <v>1.35</v>
      </c>
      <c r="H293">
        <f>VLOOKUP(A293,away!$A$2:$E$405,3,FALSE)</f>
        <v>1.5172413793103401</v>
      </c>
      <c r="I293">
        <f>VLOOKUP(C293,away!$B$2:$E$405,3,FALSE)</f>
        <v>0</v>
      </c>
      <c r="J293">
        <f>VLOOKUP(B293,home!$B$2:$E$405,4,FALSE)</f>
        <v>0</v>
      </c>
      <c r="K293" s="3">
        <f t="shared" si="448"/>
        <v>2.7023275862069056</v>
      </c>
      <c r="L293" s="3">
        <f t="shared" si="449"/>
        <v>0</v>
      </c>
      <c r="M293" s="5">
        <f t="shared" si="450"/>
        <v>6.7049268022333311E-2</v>
      </c>
      <c r="N293" s="5">
        <f t="shared" si="451"/>
        <v>0.18118908661173183</v>
      </c>
      <c r="O293" s="5">
        <f t="shared" si="452"/>
        <v>0</v>
      </c>
      <c r="P293" s="5">
        <f t="shared" si="453"/>
        <v>0</v>
      </c>
      <c r="Q293" s="5">
        <f t="shared" si="454"/>
        <v>0.24481613353525769</v>
      </c>
      <c r="R293" s="5">
        <f t="shared" si="455"/>
        <v>0</v>
      </c>
      <c r="S293" s="5">
        <f t="shared" si="456"/>
        <v>0</v>
      </c>
      <c r="T293" s="5">
        <f t="shared" si="457"/>
        <v>0</v>
      </c>
      <c r="U293" s="5">
        <f t="shared" si="458"/>
        <v>0</v>
      </c>
      <c r="V293" s="5">
        <f t="shared" si="459"/>
        <v>0</v>
      </c>
      <c r="W293" s="5">
        <f t="shared" si="460"/>
        <v>0.22052446373361342</v>
      </c>
      <c r="X293" s="5">
        <f t="shared" si="461"/>
        <v>0</v>
      </c>
      <c r="Y293" s="5">
        <f t="shared" si="462"/>
        <v>0</v>
      </c>
      <c r="Z293" s="5">
        <f t="shared" si="463"/>
        <v>0</v>
      </c>
      <c r="AA293" s="5">
        <f t="shared" si="464"/>
        <v>0</v>
      </c>
      <c r="AB293" s="5">
        <f t="shared" si="465"/>
        <v>0</v>
      </c>
      <c r="AC293" s="5">
        <f t="shared" si="466"/>
        <v>0</v>
      </c>
      <c r="AD293" s="5">
        <f t="shared" si="467"/>
        <v>0.14898233544520698</v>
      </c>
      <c r="AE293" s="5">
        <f t="shared" si="468"/>
        <v>0</v>
      </c>
      <c r="AF293" s="5">
        <f t="shared" si="469"/>
        <v>0</v>
      </c>
      <c r="AG293" s="5">
        <f t="shared" si="470"/>
        <v>0</v>
      </c>
      <c r="AH293" s="5">
        <f t="shared" si="471"/>
        <v>0</v>
      </c>
      <c r="AI293" s="5">
        <f t="shared" si="472"/>
        <v>0</v>
      </c>
      <c r="AJ293" s="5">
        <f t="shared" si="473"/>
        <v>0</v>
      </c>
      <c r="AK293" s="5">
        <f t="shared" si="474"/>
        <v>0</v>
      </c>
      <c r="AL293" s="5">
        <f t="shared" si="475"/>
        <v>0</v>
      </c>
      <c r="AM293" s="5">
        <f t="shared" si="476"/>
        <v>8.0519814986222696E-2</v>
      </c>
      <c r="AN293" s="5">
        <f t="shared" si="477"/>
        <v>0</v>
      </c>
      <c r="AO293" s="5">
        <f t="shared" si="478"/>
        <v>0</v>
      </c>
      <c r="AP293" s="5">
        <f t="shared" si="479"/>
        <v>0</v>
      </c>
      <c r="AQ293" s="5">
        <f t="shared" si="480"/>
        <v>0</v>
      </c>
      <c r="AR293" s="5">
        <f t="shared" si="481"/>
        <v>0</v>
      </c>
      <c r="AS293" s="5">
        <f t="shared" si="482"/>
        <v>0</v>
      </c>
      <c r="AT293" s="5">
        <f t="shared" si="483"/>
        <v>0</v>
      </c>
      <c r="AU293" s="5">
        <f t="shared" si="484"/>
        <v>0</v>
      </c>
      <c r="AV293" s="5">
        <f t="shared" si="485"/>
        <v>0</v>
      </c>
      <c r="AW293" s="5">
        <f t="shared" si="486"/>
        <v>0</v>
      </c>
      <c r="AX293" s="5">
        <f t="shared" si="487"/>
        <v>3.6265152878924289E-2</v>
      </c>
      <c r="AY293" s="5">
        <f t="shared" si="488"/>
        <v>0</v>
      </c>
      <c r="AZ293" s="5">
        <f t="shared" si="489"/>
        <v>0</v>
      </c>
      <c r="BA293" s="5">
        <f t="shared" si="490"/>
        <v>0</v>
      </c>
      <c r="BB293" s="5">
        <f t="shared" si="491"/>
        <v>0</v>
      </c>
      <c r="BC293" s="5">
        <f t="shared" si="492"/>
        <v>0</v>
      </c>
      <c r="BD293" s="5">
        <f t="shared" si="493"/>
        <v>0</v>
      </c>
      <c r="BE293" s="5">
        <f t="shared" si="494"/>
        <v>0</v>
      </c>
      <c r="BF293" s="5">
        <f t="shared" si="495"/>
        <v>0</v>
      </c>
      <c r="BG293" s="5">
        <f t="shared" si="496"/>
        <v>0</v>
      </c>
      <c r="BH293" s="5">
        <f t="shared" si="497"/>
        <v>0</v>
      </c>
      <c r="BI293" s="5">
        <f t="shared" si="498"/>
        <v>0</v>
      </c>
      <c r="BJ293" s="8">
        <f t="shared" si="499"/>
        <v>0.91229698719095698</v>
      </c>
      <c r="BK293" s="8">
        <f t="shared" si="500"/>
        <v>6.7049268022333311E-2</v>
      </c>
      <c r="BL293" s="8">
        <f t="shared" si="501"/>
        <v>0</v>
      </c>
      <c r="BM293" s="8">
        <f t="shared" si="502"/>
        <v>0.48629176704396737</v>
      </c>
      <c r="BN293" s="8">
        <f t="shared" si="503"/>
        <v>0.49305448816932285</v>
      </c>
    </row>
    <row r="294" spans="1:66" x14ac:dyDescent="0.25">
      <c r="A294" t="s">
        <v>19</v>
      </c>
      <c r="B294" t="s">
        <v>252</v>
      </c>
      <c r="C294" t="s">
        <v>20</v>
      </c>
      <c r="D294" s="16"/>
      <c r="E294">
        <f>VLOOKUP(A294,home!$A$2:$E$405,3,FALSE)</f>
        <v>1.4827586206896599</v>
      </c>
      <c r="F294">
        <f>VLOOKUP(B294,home!$B$2:$E$405,3,FALSE)</f>
        <v>2.02</v>
      </c>
      <c r="G294">
        <f>VLOOKUP(C294,away!$B$2:$E$405,4,FALSE)</f>
        <v>2.02</v>
      </c>
      <c r="H294">
        <f>VLOOKUP(A294,away!$A$2:$E$405,3,FALSE)</f>
        <v>1.5172413793103401</v>
      </c>
      <c r="I294">
        <f>VLOOKUP(C294,away!$B$2:$E$405,3,FALSE)</f>
        <v>2.02</v>
      </c>
      <c r="J294">
        <f>VLOOKUP(B294,home!$B$2:$E$405,4,FALSE)</f>
        <v>1.98</v>
      </c>
      <c r="K294" s="3">
        <f t="shared" si="448"/>
        <v>6.0502482758620877</v>
      </c>
      <c r="L294" s="3">
        <f t="shared" si="449"/>
        <v>6.0683586206896365</v>
      </c>
      <c r="M294" s="5">
        <f t="shared" si="450"/>
        <v>5.4570244103531355E-6</v>
      </c>
      <c r="N294" s="5">
        <f t="shared" si="451"/>
        <v>3.3016352530076383E-5</v>
      </c>
      <c r="O294" s="5">
        <f t="shared" si="452"/>
        <v>3.3115181123880228E-5</v>
      </c>
      <c r="P294" s="5">
        <f t="shared" si="453"/>
        <v>2.003550674996171E-4</v>
      </c>
      <c r="Q294" s="5">
        <f t="shared" si="454"/>
        <v>9.9878564985174769E-5</v>
      </c>
      <c r="R294" s="5">
        <f t="shared" si="455"/>
        <v>1.004773974243987E-4</v>
      </c>
      <c r="S294" s="5">
        <f t="shared" si="456"/>
        <v>1.8390128966904542E-3</v>
      </c>
      <c r="T294" s="5">
        <f t="shared" si="457"/>
        <v>6.0609895084989525E-4</v>
      </c>
      <c r="U294" s="5">
        <f t="shared" si="458"/>
        <v>6.0791320053007808E-4</v>
      </c>
      <c r="V294" s="5">
        <f t="shared" si="459"/>
        <v>7.5021665317588715E-3</v>
      </c>
      <c r="W294" s="5">
        <f t="shared" si="460"/>
        <v>2.0143003853237778E-4</v>
      </c>
      <c r="X294" s="5">
        <f t="shared" si="461"/>
        <v>1.2223497107938001E-3</v>
      </c>
      <c r="Y294" s="5">
        <f t="shared" si="462"/>
        <v>3.7088282024965225E-3</v>
      </c>
      <c r="Z294" s="5">
        <f t="shared" si="463"/>
        <v>2.032442936149361E-4</v>
      </c>
      <c r="AA294" s="5">
        <f t="shared" si="464"/>
        <v>1.2296784370225751E-3</v>
      </c>
      <c r="AB294" s="5">
        <f t="shared" si="465"/>
        <v>3.7199299217303109E-3</v>
      </c>
      <c r="AC294" s="5">
        <f t="shared" si="466"/>
        <v>1.7215163530927936E-2</v>
      </c>
      <c r="AD294" s="5">
        <f t="shared" si="467"/>
        <v>3.0467543583433799E-4</v>
      </c>
      <c r="AE294" s="5">
        <f t="shared" si="468"/>
        <v>1.8488798075576771E-3</v>
      </c>
      <c r="AF294" s="5">
        <f t="shared" si="469"/>
        <v>5.609832859405816E-3</v>
      </c>
      <c r="AG294" s="5">
        <f t="shared" si="470"/>
        <v>1.1347492531001088E-2</v>
      </c>
      <c r="AH294" s="5">
        <f t="shared" si="471"/>
        <v>3.0833981531604339E-4</v>
      </c>
      <c r="AI294" s="5">
        <f t="shared" si="472"/>
        <v>1.8655324359955262E-3</v>
      </c>
      <c r="AJ294" s="5">
        <f t="shared" si="473"/>
        <v>5.6434672022233666E-3</v>
      </c>
      <c r="AK294" s="5">
        <f t="shared" si="474"/>
        <v>1.1381459236712058E-2</v>
      </c>
      <c r="AL294" s="5">
        <f t="shared" si="475"/>
        <v>2.5282241689901546E-2</v>
      </c>
      <c r="AM294" s="5">
        <f t="shared" si="476"/>
        <v>3.6867240607084666E-4</v>
      </c>
      <c r="AN294" s="5">
        <f t="shared" si="477"/>
        <v>2.2372363735904126E-3</v>
      </c>
      <c r="AO294" s="5">
        <f t="shared" si="478"/>
        <v>6.7881763170989035E-3</v>
      </c>
      <c r="AP294" s="5">
        <f t="shared" si="479"/>
        <v>1.3731029424209448E-2</v>
      </c>
      <c r="AQ294" s="5">
        <f t="shared" si="480"/>
        <v>2.0831202694336123E-2</v>
      </c>
      <c r="AR294" s="5">
        <f t="shared" si="481"/>
        <v>3.7422331527499234E-4</v>
      </c>
      <c r="AS294" s="5">
        <f t="shared" si="482"/>
        <v>2.2641439680299168E-3</v>
      </c>
      <c r="AT294" s="5">
        <f t="shared" si="483"/>
        <v>6.8493165694382754E-3</v>
      </c>
      <c r="AU294" s="5">
        <f t="shared" si="484"/>
        <v>1.3813355255025856E-2</v>
      </c>
      <c r="AV294" s="5">
        <f t="shared" si="485"/>
        <v>2.0893557203897666E-2</v>
      </c>
      <c r="AW294" s="5">
        <f t="shared" si="486"/>
        <v>2.578442867300676E-2</v>
      </c>
      <c r="AX294" s="5">
        <f t="shared" si="487"/>
        <v>3.7175993153134467E-4</v>
      </c>
      <c r="AY294" s="5">
        <f t="shared" si="488"/>
        <v>2.2559725853352241E-3</v>
      </c>
      <c r="AZ294" s="5">
        <f t="shared" si="489"/>
        <v>6.8450253431292509E-3</v>
      </c>
      <c r="BA294" s="5">
        <f t="shared" si="490"/>
        <v>1.3846022849939136E-2</v>
      </c>
      <c r="BB294" s="5">
        <f t="shared" si="491"/>
        <v>2.1005658030923469E-2</v>
      </c>
      <c r="BC294" s="5">
        <f t="shared" si="492"/>
        <v>2.5493973199042577E-2</v>
      </c>
      <c r="BD294" s="5">
        <f t="shared" si="493"/>
        <v>3.7848688021867587E-4</v>
      </c>
      <c r="BE294" s="5">
        <f t="shared" si="494"/>
        <v>2.2899395944794643E-3</v>
      </c>
      <c r="BF294" s="5">
        <f t="shared" si="495"/>
        <v>6.9273515416638535E-3</v>
      </c>
      <c r="BG294" s="5">
        <f t="shared" si="496"/>
        <v>1.3970732240414107E-2</v>
      </c>
      <c r="BH294" s="5">
        <f t="shared" si="497"/>
        <v>2.1131599662524075E-2</v>
      </c>
      <c r="BI294" s="5">
        <f t="shared" si="498"/>
        <v>2.5570284884878829E-2</v>
      </c>
      <c r="BJ294" s="8">
        <f t="shared" si="499"/>
        <v>0.13875721160919352</v>
      </c>
      <c r="BK294" s="8">
        <f t="shared" si="500"/>
        <v>5.4300369326524003E-2</v>
      </c>
      <c r="BL294" s="8">
        <f t="shared" si="501"/>
        <v>0.13935290394392394</v>
      </c>
      <c r="BM294" s="8">
        <f t="shared" si="502"/>
        <v>0.35566988567295449</v>
      </c>
      <c r="BN294" s="8">
        <f t="shared" si="503"/>
        <v>4.7229958797350032E-4</v>
      </c>
    </row>
    <row r="295" spans="1:66" s="15" customFormat="1" x14ac:dyDescent="0.25">
      <c r="A295" t="s">
        <v>19</v>
      </c>
      <c r="B295" t="s">
        <v>246</v>
      </c>
      <c r="C295" t="s">
        <v>250</v>
      </c>
      <c r="D295" s="16"/>
      <c r="E295">
        <f>VLOOKUP(A295,home!$A$2:$E$405,3,FALSE)</f>
        <v>1.4827586206896599</v>
      </c>
      <c r="F295">
        <f>VLOOKUP(B295,home!$B$2:$E$405,3,FALSE)</f>
        <v>1.35</v>
      </c>
      <c r="G295">
        <f>VLOOKUP(C295,away!$B$2:$E$405,4,FALSE)</f>
        <v>1.35</v>
      </c>
      <c r="H295">
        <f>VLOOKUP(A295,away!$A$2:$E$405,3,FALSE)</f>
        <v>1.5172413793103401</v>
      </c>
      <c r="I295">
        <f>VLOOKUP(C295,away!$B$2:$E$405,3,FALSE)</f>
        <v>1.35</v>
      </c>
      <c r="J295">
        <f>VLOOKUP(B295,home!$B$2:$E$405,4,FALSE)</f>
        <v>1.32</v>
      </c>
      <c r="K295" s="3">
        <f t="shared" si="448"/>
        <v>2.7023275862069056</v>
      </c>
      <c r="L295" s="3">
        <f t="shared" si="449"/>
        <v>2.7037241379310264</v>
      </c>
      <c r="M295" s="5">
        <f t="shared" si="450"/>
        <v>4.4893303803113837E-3</v>
      </c>
      <c r="N295" s="5">
        <f t="shared" si="451"/>
        <v>1.2131641330312191E-2</v>
      </c>
      <c r="O295" s="5">
        <f t="shared" si="452"/>
        <v>1.2137910912394963E-2</v>
      </c>
      <c r="P295" s="5">
        <f t="shared" si="453"/>
        <v>3.280061149748674E-2</v>
      </c>
      <c r="Q295" s="5">
        <f t="shared" si="454"/>
        <v>1.6391834516435243E-2</v>
      </c>
      <c r="R295" s="5">
        <f t="shared" si="455"/>
        <v>1.640878135894934E-2</v>
      </c>
      <c r="S295" s="5">
        <f t="shared" si="456"/>
        <v>5.9913173205490167E-2</v>
      </c>
      <c r="T295" s="5">
        <f t="shared" si="457"/>
        <v>4.431899864705692E-2</v>
      </c>
      <c r="U295" s="5">
        <f t="shared" si="458"/>
        <v>4.4341902522326435E-2</v>
      </c>
      <c r="V295" s="5">
        <f t="shared" si="459"/>
        <v>4.8638501400108274E-2</v>
      </c>
      <c r="W295" s="5">
        <f t="shared" si="460"/>
        <v>1.4765368867433827E-2</v>
      </c>
      <c r="X295" s="5">
        <f t="shared" si="461"/>
        <v>3.9921484212336142E-2</v>
      </c>
      <c r="Y295" s="5">
        <f t="shared" si="462"/>
        <v>5.3968340243462823E-2</v>
      </c>
      <c r="Z295" s="5">
        <f t="shared" si="463"/>
        <v>1.4788272744741333E-2</v>
      </c>
      <c r="AA295" s="5">
        <f t="shared" si="464"/>
        <v>3.9962757390466216E-2</v>
      </c>
      <c r="AB295" s="5">
        <f t="shared" si="465"/>
        <v>5.3996230858575384E-2</v>
      </c>
      <c r="AC295" s="5">
        <f t="shared" si="466"/>
        <v>2.2210614572410078E-2</v>
      </c>
      <c r="AD295" s="5">
        <f t="shared" si="467"/>
        <v>9.9752159027467618E-3</v>
      </c>
      <c r="AE295" s="5">
        <f t="shared" si="468"/>
        <v>2.6970232017329857E-2</v>
      </c>
      <c r="AF295" s="5">
        <f t="shared" si="469"/>
        <v>3.6460033655427479E-2</v>
      </c>
      <c r="AG295" s="5">
        <f t="shared" si="470"/>
        <v>3.2859291021318952E-2</v>
      </c>
      <c r="AH295" s="5">
        <f t="shared" si="471"/>
        <v>9.9958524945661636E-3</v>
      </c>
      <c r="AI295" s="5">
        <f t="shared" si="472"/>
        <v>2.7012067943721258E-2</v>
      </c>
      <c r="AJ295" s="5">
        <f t="shared" si="473"/>
        <v>3.6497728182406611E-2</v>
      </c>
      <c r="AK295" s="5">
        <f t="shared" si="474"/>
        <v>3.2876272567066198E-2</v>
      </c>
      <c r="AL295" s="5">
        <f t="shared" si="475"/>
        <v>6.4911394617342367E-3</v>
      </c>
      <c r="AM295" s="5">
        <f t="shared" si="476"/>
        <v>5.3912602224724772E-3</v>
      </c>
      <c r="AN295" s="5">
        <f t="shared" si="477"/>
        <v>1.4576480397366231E-2</v>
      </c>
      <c r="AO295" s="5">
        <f t="shared" si="478"/>
        <v>1.9705390948218764E-2</v>
      </c>
      <c r="AP295" s="5">
        <f t="shared" si="479"/>
        <v>1.775931371802221E-2</v>
      </c>
      <c r="AQ295" s="5">
        <f t="shared" si="480"/>
        <v>1.2004071293126563E-2</v>
      </c>
      <c r="AR295" s="5">
        <f t="shared" si="481"/>
        <v>5.405205533751318E-3</v>
      </c>
      <c r="AS295" s="5">
        <f t="shared" si="482"/>
        <v>1.4606636022974408E-2</v>
      </c>
      <c r="AT295" s="5">
        <f t="shared" si="483"/>
        <v>1.9735957733283637E-2</v>
      </c>
      <c r="AU295" s="5">
        <f t="shared" si="484"/>
        <v>1.7777674340955292E-2</v>
      </c>
      <c r="AV295" s="5">
        <f t="shared" si="485"/>
        <v>1.201027494754154E-2</v>
      </c>
      <c r="AW295" s="5">
        <f t="shared" si="486"/>
        <v>1.3174034978710139E-3</v>
      </c>
      <c r="AX295" s="5">
        <f t="shared" si="487"/>
        <v>2.4281585372678913E-3</v>
      </c>
      <c r="AY295" s="5">
        <f t="shared" si="488"/>
        <v>6.5650708479344918E-3</v>
      </c>
      <c r="AZ295" s="5">
        <f t="shared" si="489"/>
        <v>8.875070259393901E-3</v>
      </c>
      <c r="BA295" s="5">
        <f t="shared" si="490"/>
        <v>7.9985805620523542E-3</v>
      </c>
      <c r="BB295" s="5">
        <f t="shared" si="491"/>
        <v>5.4064888337017171E-3</v>
      </c>
      <c r="BC295" s="5">
        <f t="shared" si="492"/>
        <v>2.9235308722267779E-3</v>
      </c>
      <c r="BD295" s="5">
        <f t="shared" si="493"/>
        <v>2.4356974453469652E-3</v>
      </c>
      <c r="BE295" s="5">
        <f t="shared" si="494"/>
        <v>6.5820523982147898E-3</v>
      </c>
      <c r="BF295" s="5">
        <f t="shared" si="495"/>
        <v>8.8934308847775766E-3</v>
      </c>
      <c r="BG295" s="5">
        <f t="shared" si="496"/>
        <v>8.0109878719863102E-3</v>
      </c>
      <c r="BH295" s="5">
        <f t="shared" si="497"/>
        <v>5.4120783798093904E-3</v>
      </c>
      <c r="BI295" s="5">
        <f t="shared" si="498"/>
        <v>2.9250417408945768E-3</v>
      </c>
      <c r="BJ295" s="8">
        <f t="shared" si="499"/>
        <v>0.3913958569056436</v>
      </c>
      <c r="BK295" s="8">
        <f t="shared" si="500"/>
        <v>0.18110844136547538</v>
      </c>
      <c r="BL295" s="8">
        <f t="shared" si="501"/>
        <v>0.37702454153000836</v>
      </c>
      <c r="BM295" s="8">
        <f t="shared" si="502"/>
        <v>0.86470933519991511</v>
      </c>
      <c r="BN295" s="8">
        <f t="shared" si="503"/>
        <v>9.4360109995889854E-2</v>
      </c>
    </row>
    <row r="296" spans="1:66" s="10" customFormat="1" x14ac:dyDescent="0.25">
      <c r="A296" t="s">
        <v>19</v>
      </c>
      <c r="B296" t="s">
        <v>139</v>
      </c>
      <c r="C296" t="s">
        <v>248</v>
      </c>
      <c r="D296" s="16"/>
      <c r="E296">
        <f>VLOOKUP(A296,home!$A$2:$E$405,3,FALSE)</f>
        <v>1.4827586206896599</v>
      </c>
      <c r="F296">
        <f>VLOOKUP(B296,home!$B$2:$E$405,3,FALSE)</f>
        <v>1.35</v>
      </c>
      <c r="G296">
        <f>VLOOKUP(C296,away!$B$2:$E$405,4,FALSE)</f>
        <v>1.35</v>
      </c>
      <c r="H296">
        <f>VLOOKUP(A296,away!$A$2:$E$405,3,FALSE)</f>
        <v>1.5172413793103401</v>
      </c>
      <c r="I296">
        <f>VLOOKUP(C296,away!$B$2:$E$405,3,FALSE)</f>
        <v>1.35</v>
      </c>
      <c r="J296">
        <f>VLOOKUP(B296,home!$B$2:$E$405,4,FALSE)</f>
        <v>1.32</v>
      </c>
      <c r="K296" s="3">
        <f t="shared" si="448"/>
        <v>2.7023275862069056</v>
      </c>
      <c r="L296" s="3">
        <f t="shared" si="449"/>
        <v>2.7037241379310264</v>
      </c>
      <c r="M296" s="5">
        <f t="shared" si="450"/>
        <v>4.4893303803113837E-3</v>
      </c>
      <c r="N296" s="5">
        <f t="shared" si="451"/>
        <v>1.2131641330312191E-2</v>
      </c>
      <c r="O296" s="5">
        <f t="shared" si="452"/>
        <v>1.2137910912394963E-2</v>
      </c>
      <c r="P296" s="5">
        <f t="shared" si="453"/>
        <v>3.280061149748674E-2</v>
      </c>
      <c r="Q296" s="5">
        <f t="shared" si="454"/>
        <v>1.6391834516435243E-2</v>
      </c>
      <c r="R296" s="5">
        <f t="shared" si="455"/>
        <v>1.640878135894934E-2</v>
      </c>
      <c r="S296" s="5">
        <f t="shared" si="456"/>
        <v>5.9913173205490167E-2</v>
      </c>
      <c r="T296" s="5">
        <f t="shared" si="457"/>
        <v>4.431899864705692E-2</v>
      </c>
      <c r="U296" s="5">
        <f t="shared" si="458"/>
        <v>4.4341902522326435E-2</v>
      </c>
      <c r="V296" s="5">
        <f t="shared" si="459"/>
        <v>4.8638501400108274E-2</v>
      </c>
      <c r="W296" s="5">
        <f t="shared" si="460"/>
        <v>1.4765368867433827E-2</v>
      </c>
      <c r="X296" s="5">
        <f t="shared" si="461"/>
        <v>3.9921484212336142E-2</v>
      </c>
      <c r="Y296" s="5">
        <f t="shared" si="462"/>
        <v>5.3968340243462823E-2</v>
      </c>
      <c r="Z296" s="5">
        <f t="shared" si="463"/>
        <v>1.4788272744741333E-2</v>
      </c>
      <c r="AA296" s="5">
        <f t="shared" si="464"/>
        <v>3.9962757390466216E-2</v>
      </c>
      <c r="AB296" s="5">
        <f t="shared" si="465"/>
        <v>5.3996230858575384E-2</v>
      </c>
      <c r="AC296" s="5">
        <f t="shared" si="466"/>
        <v>2.2210614572410078E-2</v>
      </c>
      <c r="AD296" s="5">
        <f t="shared" si="467"/>
        <v>9.9752159027467618E-3</v>
      </c>
      <c r="AE296" s="5">
        <f t="shared" si="468"/>
        <v>2.6970232017329857E-2</v>
      </c>
      <c r="AF296" s="5">
        <f t="shared" si="469"/>
        <v>3.6460033655427479E-2</v>
      </c>
      <c r="AG296" s="5">
        <f t="shared" si="470"/>
        <v>3.2859291021318952E-2</v>
      </c>
      <c r="AH296" s="5">
        <f t="shared" si="471"/>
        <v>9.9958524945661636E-3</v>
      </c>
      <c r="AI296" s="5">
        <f t="shared" si="472"/>
        <v>2.7012067943721258E-2</v>
      </c>
      <c r="AJ296" s="5">
        <f t="shared" si="473"/>
        <v>3.6497728182406611E-2</v>
      </c>
      <c r="AK296" s="5">
        <f t="shared" si="474"/>
        <v>3.2876272567066198E-2</v>
      </c>
      <c r="AL296" s="5">
        <f t="shared" si="475"/>
        <v>6.4911394617342367E-3</v>
      </c>
      <c r="AM296" s="5">
        <f t="shared" si="476"/>
        <v>5.3912602224724772E-3</v>
      </c>
      <c r="AN296" s="5">
        <f t="shared" si="477"/>
        <v>1.4576480397366231E-2</v>
      </c>
      <c r="AO296" s="5">
        <f t="shared" si="478"/>
        <v>1.9705390948218764E-2</v>
      </c>
      <c r="AP296" s="5">
        <f t="shared" si="479"/>
        <v>1.775931371802221E-2</v>
      </c>
      <c r="AQ296" s="5">
        <f t="shared" si="480"/>
        <v>1.2004071293126563E-2</v>
      </c>
      <c r="AR296" s="5">
        <f t="shared" si="481"/>
        <v>5.405205533751318E-3</v>
      </c>
      <c r="AS296" s="5">
        <f t="shared" si="482"/>
        <v>1.4606636022974408E-2</v>
      </c>
      <c r="AT296" s="5">
        <f t="shared" si="483"/>
        <v>1.9735957733283637E-2</v>
      </c>
      <c r="AU296" s="5">
        <f t="shared" si="484"/>
        <v>1.7777674340955292E-2</v>
      </c>
      <c r="AV296" s="5">
        <f t="shared" si="485"/>
        <v>1.201027494754154E-2</v>
      </c>
      <c r="AW296" s="5">
        <f t="shared" si="486"/>
        <v>1.3174034978710139E-3</v>
      </c>
      <c r="AX296" s="5">
        <f t="shared" si="487"/>
        <v>2.4281585372678913E-3</v>
      </c>
      <c r="AY296" s="5">
        <f t="shared" si="488"/>
        <v>6.5650708479344918E-3</v>
      </c>
      <c r="AZ296" s="5">
        <f t="shared" si="489"/>
        <v>8.875070259393901E-3</v>
      </c>
      <c r="BA296" s="5">
        <f t="shared" si="490"/>
        <v>7.9985805620523542E-3</v>
      </c>
      <c r="BB296" s="5">
        <f t="shared" si="491"/>
        <v>5.4064888337017171E-3</v>
      </c>
      <c r="BC296" s="5">
        <f t="shared" si="492"/>
        <v>2.9235308722267779E-3</v>
      </c>
      <c r="BD296" s="5">
        <f t="shared" si="493"/>
        <v>2.4356974453469652E-3</v>
      </c>
      <c r="BE296" s="5">
        <f t="shared" si="494"/>
        <v>6.5820523982147898E-3</v>
      </c>
      <c r="BF296" s="5">
        <f t="shared" si="495"/>
        <v>8.8934308847775766E-3</v>
      </c>
      <c r="BG296" s="5">
        <f t="shared" si="496"/>
        <v>8.0109878719863102E-3</v>
      </c>
      <c r="BH296" s="5">
        <f t="shared" si="497"/>
        <v>5.4120783798093904E-3</v>
      </c>
      <c r="BI296" s="5">
        <f t="shared" si="498"/>
        <v>2.9250417408945768E-3</v>
      </c>
      <c r="BJ296" s="8">
        <f t="shared" si="499"/>
        <v>0.3913958569056436</v>
      </c>
      <c r="BK296" s="8">
        <f t="shared" si="500"/>
        <v>0.18110844136547538</v>
      </c>
      <c r="BL296" s="8">
        <f t="shared" si="501"/>
        <v>0.37702454153000836</v>
      </c>
      <c r="BM296" s="8">
        <f t="shared" si="502"/>
        <v>0.86470933519991511</v>
      </c>
      <c r="BN296" s="8">
        <f t="shared" si="503"/>
        <v>9.4360109995889854E-2</v>
      </c>
    </row>
    <row r="297" spans="1:66" x14ac:dyDescent="0.25">
      <c r="A297" t="s">
        <v>178</v>
      </c>
      <c r="B297" t="s">
        <v>472</v>
      </c>
      <c r="C297" t="s">
        <v>270</v>
      </c>
      <c r="D297" s="16"/>
      <c r="E297">
        <f>VLOOKUP(A297,home!$A$2:$E$405,3,FALSE)</f>
        <v>1.52941176470588</v>
      </c>
      <c r="F297">
        <f>VLOOKUP(B297,home!$B$2:$E$405,3,FALSE)</f>
        <v>0.65</v>
      </c>
      <c r="G297">
        <f>VLOOKUP(C297,away!$B$2:$E$405,4,FALSE)</f>
        <v>0.65</v>
      </c>
      <c r="H297">
        <f>VLOOKUP(A297,away!$A$2:$E$405,3,FALSE)</f>
        <v>1.1176470588235301</v>
      </c>
      <c r="I297">
        <f>VLOOKUP(C297,away!$B$2:$E$405,3,FALSE)</f>
        <v>1.31</v>
      </c>
      <c r="J297">
        <f>VLOOKUP(B297,home!$B$2:$E$405,4,FALSE)</f>
        <v>1.79</v>
      </c>
      <c r="K297" s="3">
        <f t="shared" si="448"/>
        <v>0.64617647058823435</v>
      </c>
      <c r="L297" s="3">
        <f t="shared" si="449"/>
        <v>2.6207705882352959</v>
      </c>
      <c r="M297" s="5">
        <f t="shared" si="450"/>
        <v>3.8122635760242711E-2</v>
      </c>
      <c r="N297" s="5">
        <f t="shared" si="451"/>
        <v>2.4633950225074447E-2</v>
      </c>
      <c r="O297" s="5">
        <f t="shared" si="452"/>
        <v>9.9910682546451218E-2</v>
      </c>
      <c r="P297" s="5">
        <f t="shared" si="453"/>
        <v>6.4559932221927366E-2</v>
      </c>
      <c r="Q297" s="5">
        <f t="shared" si="454"/>
        <v>7.9589395065424225E-3</v>
      </c>
      <c r="R297" s="5">
        <f t="shared" si="455"/>
        <v>0.13092148913412646</v>
      </c>
      <c r="S297" s="5">
        <f t="shared" si="456"/>
        <v>2.7332743168079668E-2</v>
      </c>
      <c r="T297" s="5">
        <f t="shared" si="457"/>
        <v>2.0858554572290321E-2</v>
      </c>
      <c r="U297" s="5">
        <f t="shared" si="458"/>
        <v>8.4598385772845716E-2</v>
      </c>
      <c r="V297" s="5">
        <f t="shared" si="459"/>
        <v>5.1430513108284646E-3</v>
      </c>
      <c r="W297" s="5">
        <f t="shared" si="460"/>
        <v>1.7142931466542822E-3</v>
      </c>
      <c r="X297" s="5">
        <f t="shared" si="461"/>
        <v>4.4927690583648795E-3</v>
      </c>
      <c r="Y297" s="5">
        <f t="shared" si="462"/>
        <v>5.8872585039481317E-3</v>
      </c>
      <c r="Z297" s="5">
        <f t="shared" si="463"/>
        <v>0.11437172936356184</v>
      </c>
      <c r="AA297" s="5">
        <f t="shared" si="464"/>
        <v>7.3904320415219119E-2</v>
      </c>
      <c r="AB297" s="5">
        <f t="shared" si="465"/>
        <v>2.3877616463564139E-2</v>
      </c>
      <c r="AC297" s="5">
        <f t="shared" si="466"/>
        <v>5.4435350123936829E-4</v>
      </c>
      <c r="AD297" s="5">
        <f t="shared" si="467"/>
        <v>2.7693397376466557E-4</v>
      </c>
      <c r="AE297" s="5">
        <f t="shared" si="468"/>
        <v>7.2578041332556061E-4</v>
      </c>
      <c r="AF297" s="5">
        <f t="shared" si="469"/>
        <v>9.5105198038044302E-4</v>
      </c>
      <c r="AG297" s="5">
        <f t="shared" si="470"/>
        <v>8.3082968602133224E-4</v>
      </c>
      <c r="AH297" s="5">
        <f t="shared" si="471"/>
        <v>7.493551611040751E-2</v>
      </c>
      <c r="AI297" s="5">
        <f t="shared" si="472"/>
        <v>4.8421567321930904E-2</v>
      </c>
      <c r="AJ297" s="5">
        <f t="shared" si="473"/>
        <v>1.5644438736217944E-2</v>
      </c>
      <c r="AK297" s="5">
        <f t="shared" si="474"/>
        <v>3.3696894023010565E-3</v>
      </c>
      <c r="AL297" s="5">
        <f t="shared" si="475"/>
        <v>3.6874076982298052E-5</v>
      </c>
      <c r="AM297" s="5">
        <f t="shared" si="476"/>
        <v>3.5789643550645275E-5</v>
      </c>
      <c r="AN297" s="5">
        <f t="shared" si="477"/>
        <v>9.3796445180956194E-5</v>
      </c>
      <c r="AO297" s="5">
        <f t="shared" si="478"/>
        <v>1.2290948240563712E-4</v>
      </c>
      <c r="AP297" s="5">
        <f t="shared" si="479"/>
        <v>1.0737251883463914E-4</v>
      </c>
      <c r="AQ297" s="5">
        <f t="shared" si="480"/>
        <v>7.0349684836640657E-5</v>
      </c>
      <c r="AR297" s="5">
        <f t="shared" si="481"/>
        <v>3.927775932727761E-2</v>
      </c>
      <c r="AS297" s="5">
        <f t="shared" si="482"/>
        <v>2.5380363894714347E-2</v>
      </c>
      <c r="AT297" s="5">
        <f t="shared" si="483"/>
        <v>8.2000969818657836E-3</v>
      </c>
      <c r="AU297" s="5">
        <f t="shared" si="484"/>
        <v>1.7662365754077553E-3</v>
      </c>
      <c r="AV297" s="5">
        <f t="shared" si="485"/>
        <v>2.8532512913020822E-4</v>
      </c>
      <c r="AW297" s="5">
        <f t="shared" si="486"/>
        <v>1.7345978483864136E-6</v>
      </c>
      <c r="AX297" s="5">
        <f t="shared" si="487"/>
        <v>3.8544042588611537E-6</v>
      </c>
      <c r="AY297" s="5">
        <f t="shared" si="488"/>
        <v>1.0101509316792175E-5</v>
      </c>
      <c r="AZ297" s="5">
        <f t="shared" si="489"/>
        <v>1.3236869257116877E-5</v>
      </c>
      <c r="BA297" s="5">
        <f t="shared" si="490"/>
        <v>1.1563599209789301E-5</v>
      </c>
      <c r="BB297" s="5">
        <f t="shared" si="491"/>
        <v>7.5763851757891773E-6</v>
      </c>
      <c r="BC297" s="5">
        <f t="shared" si="492"/>
        <v>3.9711934867700331E-6</v>
      </c>
      <c r="BD297" s="5">
        <f t="shared" si="493"/>
        <v>1.7156332736118964E-2</v>
      </c>
      <c r="BE297" s="5">
        <f t="shared" si="494"/>
        <v>1.1086018535662738E-2</v>
      </c>
      <c r="BF297" s="5">
        <f t="shared" si="495"/>
        <v>3.5817621651251467E-3</v>
      </c>
      <c r="BG297" s="5">
        <f t="shared" si="496"/>
        <v>7.7148347811568008E-4</v>
      </c>
      <c r="BH297" s="5">
        <f t="shared" si="497"/>
        <v>1.2462861775148134E-4</v>
      </c>
      <c r="BI297" s="5">
        <f t="shared" si="498"/>
        <v>1.6106416070588486E-5</v>
      </c>
      <c r="BJ297" s="8">
        <f t="shared" si="499"/>
        <v>6.8810882801880108E-2</v>
      </c>
      <c r="BK297" s="8">
        <f t="shared" si="500"/>
        <v>0.13574969154861666</v>
      </c>
      <c r="BL297" s="8">
        <f t="shared" si="501"/>
        <v>0.66322981976030437</v>
      </c>
      <c r="BM297" s="8">
        <f t="shared" si="502"/>
        <v>0.61604612716853002</v>
      </c>
      <c r="BN297" s="8">
        <f t="shared" si="503"/>
        <v>0.36610762939436459</v>
      </c>
    </row>
    <row r="298" spans="1:66" x14ac:dyDescent="0.25">
      <c r="A298" t="s">
        <v>178</v>
      </c>
      <c r="B298" t="s">
        <v>182</v>
      </c>
      <c r="C298" t="s">
        <v>180</v>
      </c>
      <c r="D298" s="16"/>
      <c r="E298">
        <f>VLOOKUP(A298,home!$A$2:$E$405,3,FALSE)</f>
        <v>1.52941176470588</v>
      </c>
      <c r="F298">
        <f>VLOOKUP(B298,home!$B$2:$E$405,3,FALSE)</f>
        <v>2.62</v>
      </c>
      <c r="G298">
        <f>VLOOKUP(C298,away!$B$2:$E$405,4,FALSE)</f>
        <v>2.62</v>
      </c>
      <c r="H298">
        <f>VLOOKUP(A298,away!$A$2:$E$405,3,FALSE)</f>
        <v>1.1176470588235301</v>
      </c>
      <c r="I298">
        <f>VLOOKUP(C298,away!$B$2:$E$405,3,FALSE)</f>
        <v>0</v>
      </c>
      <c r="J298">
        <f>VLOOKUP(B298,home!$B$2:$E$405,4,FALSE)</f>
        <v>0</v>
      </c>
      <c r="K298" s="3">
        <f t="shared" si="448"/>
        <v>10.498494117647045</v>
      </c>
      <c r="L298" s="3">
        <f t="shared" si="449"/>
        <v>0</v>
      </c>
      <c r="M298" s="5">
        <f t="shared" si="450"/>
        <v>2.7577947240514678E-5</v>
      </c>
      <c r="N298" s="5">
        <f t="shared" si="451"/>
        <v>2.8952691688132387E-4</v>
      </c>
      <c r="O298" s="5">
        <f t="shared" si="452"/>
        <v>0</v>
      </c>
      <c r="P298" s="5">
        <f t="shared" si="453"/>
        <v>0</v>
      </c>
      <c r="Q298" s="5">
        <f t="shared" si="454"/>
        <v>1.5197983168895336E-3</v>
      </c>
      <c r="R298" s="5">
        <f t="shared" si="455"/>
        <v>0</v>
      </c>
      <c r="S298" s="5">
        <f t="shared" si="456"/>
        <v>0</v>
      </c>
      <c r="T298" s="5">
        <f t="shared" si="457"/>
        <v>0</v>
      </c>
      <c r="U298" s="5">
        <f t="shared" si="458"/>
        <v>0</v>
      </c>
      <c r="V298" s="5">
        <f t="shared" si="459"/>
        <v>0</v>
      </c>
      <c r="W298" s="5">
        <f t="shared" si="460"/>
        <v>5.3185312299582118E-3</v>
      </c>
      <c r="X298" s="5">
        <f t="shared" si="461"/>
        <v>0</v>
      </c>
      <c r="Y298" s="5">
        <f t="shared" si="462"/>
        <v>0</v>
      </c>
      <c r="Z298" s="5">
        <f t="shared" si="463"/>
        <v>0</v>
      </c>
      <c r="AA298" s="5">
        <f t="shared" si="464"/>
        <v>0</v>
      </c>
      <c r="AB298" s="5">
        <f t="shared" si="465"/>
        <v>0</v>
      </c>
      <c r="AC298" s="5">
        <f t="shared" si="466"/>
        <v>0</v>
      </c>
      <c r="AD298" s="5">
        <f t="shared" si="467"/>
        <v>1.39591422080596E-2</v>
      </c>
      <c r="AE298" s="5">
        <f t="shared" si="468"/>
        <v>0</v>
      </c>
      <c r="AF298" s="5">
        <f t="shared" si="469"/>
        <v>0</v>
      </c>
      <c r="AG298" s="5">
        <f t="shared" si="470"/>
        <v>0</v>
      </c>
      <c r="AH298" s="5">
        <f t="shared" si="471"/>
        <v>0</v>
      </c>
      <c r="AI298" s="5">
        <f t="shared" si="472"/>
        <v>0</v>
      </c>
      <c r="AJ298" s="5">
        <f t="shared" si="473"/>
        <v>0</v>
      </c>
      <c r="AK298" s="5">
        <f t="shared" si="474"/>
        <v>0</v>
      </c>
      <c r="AL298" s="5">
        <f t="shared" si="475"/>
        <v>0</v>
      </c>
      <c r="AM298" s="5">
        <f t="shared" si="476"/>
        <v>2.9309994471742453E-2</v>
      </c>
      <c r="AN298" s="5">
        <f t="shared" si="477"/>
        <v>0</v>
      </c>
      <c r="AO298" s="5">
        <f t="shared" si="478"/>
        <v>0</v>
      </c>
      <c r="AP298" s="5">
        <f t="shared" si="479"/>
        <v>0</v>
      </c>
      <c r="AQ298" s="5">
        <f t="shared" si="480"/>
        <v>0</v>
      </c>
      <c r="AR298" s="5">
        <f t="shared" si="481"/>
        <v>0</v>
      </c>
      <c r="AS298" s="5">
        <f t="shared" si="482"/>
        <v>0</v>
      </c>
      <c r="AT298" s="5">
        <f t="shared" si="483"/>
        <v>0</v>
      </c>
      <c r="AU298" s="5">
        <f t="shared" si="484"/>
        <v>0</v>
      </c>
      <c r="AV298" s="5">
        <f t="shared" si="485"/>
        <v>0</v>
      </c>
      <c r="AW298" s="5">
        <f t="shared" si="486"/>
        <v>0</v>
      </c>
      <c r="AX298" s="5">
        <f t="shared" si="487"/>
        <v>5.1285134091642613E-2</v>
      </c>
      <c r="AY298" s="5">
        <f t="shared" si="488"/>
        <v>0</v>
      </c>
      <c r="AZ298" s="5">
        <f t="shared" si="489"/>
        <v>0</v>
      </c>
      <c r="BA298" s="5">
        <f t="shared" si="490"/>
        <v>0</v>
      </c>
      <c r="BB298" s="5">
        <f t="shared" si="491"/>
        <v>0</v>
      </c>
      <c r="BC298" s="5">
        <f t="shared" si="492"/>
        <v>0</v>
      </c>
      <c r="BD298" s="5">
        <f t="shared" si="493"/>
        <v>0</v>
      </c>
      <c r="BE298" s="5">
        <f t="shared" si="494"/>
        <v>0</v>
      </c>
      <c r="BF298" s="5">
        <f t="shared" si="495"/>
        <v>0</v>
      </c>
      <c r="BG298" s="5">
        <f t="shared" si="496"/>
        <v>0</v>
      </c>
      <c r="BH298" s="5">
        <f t="shared" si="497"/>
        <v>0</v>
      </c>
      <c r="BI298" s="5">
        <f t="shared" si="498"/>
        <v>0</v>
      </c>
      <c r="BJ298" s="8">
        <f t="shared" si="499"/>
        <v>0.10168212723517372</v>
      </c>
      <c r="BK298" s="8">
        <f t="shared" si="500"/>
        <v>2.7577947240514678E-5</v>
      </c>
      <c r="BL298" s="8">
        <f t="shared" si="501"/>
        <v>0</v>
      </c>
      <c r="BM298" s="8">
        <f t="shared" si="502"/>
        <v>9.9872802001402888E-2</v>
      </c>
      <c r="BN298" s="8">
        <f t="shared" si="503"/>
        <v>1.8369031810113721E-3</v>
      </c>
    </row>
    <row r="299" spans="1:66" x14ac:dyDescent="0.25">
      <c r="A299" t="s">
        <v>178</v>
      </c>
      <c r="B299" t="s">
        <v>184</v>
      </c>
      <c r="C299" t="s">
        <v>179</v>
      </c>
      <c r="D299" s="16"/>
      <c r="E299">
        <f>VLOOKUP(A299,home!$A$2:$E$405,3,FALSE)</f>
        <v>1.52941176470588</v>
      </c>
      <c r="F299">
        <f>VLOOKUP(B299,home!$B$2:$E$405,3,FALSE)</f>
        <v>0</v>
      </c>
      <c r="G299">
        <f>VLOOKUP(C299,away!$B$2:$E$405,4,FALSE)</f>
        <v>0</v>
      </c>
      <c r="H299">
        <f>VLOOKUP(A299,away!$A$2:$E$405,3,FALSE)</f>
        <v>1.1176470588235301</v>
      </c>
      <c r="I299">
        <f>VLOOKUP(C299,away!$B$2:$E$405,3,FALSE)</f>
        <v>0.65</v>
      </c>
      <c r="J299">
        <f>VLOOKUP(B299,home!$B$2:$E$405,4,FALSE)</f>
        <v>0.89</v>
      </c>
      <c r="K299" s="3">
        <f t="shared" si="448"/>
        <v>0</v>
      </c>
      <c r="L299" s="3">
        <f t="shared" si="449"/>
        <v>0.6465588235294123</v>
      </c>
      <c r="M299" s="5">
        <f t="shared" si="450"/>
        <v>0.52384532290669672</v>
      </c>
      <c r="N299" s="5">
        <f t="shared" si="451"/>
        <v>0</v>
      </c>
      <c r="O299" s="5">
        <f t="shared" si="452"/>
        <v>0.33869681568993898</v>
      </c>
      <c r="P299" s="5">
        <f t="shared" si="453"/>
        <v>0</v>
      </c>
      <c r="Q299" s="5">
        <f t="shared" si="454"/>
        <v>0</v>
      </c>
      <c r="R299" s="5">
        <f t="shared" si="455"/>
        <v>0.10949370734282254</v>
      </c>
      <c r="S299" s="5">
        <f t="shared" si="456"/>
        <v>0</v>
      </c>
      <c r="T299" s="5">
        <f t="shared" si="457"/>
        <v>0</v>
      </c>
      <c r="U299" s="5">
        <f t="shared" si="458"/>
        <v>0</v>
      </c>
      <c r="V299" s="5">
        <f t="shared" si="459"/>
        <v>0</v>
      </c>
      <c r="W299" s="5">
        <f t="shared" si="460"/>
        <v>0</v>
      </c>
      <c r="X299" s="5">
        <f t="shared" si="461"/>
        <v>0</v>
      </c>
      <c r="Y299" s="5">
        <f t="shared" si="462"/>
        <v>0</v>
      </c>
      <c r="Z299" s="5">
        <f t="shared" si="463"/>
        <v>2.3598040867816375E-2</v>
      </c>
      <c r="AA299" s="5">
        <f t="shared" si="464"/>
        <v>0</v>
      </c>
      <c r="AB299" s="5">
        <f t="shared" si="465"/>
        <v>0</v>
      </c>
      <c r="AC299" s="5">
        <f t="shared" si="466"/>
        <v>0</v>
      </c>
      <c r="AD299" s="5">
        <f t="shared" si="467"/>
        <v>0</v>
      </c>
      <c r="AE299" s="5">
        <f t="shared" si="468"/>
        <v>0</v>
      </c>
      <c r="AF299" s="5">
        <f t="shared" si="469"/>
        <v>0</v>
      </c>
      <c r="AG299" s="5">
        <f t="shared" si="470"/>
        <v>0</v>
      </c>
      <c r="AH299" s="5">
        <f t="shared" si="471"/>
        <v>3.8143803852735865E-3</v>
      </c>
      <c r="AI299" s="5">
        <f t="shared" si="472"/>
        <v>0</v>
      </c>
      <c r="AJ299" s="5">
        <f t="shared" si="473"/>
        <v>0</v>
      </c>
      <c r="AK299" s="5">
        <f t="shared" si="474"/>
        <v>0</v>
      </c>
      <c r="AL299" s="5">
        <f t="shared" si="475"/>
        <v>0</v>
      </c>
      <c r="AM299" s="5">
        <f t="shared" si="476"/>
        <v>0</v>
      </c>
      <c r="AN299" s="5">
        <f t="shared" si="477"/>
        <v>0</v>
      </c>
      <c r="AO299" s="5">
        <f t="shared" si="478"/>
        <v>0</v>
      </c>
      <c r="AP299" s="5">
        <f t="shared" si="479"/>
        <v>0</v>
      </c>
      <c r="AQ299" s="5">
        <f t="shared" si="480"/>
        <v>0</v>
      </c>
      <c r="AR299" s="5">
        <f t="shared" si="481"/>
        <v>4.9324425887923142E-4</v>
      </c>
      <c r="AS299" s="5">
        <f t="shared" si="482"/>
        <v>0</v>
      </c>
      <c r="AT299" s="5">
        <f t="shared" si="483"/>
        <v>0</v>
      </c>
      <c r="AU299" s="5">
        <f t="shared" si="484"/>
        <v>0</v>
      </c>
      <c r="AV299" s="5">
        <f t="shared" si="485"/>
        <v>0</v>
      </c>
      <c r="AW299" s="5">
        <f t="shared" si="486"/>
        <v>0</v>
      </c>
      <c r="AX299" s="5">
        <f t="shared" si="487"/>
        <v>0</v>
      </c>
      <c r="AY299" s="5">
        <f t="shared" si="488"/>
        <v>0</v>
      </c>
      <c r="AZ299" s="5">
        <f t="shared" si="489"/>
        <v>0</v>
      </c>
      <c r="BA299" s="5">
        <f t="shared" si="490"/>
        <v>0</v>
      </c>
      <c r="BB299" s="5">
        <f t="shared" si="491"/>
        <v>0</v>
      </c>
      <c r="BC299" s="5">
        <f t="shared" si="492"/>
        <v>0</v>
      </c>
      <c r="BD299" s="5">
        <f t="shared" si="493"/>
        <v>5.3151904622265442E-5</v>
      </c>
      <c r="BE299" s="5">
        <f t="shared" si="494"/>
        <v>0</v>
      </c>
      <c r="BF299" s="5">
        <f t="shared" si="495"/>
        <v>0</v>
      </c>
      <c r="BG299" s="5">
        <f t="shared" si="496"/>
        <v>0</v>
      </c>
      <c r="BH299" s="5">
        <f t="shared" si="497"/>
        <v>0</v>
      </c>
      <c r="BI299" s="5">
        <f t="shared" si="498"/>
        <v>0</v>
      </c>
      <c r="BJ299" s="8">
        <f t="shared" si="499"/>
        <v>0</v>
      </c>
      <c r="BK299" s="8">
        <f t="shared" si="500"/>
        <v>0.52384532290669672</v>
      </c>
      <c r="BL299" s="8">
        <f t="shared" si="501"/>
        <v>0.45255129958153661</v>
      </c>
      <c r="BM299" s="8">
        <f t="shared" si="502"/>
        <v>2.7958817416591456E-2</v>
      </c>
      <c r="BN299" s="8">
        <f t="shared" si="503"/>
        <v>0.97203584593945824</v>
      </c>
    </row>
    <row r="300" spans="1:66" x14ac:dyDescent="0.25">
      <c r="A300" t="s">
        <v>178</v>
      </c>
      <c r="B300" t="s">
        <v>269</v>
      </c>
      <c r="C300" t="s">
        <v>274</v>
      </c>
      <c r="D300" s="16"/>
      <c r="E300">
        <f>VLOOKUP(A300,home!$A$2:$E$405,3,FALSE)</f>
        <v>1.52941176470588</v>
      </c>
      <c r="F300">
        <f>VLOOKUP(B300,home!$B$2:$E$405,3,FALSE)</f>
        <v>0</v>
      </c>
      <c r="G300">
        <f>VLOOKUP(C300,away!$B$2:$E$405,4,FALSE)</f>
        <v>0</v>
      </c>
      <c r="H300">
        <f>VLOOKUP(A300,away!$A$2:$E$405,3,FALSE)</f>
        <v>1.1176470588235301</v>
      </c>
      <c r="I300">
        <f>VLOOKUP(C300,away!$B$2:$E$405,3,FALSE)</f>
        <v>2.62</v>
      </c>
      <c r="J300">
        <f>VLOOKUP(B300,home!$B$2:$E$405,4,FALSE)</f>
        <v>3.58</v>
      </c>
      <c r="K300" s="3">
        <f t="shared" si="448"/>
        <v>0</v>
      </c>
      <c r="L300" s="3">
        <f t="shared" si="449"/>
        <v>10.483082352941183</v>
      </c>
      <c r="M300" s="5">
        <f t="shared" si="450"/>
        <v>2.8006264156344458E-5</v>
      </c>
      <c r="N300" s="5">
        <f t="shared" si="451"/>
        <v>0</v>
      </c>
      <c r="O300" s="5">
        <f t="shared" si="452"/>
        <v>2.9359197354918387E-4</v>
      </c>
      <c r="P300" s="5">
        <f t="shared" si="453"/>
        <v>0</v>
      </c>
      <c r="Q300" s="5">
        <f t="shared" si="454"/>
        <v>0</v>
      </c>
      <c r="R300" s="5">
        <f t="shared" si="455"/>
        <v>1.5388744184393127E-3</v>
      </c>
      <c r="S300" s="5">
        <f t="shared" si="456"/>
        <v>0</v>
      </c>
      <c r="T300" s="5">
        <f t="shared" si="457"/>
        <v>0</v>
      </c>
      <c r="U300" s="5">
        <f t="shared" si="458"/>
        <v>0</v>
      </c>
      <c r="V300" s="5">
        <f t="shared" si="459"/>
        <v>0</v>
      </c>
      <c r="W300" s="5">
        <f t="shared" si="460"/>
        <v>0</v>
      </c>
      <c r="X300" s="5">
        <f t="shared" si="461"/>
        <v>0</v>
      </c>
      <c r="Y300" s="5">
        <f t="shared" si="462"/>
        <v>0</v>
      </c>
      <c r="Z300" s="5">
        <f t="shared" si="463"/>
        <v>5.3773824197779268E-3</v>
      </c>
      <c r="AA300" s="5">
        <f t="shared" si="464"/>
        <v>0</v>
      </c>
      <c r="AB300" s="5">
        <f t="shared" si="465"/>
        <v>0</v>
      </c>
      <c r="AC300" s="5">
        <f t="shared" si="466"/>
        <v>0</v>
      </c>
      <c r="AD300" s="5">
        <f t="shared" si="467"/>
        <v>0</v>
      </c>
      <c r="AE300" s="5">
        <f t="shared" si="468"/>
        <v>0</v>
      </c>
      <c r="AF300" s="5">
        <f t="shared" si="469"/>
        <v>0</v>
      </c>
      <c r="AG300" s="5">
        <f t="shared" si="470"/>
        <v>0</v>
      </c>
      <c r="AH300" s="5">
        <f t="shared" si="471"/>
        <v>1.4092885687447534E-2</v>
      </c>
      <c r="AI300" s="5">
        <f t="shared" si="472"/>
        <v>0</v>
      </c>
      <c r="AJ300" s="5">
        <f t="shared" si="473"/>
        <v>0</v>
      </c>
      <c r="AK300" s="5">
        <f t="shared" si="474"/>
        <v>0</v>
      </c>
      <c r="AL300" s="5">
        <f t="shared" si="475"/>
        <v>0</v>
      </c>
      <c r="AM300" s="5">
        <f t="shared" si="476"/>
        <v>0</v>
      </c>
      <c r="AN300" s="5">
        <f t="shared" si="477"/>
        <v>0</v>
      </c>
      <c r="AO300" s="5">
        <f t="shared" si="478"/>
        <v>0</v>
      </c>
      <c r="AP300" s="5">
        <f t="shared" si="479"/>
        <v>0</v>
      </c>
      <c r="AQ300" s="5">
        <f t="shared" si="480"/>
        <v>0</v>
      </c>
      <c r="AR300" s="5">
        <f t="shared" si="481"/>
        <v>2.9547376250419723E-2</v>
      </c>
      <c r="AS300" s="5">
        <f t="shared" si="482"/>
        <v>0</v>
      </c>
      <c r="AT300" s="5">
        <f t="shared" si="483"/>
        <v>0</v>
      </c>
      <c r="AU300" s="5">
        <f t="shared" si="484"/>
        <v>0</v>
      </c>
      <c r="AV300" s="5">
        <f t="shared" si="485"/>
        <v>0</v>
      </c>
      <c r="AW300" s="5">
        <f t="shared" si="486"/>
        <v>0</v>
      </c>
      <c r="AX300" s="5">
        <f t="shared" si="487"/>
        <v>0</v>
      </c>
      <c r="AY300" s="5">
        <f t="shared" si="488"/>
        <v>0</v>
      </c>
      <c r="AZ300" s="5">
        <f t="shared" si="489"/>
        <v>0</v>
      </c>
      <c r="BA300" s="5">
        <f t="shared" si="490"/>
        <v>0</v>
      </c>
      <c r="BB300" s="5">
        <f t="shared" si="491"/>
        <v>0</v>
      </c>
      <c r="BC300" s="5">
        <f t="shared" si="492"/>
        <v>0</v>
      </c>
      <c r="BD300" s="5">
        <f t="shared" si="493"/>
        <v>5.1624596424414727E-2</v>
      </c>
      <c r="BE300" s="5">
        <f t="shared" si="494"/>
        <v>0</v>
      </c>
      <c r="BF300" s="5">
        <f t="shared" si="495"/>
        <v>0</v>
      </c>
      <c r="BG300" s="5">
        <f t="shared" si="496"/>
        <v>0</v>
      </c>
      <c r="BH300" s="5">
        <f t="shared" si="497"/>
        <v>0</v>
      </c>
      <c r="BI300" s="5">
        <f t="shared" si="498"/>
        <v>0</v>
      </c>
      <c r="BJ300" s="8">
        <f t="shared" si="499"/>
        <v>0</v>
      </c>
      <c r="BK300" s="8">
        <f t="shared" si="500"/>
        <v>2.8006264156344458E-5</v>
      </c>
      <c r="BL300" s="8">
        <f t="shared" si="501"/>
        <v>9.7097324754270492E-2</v>
      </c>
      <c r="BM300" s="8">
        <f t="shared" si="502"/>
        <v>0.10064224078205991</v>
      </c>
      <c r="BN300" s="8">
        <f t="shared" si="503"/>
        <v>1.8604726561448409E-3</v>
      </c>
    </row>
    <row r="301" spans="1:66" x14ac:dyDescent="0.25">
      <c r="A301" t="s">
        <v>28</v>
      </c>
      <c r="B301" t="s">
        <v>293</v>
      </c>
      <c r="C301" t="s">
        <v>278</v>
      </c>
      <c r="D301" s="16"/>
      <c r="E301">
        <f>VLOOKUP(A301,home!$A$2:$E$405,3,FALSE)</f>
        <v>1.4814814814814801</v>
      </c>
      <c r="F301">
        <f>VLOOKUP(B301,home!$B$2:$E$405,3,FALSE)</f>
        <v>0</v>
      </c>
      <c r="G301">
        <f>VLOOKUP(C301,away!$B$2:$E$405,4,FALSE)</f>
        <v>0</v>
      </c>
      <c r="H301">
        <f>VLOOKUP(A301,away!$A$2:$E$405,3,FALSE)</f>
        <v>1.1111111111111101</v>
      </c>
      <c r="I301">
        <f>VLOOKUP(C301,away!$B$2:$E$405,3,FALSE)</f>
        <v>0.68</v>
      </c>
      <c r="J301">
        <f>VLOOKUP(B301,home!$B$2:$E$405,4,FALSE)</f>
        <v>0.9</v>
      </c>
      <c r="K301" s="3">
        <f t="shared" ref="K301:K323" si="504">E301*F301*G301</f>
        <v>0</v>
      </c>
      <c r="L301" s="3">
        <f t="shared" ref="L301:L323" si="505">H301*I301*J301</f>
        <v>0.67999999999999938</v>
      </c>
      <c r="M301" s="5">
        <f t="shared" ref="M301:M323" si="506">_xlfn.POISSON.DIST(0,K301,FALSE) * _xlfn.POISSON.DIST(0,L301,FALSE)</f>
        <v>0.50661699236558988</v>
      </c>
      <c r="N301" s="5">
        <f t="shared" ref="N301:N323" si="507">_xlfn.POISSON.DIST(1,K301,FALSE) * _xlfn.POISSON.DIST(0,L301,FALSE)</f>
        <v>0</v>
      </c>
      <c r="O301" s="5">
        <f t="shared" ref="O301:O323" si="508">_xlfn.POISSON.DIST(0,K301,FALSE) * _xlfn.POISSON.DIST(1,L301,FALSE)</f>
        <v>0.34449955480860084</v>
      </c>
      <c r="P301" s="5">
        <f t="shared" ref="P301:P323" si="509">_xlfn.POISSON.DIST(1,K301,FALSE) * _xlfn.POISSON.DIST(1,L301,FALSE)</f>
        <v>0</v>
      </c>
      <c r="Q301" s="5">
        <f t="shared" ref="Q301:Q323" si="510">_xlfn.POISSON.DIST(2,K301,FALSE) * _xlfn.POISSON.DIST(0,L301,FALSE)</f>
        <v>0</v>
      </c>
      <c r="R301" s="5">
        <f t="shared" ref="R301:R323" si="511">_xlfn.POISSON.DIST(0,K301,FALSE) * _xlfn.POISSON.DIST(2,L301,FALSE)</f>
        <v>0.11712984863492416</v>
      </c>
      <c r="S301" s="5">
        <f t="shared" ref="S301:S323" si="512">_xlfn.POISSON.DIST(2,K301,FALSE) * _xlfn.POISSON.DIST(2,L301,FALSE)</f>
        <v>0</v>
      </c>
      <c r="T301" s="5">
        <f t="shared" ref="T301:T323" si="513">_xlfn.POISSON.DIST(2,K301,FALSE) * _xlfn.POISSON.DIST(1,L301,FALSE)</f>
        <v>0</v>
      </c>
      <c r="U301" s="5">
        <f t="shared" ref="U301:U323" si="514">_xlfn.POISSON.DIST(1,K301,FALSE) * _xlfn.POISSON.DIST(2,L301,FALSE)</f>
        <v>0</v>
      </c>
      <c r="V301" s="5">
        <f t="shared" ref="V301:V323" si="515">_xlfn.POISSON.DIST(3,K301,FALSE) * _xlfn.POISSON.DIST(3,L301,FALSE)</f>
        <v>0</v>
      </c>
      <c r="W301" s="5">
        <f t="shared" ref="W301:W323" si="516">_xlfn.POISSON.DIST(3,K301,FALSE) * _xlfn.POISSON.DIST(0,L301,FALSE)</f>
        <v>0</v>
      </c>
      <c r="X301" s="5">
        <f t="shared" ref="X301:X323" si="517">_xlfn.POISSON.DIST(3,K301,FALSE) * _xlfn.POISSON.DIST(1,L301,FALSE)</f>
        <v>0</v>
      </c>
      <c r="Y301" s="5">
        <f t="shared" ref="Y301:Y323" si="518">_xlfn.POISSON.DIST(3,K301,FALSE) * _xlfn.POISSON.DIST(2,L301,FALSE)</f>
        <v>0</v>
      </c>
      <c r="Z301" s="5">
        <f t="shared" ref="Z301:Z323" si="519">_xlfn.POISSON.DIST(0,K301,FALSE) * _xlfn.POISSON.DIST(3,L301,FALSE)</f>
        <v>2.6549432357249457E-2</v>
      </c>
      <c r="AA301" s="5">
        <f t="shared" ref="AA301:AA323" si="520">_xlfn.POISSON.DIST(1,K301,FALSE) * _xlfn.POISSON.DIST(3,L301,FALSE)</f>
        <v>0</v>
      </c>
      <c r="AB301" s="5">
        <f t="shared" ref="AB301:AB323" si="521">_xlfn.POISSON.DIST(2,K301,FALSE) * _xlfn.POISSON.DIST(3,L301,FALSE)</f>
        <v>0</v>
      </c>
      <c r="AC301" s="5">
        <f t="shared" ref="AC301:AC323" si="522">_xlfn.POISSON.DIST(4,K301,FALSE) * _xlfn.POISSON.DIST(4,L301,FALSE)</f>
        <v>0</v>
      </c>
      <c r="AD301" s="5">
        <f t="shared" ref="AD301:AD323" si="523">_xlfn.POISSON.DIST(4,K301,FALSE) * _xlfn.POISSON.DIST(0,L301,FALSE)</f>
        <v>0</v>
      </c>
      <c r="AE301" s="5">
        <f t="shared" ref="AE301:AE323" si="524">_xlfn.POISSON.DIST(4,K301,FALSE) * _xlfn.POISSON.DIST(1,L301,FALSE)</f>
        <v>0</v>
      </c>
      <c r="AF301" s="5">
        <f t="shared" ref="AF301:AF323" si="525">_xlfn.POISSON.DIST(4,K301,FALSE) * _xlfn.POISSON.DIST(2,L301,FALSE)</f>
        <v>0</v>
      </c>
      <c r="AG301" s="5">
        <f t="shared" ref="AG301:AG323" si="526">_xlfn.POISSON.DIST(4,K301,FALSE) * _xlfn.POISSON.DIST(3,L301,FALSE)</f>
        <v>0</v>
      </c>
      <c r="AH301" s="5">
        <f t="shared" ref="AH301:AH323" si="527">_xlfn.POISSON.DIST(0,K301,FALSE) * _xlfn.POISSON.DIST(4,L301,FALSE)</f>
        <v>4.5134035007324026E-3</v>
      </c>
      <c r="AI301" s="5">
        <f t="shared" ref="AI301:AI323" si="528">_xlfn.POISSON.DIST(1,K301,FALSE) * _xlfn.POISSON.DIST(4,L301,FALSE)</f>
        <v>0</v>
      </c>
      <c r="AJ301" s="5">
        <f t="shared" ref="AJ301:AJ323" si="529">_xlfn.POISSON.DIST(2,K301,FALSE) * _xlfn.POISSON.DIST(4,L301,FALSE)</f>
        <v>0</v>
      </c>
      <c r="AK301" s="5">
        <f t="shared" ref="AK301:AK323" si="530">_xlfn.POISSON.DIST(3,K301,FALSE) * _xlfn.POISSON.DIST(4,L301,FALSE)</f>
        <v>0</v>
      </c>
      <c r="AL301" s="5">
        <f t="shared" ref="AL301:AL323" si="531">_xlfn.POISSON.DIST(5,K301,FALSE) * _xlfn.POISSON.DIST(5,L301,FALSE)</f>
        <v>0</v>
      </c>
      <c r="AM301" s="5">
        <f t="shared" ref="AM301:AM323" si="532">_xlfn.POISSON.DIST(5,K301,FALSE) * _xlfn.POISSON.DIST(0,L301,FALSE)</f>
        <v>0</v>
      </c>
      <c r="AN301" s="5">
        <f t="shared" ref="AN301:AN323" si="533">_xlfn.POISSON.DIST(5,K301,FALSE) * _xlfn.POISSON.DIST(1,L301,FALSE)</f>
        <v>0</v>
      </c>
      <c r="AO301" s="5">
        <f t="shared" ref="AO301:AO323" si="534">_xlfn.POISSON.DIST(5,K301,FALSE) * _xlfn.POISSON.DIST(2,L301,FALSE)</f>
        <v>0</v>
      </c>
      <c r="AP301" s="5">
        <f t="shared" ref="AP301:AP323" si="535">_xlfn.POISSON.DIST(5,K301,FALSE) * _xlfn.POISSON.DIST(3,L301,FALSE)</f>
        <v>0</v>
      </c>
      <c r="AQ301" s="5">
        <f t="shared" ref="AQ301:AQ323" si="536">_xlfn.POISSON.DIST(5,K301,FALSE) * _xlfn.POISSON.DIST(4,L301,FALSE)</f>
        <v>0</v>
      </c>
      <c r="AR301" s="5">
        <f t="shared" ref="AR301:AR323" si="537">_xlfn.POISSON.DIST(0,K301,FALSE) * _xlfn.POISSON.DIST(5,L301,FALSE)</f>
        <v>6.1382287609960647E-4</v>
      </c>
      <c r="AS301" s="5">
        <f t="shared" ref="AS301:AS323" si="538">_xlfn.POISSON.DIST(1,K301,FALSE) * _xlfn.POISSON.DIST(5,L301,FALSE)</f>
        <v>0</v>
      </c>
      <c r="AT301" s="5">
        <f t="shared" ref="AT301:AT323" si="539">_xlfn.POISSON.DIST(2,K301,FALSE) * _xlfn.POISSON.DIST(5,L301,FALSE)</f>
        <v>0</v>
      </c>
      <c r="AU301" s="5">
        <f t="shared" ref="AU301:AU323" si="540">_xlfn.POISSON.DIST(3,K301,FALSE) * _xlfn.POISSON.DIST(5,L301,FALSE)</f>
        <v>0</v>
      </c>
      <c r="AV301" s="5">
        <f t="shared" ref="AV301:AV323" si="541">_xlfn.POISSON.DIST(4,K301,FALSE) * _xlfn.POISSON.DIST(5,L301,FALSE)</f>
        <v>0</v>
      </c>
      <c r="AW301" s="5">
        <f t="shared" ref="AW301:AW323" si="542">_xlfn.POISSON.DIST(6,K301,FALSE) * _xlfn.POISSON.DIST(6,L301,FALSE)</f>
        <v>0</v>
      </c>
      <c r="AX301" s="5">
        <f t="shared" ref="AX301:AX323" si="543">_xlfn.POISSON.DIST(6,K301,FALSE) * _xlfn.POISSON.DIST(0,L301,FALSE)</f>
        <v>0</v>
      </c>
      <c r="AY301" s="5">
        <f t="shared" ref="AY301:AY323" si="544">_xlfn.POISSON.DIST(6,K301,FALSE) * _xlfn.POISSON.DIST(1,L301,FALSE)</f>
        <v>0</v>
      </c>
      <c r="AZ301" s="5">
        <f t="shared" ref="AZ301:AZ323" si="545">_xlfn.POISSON.DIST(6,K301,FALSE) * _xlfn.POISSON.DIST(2,L301,FALSE)</f>
        <v>0</v>
      </c>
      <c r="BA301" s="5">
        <f t="shared" ref="BA301:BA323" si="546">_xlfn.POISSON.DIST(6,K301,FALSE) * _xlfn.POISSON.DIST(3,L301,FALSE)</f>
        <v>0</v>
      </c>
      <c r="BB301" s="5">
        <f t="shared" ref="BB301:BB323" si="547">_xlfn.POISSON.DIST(6,K301,FALSE) * _xlfn.POISSON.DIST(4,L301,FALSE)</f>
        <v>0</v>
      </c>
      <c r="BC301" s="5">
        <f t="shared" ref="BC301:BC323" si="548">_xlfn.POISSON.DIST(6,K301,FALSE) * _xlfn.POISSON.DIST(5,L301,FALSE)</f>
        <v>0</v>
      </c>
      <c r="BD301" s="5">
        <f t="shared" ref="BD301:BD323" si="549">_xlfn.POISSON.DIST(0,K301,FALSE) * _xlfn.POISSON.DIST(6,L301,FALSE)</f>
        <v>6.956659262462196E-5</v>
      </c>
      <c r="BE301" s="5">
        <f t="shared" ref="BE301:BE323" si="550">_xlfn.POISSON.DIST(1,K301,FALSE) * _xlfn.POISSON.DIST(6,L301,FALSE)</f>
        <v>0</v>
      </c>
      <c r="BF301" s="5">
        <f t="shared" ref="BF301:BF323" si="551">_xlfn.POISSON.DIST(2,K301,FALSE) * _xlfn.POISSON.DIST(6,L301,FALSE)</f>
        <v>0</v>
      </c>
      <c r="BG301" s="5">
        <f t="shared" ref="BG301:BG323" si="552">_xlfn.POISSON.DIST(3,K301,FALSE) * _xlfn.POISSON.DIST(6,L301,FALSE)</f>
        <v>0</v>
      </c>
      <c r="BH301" s="5">
        <f t="shared" ref="BH301:BH323" si="553">_xlfn.POISSON.DIST(4,K301,FALSE) * _xlfn.POISSON.DIST(6,L301,FALSE)</f>
        <v>0</v>
      </c>
      <c r="BI301" s="5">
        <f t="shared" ref="BI301:BI323" si="554">_xlfn.POISSON.DIST(5,K301,FALSE) * _xlfn.POISSON.DIST(6,L301,FALSE)</f>
        <v>0</v>
      </c>
      <c r="BJ301" s="8">
        <f t="shared" ref="BJ301:BJ323" si="555">SUM(N301,Q301,T301,W301,X301,Y301,AD301,AE301,AF301,AG301,AM301,AN301,AO301,AP301,AQ301,AX301,AY301,AZ301,BA301,BB301,BC301)</f>
        <v>0</v>
      </c>
      <c r="BK301" s="8">
        <f t="shared" ref="BK301:BK323" si="556">SUM(M301,P301,S301,V301,AC301,AL301,AY301)</f>
        <v>0.50661699236558988</v>
      </c>
      <c r="BL301" s="8">
        <f t="shared" ref="BL301:BL323" si="557">SUM(O301,R301,U301,AA301,AB301,AH301,AI301,AJ301,AK301,AR301,AS301,AT301,AU301,AV301,BD301,BE301,BF301,BG301,BH301,BI301)</f>
        <v>0.46682619641298168</v>
      </c>
      <c r="BM301" s="8">
        <f t="shared" ref="BM301:BM323" si="558">SUM(S301:BI301)</f>
        <v>3.1746225326706089E-2</v>
      </c>
      <c r="BN301" s="8">
        <f t="shared" ref="BN301:BN323" si="559">SUM(M301:R301)</f>
        <v>0.96824639580911487</v>
      </c>
    </row>
    <row r="302" spans="1:66" x14ac:dyDescent="0.25">
      <c r="A302" t="s">
        <v>28</v>
      </c>
      <c r="B302" t="s">
        <v>277</v>
      </c>
      <c r="C302" t="s">
        <v>30</v>
      </c>
      <c r="D302" s="16"/>
      <c r="E302">
        <f>VLOOKUP(A302,home!$A$2:$E$405,3,FALSE)</f>
        <v>1.4814814814814801</v>
      </c>
      <c r="F302">
        <f>VLOOKUP(B302,home!$B$2:$E$405,3,FALSE)</f>
        <v>0.68</v>
      </c>
      <c r="G302">
        <f>VLOOKUP(C302,away!$B$2:$E$405,4,FALSE)</f>
        <v>0.68</v>
      </c>
      <c r="H302">
        <f>VLOOKUP(A302,away!$A$2:$E$405,3,FALSE)</f>
        <v>1.1111111111111101</v>
      </c>
      <c r="I302">
        <f>VLOOKUP(C302,away!$B$2:$E$405,3,FALSE)</f>
        <v>1.01</v>
      </c>
      <c r="J302">
        <f>VLOOKUP(B302,home!$B$2:$E$405,4,FALSE)</f>
        <v>1.8</v>
      </c>
      <c r="K302" s="3">
        <f t="shared" si="504"/>
        <v>0.68503703703703644</v>
      </c>
      <c r="L302" s="3">
        <f t="shared" si="505"/>
        <v>2.0199999999999982</v>
      </c>
      <c r="M302" s="5">
        <f t="shared" si="506"/>
        <v>6.6867847213796835E-2</v>
      </c>
      <c r="N302" s="5">
        <f t="shared" si="507"/>
        <v>4.5806951928384639E-2</v>
      </c>
      <c r="O302" s="5">
        <f t="shared" si="508"/>
        <v>0.13507305137186948</v>
      </c>
      <c r="P302" s="5">
        <f t="shared" si="509"/>
        <v>9.2530042895336867E-2</v>
      </c>
      <c r="Q302" s="5">
        <f t="shared" si="510"/>
        <v>1.5689729312359287E-2</v>
      </c>
      <c r="R302" s="5">
        <f t="shared" si="511"/>
        <v>0.13642378188558807</v>
      </c>
      <c r="S302" s="5">
        <f t="shared" si="512"/>
        <v>3.2010185743075362E-2</v>
      </c>
      <c r="T302" s="5">
        <f t="shared" si="513"/>
        <v>3.1693253210965729E-2</v>
      </c>
      <c r="U302" s="5">
        <f t="shared" si="514"/>
        <v>9.3455343324290174E-2</v>
      </c>
      <c r="V302" s="5">
        <f t="shared" si="515"/>
        <v>4.9216543165346511E-3</v>
      </c>
      <c r="W302" s="5">
        <f t="shared" si="516"/>
        <v>3.5826818933505826E-3</v>
      </c>
      <c r="X302" s="5">
        <f t="shared" si="517"/>
        <v>7.2370174245681698E-3</v>
      </c>
      <c r="Y302" s="5">
        <f t="shared" si="518"/>
        <v>7.3093875988138463E-3</v>
      </c>
      <c r="Z302" s="5">
        <f t="shared" si="519"/>
        <v>9.1858679802962528E-2</v>
      </c>
      <c r="AA302" s="5">
        <f t="shared" si="520"/>
        <v>6.2926597838355317E-2</v>
      </c>
      <c r="AB302" s="5">
        <f t="shared" si="521"/>
        <v>2.1553525067004056E-2</v>
      </c>
      <c r="AC302" s="5">
        <f t="shared" si="522"/>
        <v>4.2565383065282887E-4</v>
      </c>
      <c r="AD302" s="5">
        <f t="shared" si="523"/>
        <v>6.1356744721678062E-4</v>
      </c>
      <c r="AE302" s="5">
        <f t="shared" si="524"/>
        <v>1.2394062433778957E-3</v>
      </c>
      <c r="AF302" s="5">
        <f t="shared" si="525"/>
        <v>1.2518003058116737E-3</v>
      </c>
      <c r="AG302" s="5">
        <f t="shared" si="526"/>
        <v>8.4287887257985942E-4</v>
      </c>
      <c r="AH302" s="5">
        <f t="shared" si="527"/>
        <v>4.6388633300496064E-2</v>
      </c>
      <c r="AI302" s="5">
        <f t="shared" si="528"/>
        <v>3.1777931908369424E-2</v>
      </c>
      <c r="AJ302" s="5">
        <f t="shared" si="529"/>
        <v>1.0884530158837044E-2</v>
      </c>
      <c r="AK302" s="5">
        <f t="shared" si="530"/>
        <v>2.4854354298499979E-3</v>
      </c>
      <c r="AL302" s="5">
        <f t="shared" si="531"/>
        <v>2.3560362027473339E-5</v>
      </c>
      <c r="AM302" s="5">
        <f t="shared" si="532"/>
        <v>8.4063285212752353E-5</v>
      </c>
      <c r="AN302" s="5">
        <f t="shared" si="533"/>
        <v>1.698078361297596E-4</v>
      </c>
      <c r="AO302" s="5">
        <f t="shared" si="534"/>
        <v>1.7150591449105706E-4</v>
      </c>
      <c r="AP302" s="5">
        <f t="shared" si="535"/>
        <v>1.1548064909064496E-4</v>
      </c>
      <c r="AQ302" s="5">
        <f t="shared" si="536"/>
        <v>5.8317727790775688E-5</v>
      </c>
      <c r="AR302" s="5">
        <f t="shared" si="537"/>
        <v>1.8741007853400379E-2</v>
      </c>
      <c r="AS302" s="5">
        <f t="shared" si="538"/>
        <v>1.2838284490981226E-2</v>
      </c>
      <c r="AT302" s="5">
        <f t="shared" si="539"/>
        <v>4.3973501841701587E-3</v>
      </c>
      <c r="AU302" s="5">
        <f t="shared" si="540"/>
        <v>1.0041159136593976E-3</v>
      </c>
      <c r="AV302" s="5">
        <f t="shared" si="541"/>
        <v>1.7196414758374257E-4</v>
      </c>
      <c r="AW302" s="5">
        <f t="shared" si="542"/>
        <v>9.0561765559824587E-7</v>
      </c>
      <c r="AX302" s="5">
        <f t="shared" si="543"/>
        <v>9.5977439709571969E-6</v>
      </c>
      <c r="AY302" s="5">
        <f t="shared" si="544"/>
        <v>1.9387442821333519E-5</v>
      </c>
      <c r="AZ302" s="5">
        <f t="shared" si="545"/>
        <v>1.9581317249546841E-5</v>
      </c>
      <c r="BA302" s="5">
        <f t="shared" si="546"/>
        <v>1.3184753614694858E-5</v>
      </c>
      <c r="BB302" s="5">
        <f t="shared" si="547"/>
        <v>6.6583005754209012E-6</v>
      </c>
      <c r="BC302" s="5">
        <f t="shared" si="548"/>
        <v>2.6899534324700395E-6</v>
      </c>
      <c r="BD302" s="5">
        <f t="shared" si="549"/>
        <v>6.3094726439781217E-3</v>
      </c>
      <c r="BE302" s="5">
        <f t="shared" si="550"/>
        <v>4.322222445297009E-3</v>
      </c>
      <c r="BF302" s="5">
        <f t="shared" si="551"/>
        <v>1.4804412286706186E-3</v>
      </c>
      <c r="BG302" s="5">
        <f t="shared" si="552"/>
        <v>3.380523575986635E-4</v>
      </c>
      <c r="BH302" s="5">
        <f t="shared" si="553"/>
        <v>5.789459635319328E-5</v>
      </c>
      <c r="BI302" s="5">
        <f t="shared" si="554"/>
        <v>7.9319885492493499E-6</v>
      </c>
      <c r="BJ302" s="8">
        <f t="shared" si="555"/>
        <v>0.11593694916180787</v>
      </c>
      <c r="BK302" s="8">
        <f t="shared" si="556"/>
        <v>0.19679833180424533</v>
      </c>
      <c r="BL302" s="8">
        <f t="shared" si="557"/>
        <v>0.59063756813490131</v>
      </c>
      <c r="BM302" s="8">
        <f t="shared" si="558"/>
        <v>0.50282164247141625</v>
      </c>
      <c r="BN302" s="8">
        <f t="shared" si="559"/>
        <v>0.49239140460733521</v>
      </c>
    </row>
    <row r="303" spans="1:66" x14ac:dyDescent="0.25">
      <c r="A303" t="s">
        <v>28</v>
      </c>
      <c r="B303" t="s">
        <v>276</v>
      </c>
      <c r="C303" t="s">
        <v>275</v>
      </c>
      <c r="D303" s="16"/>
      <c r="E303">
        <f>VLOOKUP(A303,home!$A$2:$E$405,3,FALSE)</f>
        <v>1.4814814814814801</v>
      </c>
      <c r="F303">
        <f>VLOOKUP(B303,home!$B$2:$E$405,3,FALSE)</f>
        <v>1.35</v>
      </c>
      <c r="G303">
        <f>VLOOKUP(C303,away!$B$2:$E$405,4,FALSE)</f>
        <v>1.35</v>
      </c>
      <c r="H303">
        <f>VLOOKUP(A303,away!$A$2:$E$405,3,FALSE)</f>
        <v>1.1111111111111101</v>
      </c>
      <c r="I303">
        <f>VLOOKUP(C303,away!$B$2:$E$405,3,FALSE)</f>
        <v>1.35</v>
      </c>
      <c r="J303">
        <f>VLOOKUP(B303,home!$B$2:$E$405,4,FALSE)</f>
        <v>1.8</v>
      </c>
      <c r="K303" s="3">
        <f t="shared" si="504"/>
        <v>2.699999999999998</v>
      </c>
      <c r="L303" s="3">
        <f t="shared" si="505"/>
        <v>2.6999999999999975</v>
      </c>
      <c r="M303" s="5">
        <f t="shared" si="506"/>
        <v>4.5165809426126894E-3</v>
      </c>
      <c r="N303" s="5">
        <f t="shared" si="507"/>
        <v>1.219476854505425E-2</v>
      </c>
      <c r="O303" s="5">
        <f t="shared" si="508"/>
        <v>1.2194768545054248E-2</v>
      </c>
      <c r="P303" s="5">
        <f t="shared" si="509"/>
        <v>3.2925875071646439E-2</v>
      </c>
      <c r="Q303" s="5">
        <f t="shared" si="510"/>
        <v>1.6462937535823226E-2</v>
      </c>
      <c r="R303" s="5">
        <f t="shared" si="511"/>
        <v>1.6462937535823223E-2</v>
      </c>
      <c r="S303" s="5">
        <f t="shared" si="512"/>
        <v>6.0007407318075558E-2</v>
      </c>
      <c r="T303" s="5">
        <f t="shared" si="513"/>
        <v>4.4449931346722663E-2</v>
      </c>
      <c r="U303" s="5">
        <f t="shared" si="514"/>
        <v>4.4449931346722669E-2</v>
      </c>
      <c r="V303" s="5">
        <f t="shared" si="515"/>
        <v>4.8605999927641114E-2</v>
      </c>
      <c r="W303" s="5">
        <f t="shared" si="516"/>
        <v>1.4816643782240893E-2</v>
      </c>
      <c r="X303" s="5">
        <f t="shared" si="517"/>
        <v>4.0004938212050367E-2</v>
      </c>
      <c r="Y303" s="5">
        <f t="shared" si="518"/>
        <v>5.400666658626796E-2</v>
      </c>
      <c r="Z303" s="5">
        <f t="shared" si="519"/>
        <v>1.4816643782240886E-2</v>
      </c>
      <c r="AA303" s="5">
        <f t="shared" si="520"/>
        <v>4.000493821205036E-2</v>
      </c>
      <c r="AB303" s="5">
        <f t="shared" si="521"/>
        <v>5.4006666586267946E-2</v>
      </c>
      <c r="AC303" s="5">
        <f t="shared" si="522"/>
        <v>2.2146108717031449E-2</v>
      </c>
      <c r="AD303" s="5">
        <f t="shared" si="523"/>
        <v>1.0001234553012595E-2</v>
      </c>
      <c r="AE303" s="5">
        <f t="shared" si="524"/>
        <v>2.7003333293133976E-2</v>
      </c>
      <c r="AF303" s="5">
        <f t="shared" si="525"/>
        <v>3.6454499945730849E-2</v>
      </c>
      <c r="AG303" s="5">
        <f t="shared" si="526"/>
        <v>3.2809049951157729E-2</v>
      </c>
      <c r="AH303" s="5">
        <f t="shared" si="527"/>
        <v>1.000123455301259E-2</v>
      </c>
      <c r="AI303" s="5">
        <f t="shared" si="528"/>
        <v>2.7003333293133973E-2</v>
      </c>
      <c r="AJ303" s="5">
        <f t="shared" si="529"/>
        <v>3.6454499945730835E-2</v>
      </c>
      <c r="AK303" s="5">
        <f t="shared" si="530"/>
        <v>3.2809049951157729E-2</v>
      </c>
      <c r="AL303" s="5">
        <f t="shared" si="531"/>
        <v>6.4578053018863549E-3</v>
      </c>
      <c r="AM303" s="5">
        <f t="shared" si="532"/>
        <v>5.4006666586267965E-3</v>
      </c>
      <c r="AN303" s="5">
        <f t="shared" si="533"/>
        <v>1.4581799978292335E-2</v>
      </c>
      <c r="AO303" s="5">
        <f t="shared" si="534"/>
        <v>1.968542997069464E-2</v>
      </c>
      <c r="AP303" s="5">
        <f t="shared" si="535"/>
        <v>1.7716886973625157E-2</v>
      </c>
      <c r="AQ303" s="5">
        <f t="shared" si="536"/>
        <v>1.1958898707196974E-2</v>
      </c>
      <c r="AR303" s="5">
        <f t="shared" si="537"/>
        <v>5.4006666586267895E-3</v>
      </c>
      <c r="AS303" s="5">
        <f t="shared" si="538"/>
        <v>1.458179997829232E-2</v>
      </c>
      <c r="AT303" s="5">
        <f t="shared" si="539"/>
        <v>1.9685429970694619E-2</v>
      </c>
      <c r="AU303" s="5">
        <f t="shared" si="540"/>
        <v>1.7716886973625143E-2</v>
      </c>
      <c r="AV303" s="5">
        <f t="shared" si="541"/>
        <v>1.1958898707196963E-2</v>
      </c>
      <c r="AW303" s="5">
        <f t="shared" si="542"/>
        <v>1.3077055736319849E-3</v>
      </c>
      <c r="AX303" s="5">
        <f t="shared" si="543"/>
        <v>2.4302999963820553E-3</v>
      </c>
      <c r="AY303" s="5">
        <f t="shared" si="544"/>
        <v>6.5618099902315418E-3</v>
      </c>
      <c r="AZ303" s="5">
        <f t="shared" si="545"/>
        <v>8.8584434868125769E-3</v>
      </c>
      <c r="BA303" s="5">
        <f t="shared" si="546"/>
        <v>7.9725991381313106E-3</v>
      </c>
      <c r="BB303" s="5">
        <f t="shared" si="547"/>
        <v>5.3815044182386309E-3</v>
      </c>
      <c r="BC303" s="5">
        <f t="shared" si="548"/>
        <v>2.9060123858488558E-3</v>
      </c>
      <c r="BD303" s="5">
        <f t="shared" si="549"/>
        <v>2.4302999963820553E-3</v>
      </c>
      <c r="BE303" s="5">
        <f t="shared" si="550"/>
        <v>6.5618099902315435E-3</v>
      </c>
      <c r="BF303" s="5">
        <f t="shared" si="551"/>
        <v>8.8584434868125787E-3</v>
      </c>
      <c r="BG303" s="5">
        <f t="shared" si="552"/>
        <v>7.972599138131314E-3</v>
      </c>
      <c r="BH303" s="5">
        <f t="shared" si="553"/>
        <v>5.3815044182386326E-3</v>
      </c>
      <c r="BI303" s="5">
        <f t="shared" si="554"/>
        <v>2.9060123858488593E-3</v>
      </c>
      <c r="BJ303" s="8">
        <f t="shared" si="555"/>
        <v>0.39165835545527544</v>
      </c>
      <c r="BK303" s="8">
        <f t="shared" si="556"/>
        <v>0.18122158726912516</v>
      </c>
      <c r="BL303" s="8">
        <f t="shared" si="557"/>
        <v>0.37684171167303443</v>
      </c>
      <c r="BM303" s="8">
        <f t="shared" si="558"/>
        <v>0.86452632558706222</v>
      </c>
      <c r="BN303" s="8">
        <f t="shared" si="559"/>
        <v>9.4757868176014087E-2</v>
      </c>
    </row>
    <row r="304" spans="1:66" x14ac:dyDescent="0.25">
      <c r="A304" t="s">
        <v>301</v>
      </c>
      <c r="B304" t="s">
        <v>322</v>
      </c>
      <c r="C304" t="s">
        <v>313</v>
      </c>
      <c r="D304" s="16"/>
      <c r="E304">
        <f>VLOOKUP(A304,home!$A$2:$E$405,3,FALSE)</f>
        <v>1</v>
      </c>
      <c r="F304">
        <f>VLOOKUP(B304,home!$B$2:$E$405,3,FALSE)</f>
        <v>1</v>
      </c>
      <c r="G304">
        <f>VLOOKUP(C304,away!$B$2:$E$405,4,FALSE)</f>
        <v>1</v>
      </c>
      <c r="H304">
        <f>VLOOKUP(A304,away!$A$2:$E$405,3,FALSE)</f>
        <v>0.9</v>
      </c>
      <c r="I304">
        <f>VLOOKUP(C304,away!$B$2:$E$405,3,FALSE)</f>
        <v>2</v>
      </c>
      <c r="J304">
        <f>VLOOKUP(B304,home!$B$2:$E$405,4,FALSE)</f>
        <v>2.2200000000000002</v>
      </c>
      <c r="K304" s="3">
        <f t="shared" si="504"/>
        <v>1</v>
      </c>
      <c r="L304" s="3">
        <f t="shared" si="505"/>
        <v>3.9960000000000004</v>
      </c>
      <c r="M304" s="5">
        <f t="shared" si="506"/>
        <v>6.7649527626011622E-3</v>
      </c>
      <c r="N304" s="5">
        <f t="shared" si="507"/>
        <v>6.7649527626011622E-3</v>
      </c>
      <c r="O304" s="5">
        <f t="shared" si="508"/>
        <v>2.7032751239354249E-2</v>
      </c>
      <c r="P304" s="5">
        <f t="shared" si="509"/>
        <v>2.7032751239354249E-2</v>
      </c>
      <c r="Q304" s="5">
        <f t="shared" si="510"/>
        <v>3.3824763813005807E-3</v>
      </c>
      <c r="R304" s="5">
        <f t="shared" si="511"/>
        <v>5.4011436976229815E-2</v>
      </c>
      <c r="S304" s="5">
        <f t="shared" si="512"/>
        <v>2.7005718488114904E-2</v>
      </c>
      <c r="T304" s="5">
        <f t="shared" si="513"/>
        <v>1.3516375619677123E-2</v>
      </c>
      <c r="U304" s="5">
        <f t="shared" si="514"/>
        <v>5.4011436976229815E-2</v>
      </c>
      <c r="V304" s="5">
        <f t="shared" si="515"/>
        <v>1.1990539008723017E-2</v>
      </c>
      <c r="W304" s="5">
        <f t="shared" si="516"/>
        <v>1.1274921271001938E-3</v>
      </c>
      <c r="X304" s="5">
        <f t="shared" si="517"/>
        <v>4.5054585398923751E-3</v>
      </c>
      <c r="Y304" s="5">
        <f t="shared" si="518"/>
        <v>9.0019061627049698E-3</v>
      </c>
      <c r="Z304" s="5">
        <f t="shared" si="519"/>
        <v>7.1943234052338101E-2</v>
      </c>
      <c r="AA304" s="5">
        <f t="shared" si="520"/>
        <v>7.1943234052338101E-2</v>
      </c>
      <c r="AB304" s="5">
        <f t="shared" si="521"/>
        <v>3.5971617026169043E-2</v>
      </c>
      <c r="AC304" s="5">
        <f t="shared" si="522"/>
        <v>2.9946371174285735E-3</v>
      </c>
      <c r="AD304" s="5">
        <f t="shared" si="523"/>
        <v>2.8187303177504839E-4</v>
      </c>
      <c r="AE304" s="5">
        <f t="shared" si="524"/>
        <v>1.1263646349730936E-3</v>
      </c>
      <c r="AF304" s="5">
        <f t="shared" si="525"/>
        <v>2.250476540676242E-3</v>
      </c>
      <c r="AG304" s="5">
        <f t="shared" si="526"/>
        <v>2.9976347521807533E-3</v>
      </c>
      <c r="AH304" s="5">
        <f t="shared" si="527"/>
        <v>7.1871290818285777E-2</v>
      </c>
      <c r="AI304" s="5">
        <f t="shared" si="528"/>
        <v>7.1871290818285777E-2</v>
      </c>
      <c r="AJ304" s="5">
        <f t="shared" si="529"/>
        <v>3.5935645409142881E-2</v>
      </c>
      <c r="AK304" s="5">
        <f t="shared" si="530"/>
        <v>1.1978548469714296E-2</v>
      </c>
      <c r="AL304" s="5">
        <f t="shared" si="531"/>
        <v>4.7866279684978335E-4</v>
      </c>
      <c r="AM304" s="5">
        <f t="shared" si="532"/>
        <v>5.6374606355009693E-5</v>
      </c>
      <c r="AN304" s="5">
        <f t="shared" si="533"/>
        <v>2.2527292699461878E-4</v>
      </c>
      <c r="AO304" s="5">
        <f t="shared" si="534"/>
        <v>4.5009530813524856E-4</v>
      </c>
      <c r="AP304" s="5">
        <f t="shared" si="535"/>
        <v>5.9952695043615086E-4</v>
      </c>
      <c r="AQ304" s="5">
        <f t="shared" si="536"/>
        <v>5.9892742348571489E-4</v>
      </c>
      <c r="AR304" s="5">
        <f t="shared" si="537"/>
        <v>5.7439535621973993E-2</v>
      </c>
      <c r="AS304" s="5">
        <f t="shared" si="538"/>
        <v>5.7439535621973993E-2</v>
      </c>
      <c r="AT304" s="5">
        <f t="shared" si="539"/>
        <v>2.8719767810986993E-2</v>
      </c>
      <c r="AU304" s="5">
        <f t="shared" si="540"/>
        <v>9.5732559369956661E-3</v>
      </c>
      <c r="AV304" s="5">
        <f t="shared" si="541"/>
        <v>2.3933139842489157E-3</v>
      </c>
      <c r="AW304" s="5">
        <f t="shared" si="542"/>
        <v>5.3131570450325936E-5</v>
      </c>
      <c r="AX304" s="5">
        <f t="shared" si="543"/>
        <v>9.3957677258349454E-6</v>
      </c>
      <c r="AY304" s="5">
        <f t="shared" si="544"/>
        <v>3.7545487832436448E-5</v>
      </c>
      <c r="AZ304" s="5">
        <f t="shared" si="545"/>
        <v>7.5015884689208053E-5</v>
      </c>
      <c r="BA304" s="5">
        <f t="shared" si="546"/>
        <v>9.9921158406025108E-5</v>
      </c>
      <c r="BB304" s="5">
        <f t="shared" si="547"/>
        <v>9.9821237247619098E-5</v>
      </c>
      <c r="BC304" s="5">
        <f t="shared" si="548"/>
        <v>7.9777132808297188E-5</v>
      </c>
      <c r="BD304" s="5">
        <f t="shared" si="549"/>
        <v>3.825473072423468E-2</v>
      </c>
      <c r="BE304" s="5">
        <f t="shared" si="550"/>
        <v>3.825473072423468E-2</v>
      </c>
      <c r="BF304" s="5">
        <f t="shared" si="551"/>
        <v>1.9127365362117336E-2</v>
      </c>
      <c r="BG304" s="5">
        <f t="shared" si="552"/>
        <v>6.3757884540391139E-3</v>
      </c>
      <c r="BH304" s="5">
        <f t="shared" si="553"/>
        <v>1.593947113509778E-3</v>
      </c>
      <c r="BI304" s="5">
        <f t="shared" si="554"/>
        <v>3.1878942270195573E-4</v>
      </c>
      <c r="BJ304" s="8">
        <f t="shared" si="555"/>
        <v>4.7286684436997704E-2</v>
      </c>
      <c r="BK304" s="8">
        <f t="shared" si="556"/>
        <v>7.6304806900904132E-2</v>
      </c>
      <c r="BL304" s="8">
        <f t="shared" si="557"/>
        <v>0.69411801256276684</v>
      </c>
      <c r="BM304" s="8">
        <f t="shared" si="558"/>
        <v>0.76467900267418332</v>
      </c>
      <c r="BN304" s="8">
        <f t="shared" si="559"/>
        <v>0.12498932136144122</v>
      </c>
    </row>
    <row r="305" spans="1:66" x14ac:dyDescent="0.25">
      <c r="A305" t="s">
        <v>301</v>
      </c>
      <c r="B305" t="s">
        <v>314</v>
      </c>
      <c r="C305" t="s">
        <v>372</v>
      </c>
      <c r="D305" s="16"/>
      <c r="E305">
        <f>VLOOKUP(A305,home!$A$2:$E$405,3,FALSE)</f>
        <v>1</v>
      </c>
      <c r="F305">
        <f>VLOOKUP(B305,home!$B$2:$E$405,3,FALSE)</f>
        <v>4</v>
      </c>
      <c r="G305">
        <f>VLOOKUP(C305,away!$B$2:$E$405,4,FALSE)</f>
        <v>4</v>
      </c>
      <c r="H305">
        <f>VLOOKUP(A305,away!$A$2:$E$405,3,FALSE)</f>
        <v>0.9</v>
      </c>
      <c r="I305">
        <f>VLOOKUP(C305,away!$B$2:$E$405,3,FALSE)</f>
        <v>2</v>
      </c>
      <c r="J305">
        <f>VLOOKUP(B305,home!$B$2:$E$405,4,FALSE)</f>
        <v>2.2200000000000002</v>
      </c>
      <c r="K305" s="3">
        <f t="shared" si="504"/>
        <v>16</v>
      </c>
      <c r="L305" s="3">
        <f t="shared" si="505"/>
        <v>3.9960000000000004</v>
      </c>
      <c r="M305" s="5">
        <f t="shared" si="506"/>
        <v>2.0694147481649325E-9</v>
      </c>
      <c r="N305" s="5">
        <f t="shared" si="507"/>
        <v>3.3110635970638914E-8</v>
      </c>
      <c r="O305" s="5">
        <f t="shared" si="508"/>
        <v>8.2693813336670717E-9</v>
      </c>
      <c r="P305" s="5">
        <f t="shared" si="509"/>
        <v>1.3231010133867312E-7</v>
      </c>
      <c r="Q305" s="5">
        <f t="shared" si="510"/>
        <v>2.6488508776511168E-7</v>
      </c>
      <c r="R305" s="5">
        <f t="shared" si="511"/>
        <v>1.6522223904666818E-8</v>
      </c>
      <c r="S305" s="5">
        <f t="shared" si="512"/>
        <v>2.1148446597973549E-6</v>
      </c>
      <c r="T305" s="5">
        <f t="shared" si="513"/>
        <v>1.0584808107093865E-6</v>
      </c>
      <c r="U305" s="5">
        <f t="shared" si="514"/>
        <v>2.6435558247466904E-7</v>
      </c>
      <c r="V305" s="5">
        <f t="shared" si="515"/>
        <v>1.5023856463200387E-5</v>
      </c>
      <c r="W305" s="5">
        <f t="shared" si="516"/>
        <v>1.4127204680805937E-6</v>
      </c>
      <c r="X305" s="5">
        <f t="shared" si="517"/>
        <v>5.6452309904500537E-6</v>
      </c>
      <c r="Y305" s="5">
        <f t="shared" si="518"/>
        <v>1.1279171518919212E-5</v>
      </c>
      <c r="Z305" s="5">
        <f t="shared" si="519"/>
        <v>2.2007602241016194E-8</v>
      </c>
      <c r="AA305" s="5">
        <f t="shared" si="520"/>
        <v>3.5212163585625905E-7</v>
      </c>
      <c r="AB305" s="5">
        <f t="shared" si="521"/>
        <v>2.8169730868500762E-6</v>
      </c>
      <c r="AC305" s="5">
        <f t="shared" si="522"/>
        <v>6.0035330426948746E-5</v>
      </c>
      <c r="AD305" s="5">
        <f t="shared" si="523"/>
        <v>5.6508818723223738E-6</v>
      </c>
      <c r="AE305" s="5">
        <f t="shared" si="524"/>
        <v>2.2580923961800212E-5</v>
      </c>
      <c r="AF305" s="5">
        <f t="shared" si="525"/>
        <v>4.511668607567684E-5</v>
      </c>
      <c r="AG305" s="5">
        <f t="shared" si="526"/>
        <v>6.0095425852801535E-5</v>
      </c>
      <c r="AH305" s="5">
        <f t="shared" si="527"/>
        <v>2.1985594638775182E-8</v>
      </c>
      <c r="AI305" s="5">
        <f t="shared" si="528"/>
        <v>3.5176951422040286E-7</v>
      </c>
      <c r="AJ305" s="5">
        <f t="shared" si="529"/>
        <v>2.8141561137632267E-6</v>
      </c>
      <c r="AK305" s="5">
        <f t="shared" si="530"/>
        <v>1.500883260673719E-5</v>
      </c>
      <c r="AL305" s="5">
        <f t="shared" si="531"/>
        <v>1.535367554470959E-4</v>
      </c>
      <c r="AM305" s="5">
        <f t="shared" si="532"/>
        <v>1.8082821991431604E-5</v>
      </c>
      <c r="AN305" s="5">
        <f t="shared" si="533"/>
        <v>7.2258956677760704E-5</v>
      </c>
      <c r="AO305" s="5">
        <f t="shared" si="534"/>
        <v>1.4437339544216596E-4</v>
      </c>
      <c r="AP305" s="5">
        <f t="shared" si="535"/>
        <v>1.9230536272896501E-4</v>
      </c>
      <c r="AQ305" s="5">
        <f t="shared" si="536"/>
        <v>1.9211305736623608E-4</v>
      </c>
      <c r="AR305" s="5">
        <f t="shared" si="537"/>
        <v>1.7570887235309127E-8</v>
      </c>
      <c r="AS305" s="5">
        <f t="shared" si="538"/>
        <v>2.8113419576494598E-7</v>
      </c>
      <c r="AT305" s="5">
        <f t="shared" si="539"/>
        <v>2.2490735661195708E-6</v>
      </c>
      <c r="AU305" s="5">
        <f t="shared" si="540"/>
        <v>1.1995059019304363E-5</v>
      </c>
      <c r="AV305" s="5">
        <f t="shared" si="541"/>
        <v>4.7980236077217445E-5</v>
      </c>
      <c r="AW305" s="5">
        <f t="shared" si="542"/>
        <v>2.7268127767404211E-4</v>
      </c>
      <c r="AX305" s="5">
        <f t="shared" si="543"/>
        <v>4.8220858643817576E-5</v>
      </c>
      <c r="AY305" s="5">
        <f t="shared" si="544"/>
        <v>1.9269055114069507E-4</v>
      </c>
      <c r="AZ305" s="5">
        <f t="shared" si="545"/>
        <v>3.849957211791089E-4</v>
      </c>
      <c r="BA305" s="5">
        <f t="shared" si="546"/>
        <v>5.1281430061057289E-4</v>
      </c>
      <c r="BB305" s="5">
        <f t="shared" si="547"/>
        <v>5.1230148630996251E-4</v>
      </c>
      <c r="BC305" s="5">
        <f t="shared" si="548"/>
        <v>4.0943134785892204E-4</v>
      </c>
      <c r="BD305" s="5">
        <f t="shared" si="549"/>
        <v>1.1702210898715879E-8</v>
      </c>
      <c r="BE305" s="5">
        <f t="shared" si="550"/>
        <v>1.8723537437945406E-7</v>
      </c>
      <c r="BF305" s="5">
        <f t="shared" si="551"/>
        <v>1.4978829950356344E-6</v>
      </c>
      <c r="BG305" s="5">
        <f t="shared" si="552"/>
        <v>7.988709306856706E-6</v>
      </c>
      <c r="BH305" s="5">
        <f t="shared" si="553"/>
        <v>3.1954837227426817E-5</v>
      </c>
      <c r="BI305" s="5">
        <f t="shared" si="554"/>
        <v>1.0225547912776587E-4</v>
      </c>
      <c r="BJ305" s="8">
        <f t="shared" si="555"/>
        <v>2.8327253772241342E-3</v>
      </c>
      <c r="BK305" s="8">
        <f t="shared" si="556"/>
        <v>4.2353571765382428E-4</v>
      </c>
      <c r="BL305" s="8">
        <f t="shared" si="557"/>
        <v>2.2807390572778376E-4</v>
      </c>
      <c r="BM305" s="8">
        <f t="shared" si="558"/>
        <v>3.5638905678962692E-3</v>
      </c>
      <c r="BN305" s="8">
        <f t="shared" si="559"/>
        <v>4.5716684506092253E-7</v>
      </c>
    </row>
    <row r="306" spans="1:66" x14ac:dyDescent="0.25">
      <c r="A306" t="s">
        <v>301</v>
      </c>
      <c r="B306" t="s">
        <v>369</v>
      </c>
      <c r="C306" t="s">
        <v>384</v>
      </c>
      <c r="D306" s="16"/>
      <c r="E306">
        <f>VLOOKUP(A306,home!$A$2:$E$405,3,FALSE)</f>
        <v>1</v>
      </c>
      <c r="F306">
        <f>VLOOKUP(B306,home!$B$2:$E$405,3,FALSE)</f>
        <v>3</v>
      </c>
      <c r="G306">
        <f>VLOOKUP(C306,away!$B$2:$E$405,4,FALSE)</f>
        <v>0</v>
      </c>
      <c r="H306">
        <f>VLOOKUP(A306,away!$A$2:$E$405,3,FALSE)</f>
        <v>0.9</v>
      </c>
      <c r="I306">
        <f>VLOOKUP(C306,away!$B$2:$E$405,3,FALSE)</f>
        <v>0</v>
      </c>
      <c r="J306">
        <f>VLOOKUP(B306,home!$B$2:$E$405,4,FALSE)</f>
        <v>0</v>
      </c>
      <c r="K306" s="3">
        <f t="shared" si="504"/>
        <v>0</v>
      </c>
      <c r="L306" s="3">
        <f t="shared" si="505"/>
        <v>0</v>
      </c>
      <c r="M306" s="5">
        <f t="shared" si="506"/>
        <v>1</v>
      </c>
      <c r="N306" s="5">
        <f t="shared" si="507"/>
        <v>0</v>
      </c>
      <c r="O306" s="5">
        <f t="shared" si="508"/>
        <v>0</v>
      </c>
      <c r="P306" s="5">
        <f t="shared" si="509"/>
        <v>0</v>
      </c>
      <c r="Q306" s="5">
        <f t="shared" si="510"/>
        <v>0</v>
      </c>
      <c r="R306" s="5">
        <f t="shared" si="511"/>
        <v>0</v>
      </c>
      <c r="S306" s="5">
        <f t="shared" si="512"/>
        <v>0</v>
      </c>
      <c r="T306" s="5">
        <f t="shared" si="513"/>
        <v>0</v>
      </c>
      <c r="U306" s="5">
        <f t="shared" si="514"/>
        <v>0</v>
      </c>
      <c r="V306" s="5">
        <f t="shared" si="515"/>
        <v>0</v>
      </c>
      <c r="W306" s="5">
        <f t="shared" si="516"/>
        <v>0</v>
      </c>
      <c r="X306" s="5">
        <f t="shared" si="517"/>
        <v>0</v>
      </c>
      <c r="Y306" s="5">
        <f t="shared" si="518"/>
        <v>0</v>
      </c>
      <c r="Z306" s="5">
        <f t="shared" si="519"/>
        <v>0</v>
      </c>
      <c r="AA306" s="5">
        <f t="shared" si="520"/>
        <v>0</v>
      </c>
      <c r="AB306" s="5">
        <f t="shared" si="521"/>
        <v>0</v>
      </c>
      <c r="AC306" s="5">
        <f t="shared" si="522"/>
        <v>0</v>
      </c>
      <c r="AD306" s="5">
        <f t="shared" si="523"/>
        <v>0</v>
      </c>
      <c r="AE306" s="5">
        <f t="shared" si="524"/>
        <v>0</v>
      </c>
      <c r="AF306" s="5">
        <f t="shared" si="525"/>
        <v>0</v>
      </c>
      <c r="AG306" s="5">
        <f t="shared" si="526"/>
        <v>0</v>
      </c>
      <c r="AH306" s="5">
        <f t="shared" si="527"/>
        <v>0</v>
      </c>
      <c r="AI306" s="5">
        <f t="shared" si="528"/>
        <v>0</v>
      </c>
      <c r="AJ306" s="5">
        <f t="shared" si="529"/>
        <v>0</v>
      </c>
      <c r="AK306" s="5">
        <f t="shared" si="530"/>
        <v>0</v>
      </c>
      <c r="AL306" s="5">
        <f t="shared" si="531"/>
        <v>0</v>
      </c>
      <c r="AM306" s="5">
        <f t="shared" si="532"/>
        <v>0</v>
      </c>
      <c r="AN306" s="5">
        <f t="shared" si="533"/>
        <v>0</v>
      </c>
      <c r="AO306" s="5">
        <f t="shared" si="534"/>
        <v>0</v>
      </c>
      <c r="AP306" s="5">
        <f t="shared" si="535"/>
        <v>0</v>
      </c>
      <c r="AQ306" s="5">
        <f t="shared" si="536"/>
        <v>0</v>
      </c>
      <c r="AR306" s="5">
        <f t="shared" si="537"/>
        <v>0</v>
      </c>
      <c r="AS306" s="5">
        <f t="shared" si="538"/>
        <v>0</v>
      </c>
      <c r="AT306" s="5">
        <f t="shared" si="539"/>
        <v>0</v>
      </c>
      <c r="AU306" s="5">
        <f t="shared" si="540"/>
        <v>0</v>
      </c>
      <c r="AV306" s="5">
        <f t="shared" si="541"/>
        <v>0</v>
      </c>
      <c r="AW306" s="5">
        <f t="shared" si="542"/>
        <v>0</v>
      </c>
      <c r="AX306" s="5">
        <f t="shared" si="543"/>
        <v>0</v>
      </c>
      <c r="AY306" s="5">
        <f t="shared" si="544"/>
        <v>0</v>
      </c>
      <c r="AZ306" s="5">
        <f t="shared" si="545"/>
        <v>0</v>
      </c>
      <c r="BA306" s="5">
        <f t="shared" si="546"/>
        <v>0</v>
      </c>
      <c r="BB306" s="5">
        <f t="shared" si="547"/>
        <v>0</v>
      </c>
      <c r="BC306" s="5">
        <f t="shared" si="548"/>
        <v>0</v>
      </c>
      <c r="BD306" s="5">
        <f t="shared" si="549"/>
        <v>0</v>
      </c>
      <c r="BE306" s="5">
        <f t="shared" si="550"/>
        <v>0</v>
      </c>
      <c r="BF306" s="5">
        <f t="shared" si="551"/>
        <v>0</v>
      </c>
      <c r="BG306" s="5">
        <f t="shared" si="552"/>
        <v>0</v>
      </c>
      <c r="BH306" s="5">
        <f t="shared" si="553"/>
        <v>0</v>
      </c>
      <c r="BI306" s="5">
        <f t="shared" si="554"/>
        <v>0</v>
      </c>
      <c r="BJ306" s="8">
        <f t="shared" si="555"/>
        <v>0</v>
      </c>
      <c r="BK306" s="8">
        <f t="shared" si="556"/>
        <v>1</v>
      </c>
      <c r="BL306" s="8">
        <f t="shared" si="557"/>
        <v>0</v>
      </c>
      <c r="BM306" s="8">
        <f t="shared" si="558"/>
        <v>0</v>
      </c>
      <c r="BN306" s="8">
        <f t="shared" si="559"/>
        <v>1</v>
      </c>
    </row>
    <row r="307" spans="1:66" x14ac:dyDescent="0.25">
      <c r="A307" t="s">
        <v>303</v>
      </c>
      <c r="B307" t="s">
        <v>374</v>
      </c>
      <c r="C307" t="s">
        <v>473</v>
      </c>
      <c r="D307" s="16"/>
      <c r="E307">
        <f>VLOOKUP(A307,home!$A$2:$E$405,3,FALSE)</f>
        <v>1</v>
      </c>
      <c r="F307">
        <f>VLOOKUP(B307,home!$B$2:$E$405,3,FALSE)</f>
        <v>1</v>
      </c>
      <c r="G307">
        <f>VLOOKUP(C307,away!$B$2:$E$405,4,FALSE)</f>
        <v>0</v>
      </c>
      <c r="H307">
        <f>VLOOKUP(A307,away!$A$2:$E$405,3,FALSE)</f>
        <v>0.63636363636363602</v>
      </c>
      <c r="I307">
        <f>VLOOKUP(C307,away!$B$2:$E$405,3,FALSE)</f>
        <v>0</v>
      </c>
      <c r="J307">
        <f>VLOOKUP(B307,home!$B$2:$E$405,4,FALSE)</f>
        <v>0</v>
      </c>
      <c r="K307" s="3">
        <f t="shared" si="504"/>
        <v>0</v>
      </c>
      <c r="L307" s="3">
        <f t="shared" si="505"/>
        <v>0</v>
      </c>
      <c r="M307" s="5">
        <f t="shared" si="506"/>
        <v>1</v>
      </c>
      <c r="N307" s="5">
        <f t="shared" si="507"/>
        <v>0</v>
      </c>
      <c r="O307" s="5">
        <f t="shared" si="508"/>
        <v>0</v>
      </c>
      <c r="P307" s="5">
        <f t="shared" si="509"/>
        <v>0</v>
      </c>
      <c r="Q307" s="5">
        <f t="shared" si="510"/>
        <v>0</v>
      </c>
      <c r="R307" s="5">
        <f t="shared" si="511"/>
        <v>0</v>
      </c>
      <c r="S307" s="5">
        <f t="shared" si="512"/>
        <v>0</v>
      </c>
      <c r="T307" s="5">
        <f t="shared" si="513"/>
        <v>0</v>
      </c>
      <c r="U307" s="5">
        <f t="shared" si="514"/>
        <v>0</v>
      </c>
      <c r="V307" s="5">
        <f t="shared" si="515"/>
        <v>0</v>
      </c>
      <c r="W307" s="5">
        <f t="shared" si="516"/>
        <v>0</v>
      </c>
      <c r="X307" s="5">
        <f t="shared" si="517"/>
        <v>0</v>
      </c>
      <c r="Y307" s="5">
        <f t="shared" si="518"/>
        <v>0</v>
      </c>
      <c r="Z307" s="5">
        <f t="shared" si="519"/>
        <v>0</v>
      </c>
      <c r="AA307" s="5">
        <f t="shared" si="520"/>
        <v>0</v>
      </c>
      <c r="AB307" s="5">
        <f t="shared" si="521"/>
        <v>0</v>
      </c>
      <c r="AC307" s="5">
        <f t="shared" si="522"/>
        <v>0</v>
      </c>
      <c r="AD307" s="5">
        <f t="shared" si="523"/>
        <v>0</v>
      </c>
      <c r="AE307" s="5">
        <f t="shared" si="524"/>
        <v>0</v>
      </c>
      <c r="AF307" s="5">
        <f t="shared" si="525"/>
        <v>0</v>
      </c>
      <c r="AG307" s="5">
        <f t="shared" si="526"/>
        <v>0</v>
      </c>
      <c r="AH307" s="5">
        <f t="shared" si="527"/>
        <v>0</v>
      </c>
      <c r="AI307" s="5">
        <f t="shared" si="528"/>
        <v>0</v>
      </c>
      <c r="AJ307" s="5">
        <f t="shared" si="529"/>
        <v>0</v>
      </c>
      <c r="AK307" s="5">
        <f t="shared" si="530"/>
        <v>0</v>
      </c>
      <c r="AL307" s="5">
        <f t="shared" si="531"/>
        <v>0</v>
      </c>
      <c r="AM307" s="5">
        <f t="shared" si="532"/>
        <v>0</v>
      </c>
      <c r="AN307" s="5">
        <f t="shared" si="533"/>
        <v>0</v>
      </c>
      <c r="AO307" s="5">
        <f t="shared" si="534"/>
        <v>0</v>
      </c>
      <c r="AP307" s="5">
        <f t="shared" si="535"/>
        <v>0</v>
      </c>
      <c r="AQ307" s="5">
        <f t="shared" si="536"/>
        <v>0</v>
      </c>
      <c r="AR307" s="5">
        <f t="shared" si="537"/>
        <v>0</v>
      </c>
      <c r="AS307" s="5">
        <f t="shared" si="538"/>
        <v>0</v>
      </c>
      <c r="AT307" s="5">
        <f t="shared" si="539"/>
        <v>0</v>
      </c>
      <c r="AU307" s="5">
        <f t="shared" si="540"/>
        <v>0</v>
      </c>
      <c r="AV307" s="5">
        <f t="shared" si="541"/>
        <v>0</v>
      </c>
      <c r="AW307" s="5">
        <f t="shared" si="542"/>
        <v>0</v>
      </c>
      <c r="AX307" s="5">
        <f t="shared" si="543"/>
        <v>0</v>
      </c>
      <c r="AY307" s="5">
        <f t="shared" si="544"/>
        <v>0</v>
      </c>
      <c r="AZ307" s="5">
        <f t="shared" si="545"/>
        <v>0</v>
      </c>
      <c r="BA307" s="5">
        <f t="shared" si="546"/>
        <v>0</v>
      </c>
      <c r="BB307" s="5">
        <f t="shared" si="547"/>
        <v>0</v>
      </c>
      <c r="BC307" s="5">
        <f t="shared" si="548"/>
        <v>0</v>
      </c>
      <c r="BD307" s="5">
        <f t="shared" si="549"/>
        <v>0</v>
      </c>
      <c r="BE307" s="5">
        <f t="shared" si="550"/>
        <v>0</v>
      </c>
      <c r="BF307" s="5">
        <f t="shared" si="551"/>
        <v>0</v>
      </c>
      <c r="BG307" s="5">
        <f t="shared" si="552"/>
        <v>0</v>
      </c>
      <c r="BH307" s="5">
        <f t="shared" si="553"/>
        <v>0</v>
      </c>
      <c r="BI307" s="5">
        <f t="shared" si="554"/>
        <v>0</v>
      </c>
      <c r="BJ307" s="8">
        <f t="shared" si="555"/>
        <v>0</v>
      </c>
      <c r="BK307" s="8">
        <f t="shared" si="556"/>
        <v>1</v>
      </c>
      <c r="BL307" s="8">
        <f t="shared" si="557"/>
        <v>0</v>
      </c>
      <c r="BM307" s="8">
        <f t="shared" si="558"/>
        <v>0</v>
      </c>
      <c r="BN307" s="8">
        <f t="shared" si="559"/>
        <v>1</v>
      </c>
    </row>
    <row r="308" spans="1:66" x14ac:dyDescent="0.25">
      <c r="A308" t="s">
        <v>303</v>
      </c>
      <c r="B308" t="s">
        <v>361</v>
      </c>
      <c r="C308" t="s">
        <v>353</v>
      </c>
      <c r="D308" s="16"/>
      <c r="E308">
        <f>VLOOKUP(A308,home!$A$2:$E$405,3,FALSE)</f>
        <v>1</v>
      </c>
      <c r="F308">
        <f>VLOOKUP(B308,home!$B$2:$E$405,3,FALSE)</f>
        <v>2</v>
      </c>
      <c r="G308">
        <f>VLOOKUP(C308,away!$B$2:$E$405,4,FALSE)</f>
        <v>2</v>
      </c>
      <c r="H308">
        <f>VLOOKUP(A308,away!$A$2:$E$405,3,FALSE)</f>
        <v>0.63636363636363602</v>
      </c>
      <c r="I308">
        <f>VLOOKUP(C308,away!$B$2:$E$405,3,FALSE)</f>
        <v>2</v>
      </c>
      <c r="J308">
        <f>VLOOKUP(B308,home!$B$2:$E$405,4,FALSE)</f>
        <v>3.14</v>
      </c>
      <c r="K308" s="3">
        <f t="shared" si="504"/>
        <v>4</v>
      </c>
      <c r="L308" s="3">
        <f t="shared" si="505"/>
        <v>3.9963636363636343</v>
      </c>
      <c r="M308" s="5">
        <f t="shared" si="506"/>
        <v>3.366847126295576E-4</v>
      </c>
      <c r="N308" s="5">
        <f t="shared" si="507"/>
        <v>1.3467388505182304E-3</v>
      </c>
      <c r="O308" s="5">
        <f t="shared" si="508"/>
        <v>1.345514542472304E-3</v>
      </c>
      <c r="P308" s="5">
        <f t="shared" si="509"/>
        <v>5.3820581698892159E-3</v>
      </c>
      <c r="Q308" s="5">
        <f t="shared" si="510"/>
        <v>2.6934777010364612E-3</v>
      </c>
      <c r="R308" s="5">
        <f t="shared" si="511"/>
        <v>2.6885826948673851E-3</v>
      </c>
      <c r="S308" s="5">
        <f t="shared" si="512"/>
        <v>2.1508661558939084E-2</v>
      </c>
      <c r="T308" s="5">
        <f t="shared" si="513"/>
        <v>1.0764116339778433E-2</v>
      </c>
      <c r="U308" s="5">
        <f t="shared" si="514"/>
        <v>1.075433077946954E-2</v>
      </c>
      <c r="V308" s="5">
        <f t="shared" si="515"/>
        <v>3.8202859075998449E-2</v>
      </c>
      <c r="W308" s="5">
        <f t="shared" si="516"/>
        <v>3.5913036013819487E-3</v>
      </c>
      <c r="X308" s="5">
        <f t="shared" si="517"/>
        <v>1.4352155119704578E-2</v>
      </c>
      <c r="Y308" s="5">
        <f t="shared" si="518"/>
        <v>2.867821541191878E-2</v>
      </c>
      <c r="Z308" s="5">
        <f t="shared" si="519"/>
        <v>3.5815180383748538E-3</v>
      </c>
      <c r="AA308" s="5">
        <f t="shared" si="520"/>
        <v>1.4326072153499415E-2</v>
      </c>
      <c r="AB308" s="5">
        <f t="shared" si="521"/>
        <v>2.8652144306998834E-2</v>
      </c>
      <c r="AC308" s="5">
        <f t="shared" si="522"/>
        <v>3.8168129204111161E-2</v>
      </c>
      <c r="AD308" s="5">
        <f t="shared" si="523"/>
        <v>3.5913036013819487E-3</v>
      </c>
      <c r="AE308" s="5">
        <f t="shared" si="524"/>
        <v>1.4352155119704578E-2</v>
      </c>
      <c r="AF308" s="5">
        <f t="shared" si="525"/>
        <v>2.867821541191878E-2</v>
      </c>
      <c r="AG308" s="5">
        <f t="shared" si="526"/>
        <v>3.8202859075998449E-2</v>
      </c>
      <c r="AH308" s="5">
        <f t="shared" si="527"/>
        <v>3.5782621128854207E-3</v>
      </c>
      <c r="AI308" s="5">
        <f t="shared" si="528"/>
        <v>1.4313048451541683E-2</v>
      </c>
      <c r="AJ308" s="5">
        <f t="shared" si="529"/>
        <v>2.8626096903083369E-2</v>
      </c>
      <c r="AK308" s="5">
        <f t="shared" si="530"/>
        <v>3.8168129204111161E-2</v>
      </c>
      <c r="AL308" s="5">
        <f t="shared" si="531"/>
        <v>2.4405395779094195E-2</v>
      </c>
      <c r="AM308" s="5">
        <f t="shared" si="532"/>
        <v>2.8730428811055589E-3</v>
      </c>
      <c r="AN308" s="5">
        <f t="shared" si="533"/>
        <v>1.1481724095763663E-2</v>
      </c>
      <c r="AO308" s="5">
        <f t="shared" si="534"/>
        <v>2.2942572329535026E-2</v>
      </c>
      <c r="AP308" s="5">
        <f t="shared" si="535"/>
        <v>3.0562287260798762E-2</v>
      </c>
      <c r="AQ308" s="5">
        <f t="shared" si="536"/>
        <v>3.0534503363288931E-2</v>
      </c>
      <c r="AR308" s="5">
        <f t="shared" si="537"/>
        <v>2.8600073178626003E-3</v>
      </c>
      <c r="AS308" s="5">
        <f t="shared" si="538"/>
        <v>1.1440029271450401E-2</v>
      </c>
      <c r="AT308" s="5">
        <f t="shared" si="539"/>
        <v>2.2880058542900806E-2</v>
      </c>
      <c r="AU308" s="5">
        <f t="shared" si="540"/>
        <v>3.0506744723867742E-2</v>
      </c>
      <c r="AV308" s="5">
        <f t="shared" si="541"/>
        <v>3.0506744723867742E-2</v>
      </c>
      <c r="AW308" s="5">
        <f t="shared" si="542"/>
        <v>1.0836981802514958E-2</v>
      </c>
      <c r="AX308" s="5">
        <f t="shared" si="543"/>
        <v>1.9153619207370395E-3</v>
      </c>
      <c r="AY308" s="5">
        <f t="shared" si="544"/>
        <v>7.6544827305091096E-3</v>
      </c>
      <c r="AZ308" s="5">
        <f t="shared" si="545"/>
        <v>1.529504821969002E-2</v>
      </c>
      <c r="BA308" s="5">
        <f t="shared" si="546"/>
        <v>2.0374858173865844E-2</v>
      </c>
      <c r="BB308" s="5">
        <f t="shared" si="547"/>
        <v>2.0356335575525956E-2</v>
      </c>
      <c r="BC308" s="5">
        <f t="shared" si="548"/>
        <v>1.6270263852729467E-2</v>
      </c>
      <c r="BD308" s="5">
        <f t="shared" si="549"/>
        <v>1.9049382074733316E-3</v>
      </c>
      <c r="BE308" s="5">
        <f t="shared" si="550"/>
        <v>7.6197528298933264E-3</v>
      </c>
      <c r="BF308" s="5">
        <f t="shared" si="551"/>
        <v>1.5239505659786656E-2</v>
      </c>
      <c r="BG308" s="5">
        <f t="shared" si="552"/>
        <v>2.0319340879715542E-2</v>
      </c>
      <c r="BH308" s="5">
        <f t="shared" si="553"/>
        <v>2.0319340879715542E-2</v>
      </c>
      <c r="BI308" s="5">
        <f t="shared" si="554"/>
        <v>1.6255472703772433E-2</v>
      </c>
      <c r="BJ308" s="8">
        <f t="shared" si="555"/>
        <v>0.32651102063689164</v>
      </c>
      <c r="BK308" s="8">
        <f t="shared" si="556"/>
        <v>0.13565827123117077</v>
      </c>
      <c r="BL308" s="8">
        <f t="shared" si="557"/>
        <v>0.32230411688923527</v>
      </c>
      <c r="BM308" s="8">
        <f t="shared" si="558"/>
        <v>0.77744436919626492</v>
      </c>
      <c r="BN308" s="8">
        <f t="shared" si="559"/>
        <v>1.3793056671413152E-2</v>
      </c>
    </row>
    <row r="309" spans="1:66" x14ac:dyDescent="0.25">
      <c r="A309" t="s">
        <v>303</v>
      </c>
      <c r="B309" t="s">
        <v>340</v>
      </c>
      <c r="C309" t="s">
        <v>380</v>
      </c>
      <c r="D309" s="16"/>
      <c r="E309">
        <f>VLOOKUP(A309,home!$A$2:$E$405,3,FALSE)</f>
        <v>1</v>
      </c>
      <c r="F309">
        <f>VLOOKUP(B309,home!$B$2:$E$405,3,FALSE)</f>
        <v>1</v>
      </c>
      <c r="G309">
        <f>VLOOKUP(C309,away!$B$2:$E$405,4,FALSE)</f>
        <v>1</v>
      </c>
      <c r="H309">
        <f>VLOOKUP(A309,away!$A$2:$E$405,3,FALSE)</f>
        <v>0.63636363636363602</v>
      </c>
      <c r="I309">
        <f>VLOOKUP(C309,away!$B$2:$E$405,3,FALSE)</f>
        <v>2</v>
      </c>
      <c r="J309">
        <f>VLOOKUP(B309,home!$B$2:$E$405,4,FALSE)</f>
        <v>3.14</v>
      </c>
      <c r="K309" s="3">
        <f t="shared" si="504"/>
        <v>1</v>
      </c>
      <c r="L309" s="3">
        <f t="shared" si="505"/>
        <v>3.9963636363636343</v>
      </c>
      <c r="M309" s="5">
        <f t="shared" si="506"/>
        <v>6.7624932269938097E-3</v>
      </c>
      <c r="N309" s="5">
        <f t="shared" si="507"/>
        <v>6.7624932269938097E-3</v>
      </c>
      <c r="O309" s="5">
        <f t="shared" si="508"/>
        <v>2.7025382023513424E-2</v>
      </c>
      <c r="P309" s="5">
        <f t="shared" si="509"/>
        <v>2.7025382023513424E-2</v>
      </c>
      <c r="Q309" s="5">
        <f t="shared" si="510"/>
        <v>3.3812466134969044E-3</v>
      </c>
      <c r="R309" s="5">
        <f t="shared" si="511"/>
        <v>5.4001626988802273E-2</v>
      </c>
      <c r="S309" s="5">
        <f t="shared" si="512"/>
        <v>2.7000813494401133E-2</v>
      </c>
      <c r="T309" s="5">
        <f t="shared" si="513"/>
        <v>1.351269101175671E-2</v>
      </c>
      <c r="U309" s="5">
        <f t="shared" si="514"/>
        <v>5.4001626988802273E-2</v>
      </c>
      <c r="V309" s="5">
        <f t="shared" si="515"/>
        <v>1.1989452133473468E-2</v>
      </c>
      <c r="W309" s="5">
        <f t="shared" si="516"/>
        <v>1.1270822044989683E-3</v>
      </c>
      <c r="X309" s="5">
        <f t="shared" si="517"/>
        <v>4.504230337252238E-3</v>
      </c>
      <c r="Y309" s="5">
        <f t="shared" si="518"/>
        <v>9.0002711648003789E-3</v>
      </c>
      <c r="Z309" s="5">
        <f t="shared" si="519"/>
        <v>7.1936712800840796E-2</v>
      </c>
      <c r="AA309" s="5">
        <f t="shared" si="520"/>
        <v>7.1936712800840796E-2</v>
      </c>
      <c r="AB309" s="5">
        <f t="shared" si="521"/>
        <v>3.5968356400420391E-2</v>
      </c>
      <c r="AC309" s="5">
        <f t="shared" si="522"/>
        <v>2.9946381578834845E-3</v>
      </c>
      <c r="AD309" s="5">
        <f t="shared" si="523"/>
        <v>2.8177055112474202E-4</v>
      </c>
      <c r="AE309" s="5">
        <f t="shared" si="524"/>
        <v>1.1260575843130593E-3</v>
      </c>
      <c r="AF309" s="5">
        <f t="shared" si="525"/>
        <v>2.2500677912000943E-3</v>
      </c>
      <c r="AG309" s="5">
        <f t="shared" si="526"/>
        <v>2.9973630333683661E-3</v>
      </c>
      <c r="AH309" s="5">
        <f t="shared" si="527"/>
        <v>7.1871315789203638E-2</v>
      </c>
      <c r="AI309" s="5">
        <f t="shared" si="528"/>
        <v>7.1871315789203638E-2</v>
      </c>
      <c r="AJ309" s="5">
        <f t="shared" si="529"/>
        <v>3.5935657894601812E-2</v>
      </c>
      <c r="AK309" s="5">
        <f t="shared" si="530"/>
        <v>1.197855263153394E-2</v>
      </c>
      <c r="AL309" s="5">
        <f t="shared" si="531"/>
        <v>4.787065215293017E-4</v>
      </c>
      <c r="AM309" s="5">
        <f t="shared" si="532"/>
        <v>5.6354110224948421E-5</v>
      </c>
      <c r="AN309" s="5">
        <f t="shared" si="533"/>
        <v>2.2521151686261191E-4</v>
      </c>
      <c r="AO309" s="5">
        <f t="shared" si="534"/>
        <v>4.5001355824001902E-4</v>
      </c>
      <c r="AP309" s="5">
        <f t="shared" si="535"/>
        <v>5.9947260667367341E-4</v>
      </c>
      <c r="AQ309" s="5">
        <f t="shared" si="536"/>
        <v>5.9892763157669716E-4</v>
      </c>
      <c r="AR309" s="5">
        <f t="shared" si="537"/>
        <v>5.7444782583516193E-2</v>
      </c>
      <c r="AS309" s="5">
        <f t="shared" si="538"/>
        <v>5.7444782583516193E-2</v>
      </c>
      <c r="AT309" s="5">
        <f t="shared" si="539"/>
        <v>2.8722391291758093E-2</v>
      </c>
      <c r="AU309" s="5">
        <f t="shared" si="540"/>
        <v>9.5741304305860322E-3</v>
      </c>
      <c r="AV309" s="5">
        <f t="shared" si="541"/>
        <v>2.3935326076465076E-3</v>
      </c>
      <c r="AW309" s="5">
        <f t="shared" si="542"/>
        <v>5.3141259309161842E-5</v>
      </c>
      <c r="AX309" s="5">
        <f t="shared" si="543"/>
        <v>9.3923517041580667E-6</v>
      </c>
      <c r="AY309" s="5">
        <f t="shared" si="544"/>
        <v>3.7535252810435305E-5</v>
      </c>
      <c r="AZ309" s="5">
        <f t="shared" si="545"/>
        <v>7.5002259706669809E-5</v>
      </c>
      <c r="BA309" s="5">
        <f t="shared" si="546"/>
        <v>9.991210111227887E-5</v>
      </c>
      <c r="BB309" s="5">
        <f t="shared" si="547"/>
        <v>9.9821271929449477E-5</v>
      </c>
      <c r="BC309" s="5">
        <f t="shared" si="548"/>
        <v>7.978442025488358E-5</v>
      </c>
      <c r="BD309" s="5">
        <f t="shared" si="549"/>
        <v>3.8261706702596536E-2</v>
      </c>
      <c r="BE309" s="5">
        <f t="shared" si="550"/>
        <v>3.8261706702596536E-2</v>
      </c>
      <c r="BF309" s="5">
        <f t="shared" si="551"/>
        <v>1.9130853351298265E-2</v>
      </c>
      <c r="BG309" s="5">
        <f t="shared" si="552"/>
        <v>6.3769511170994227E-3</v>
      </c>
      <c r="BH309" s="5">
        <f t="shared" si="553"/>
        <v>1.5942377792748554E-3</v>
      </c>
      <c r="BI309" s="5">
        <f t="shared" si="554"/>
        <v>3.1884755585497119E-4</v>
      </c>
      <c r="BJ309" s="8">
        <f t="shared" si="555"/>
        <v>4.7274700599901097E-2</v>
      </c>
      <c r="BK309" s="8">
        <f t="shared" si="556"/>
        <v>7.628902081060504E-2</v>
      </c>
      <c r="BL309" s="8">
        <f t="shared" si="557"/>
        <v>0.69411447001266591</v>
      </c>
      <c r="BM309" s="8">
        <f t="shared" si="558"/>
        <v>0.76467188612719772</v>
      </c>
      <c r="BN309" s="8">
        <f t="shared" si="559"/>
        <v>0.12495862410331365</v>
      </c>
    </row>
    <row r="310" spans="1:66" x14ac:dyDescent="0.25">
      <c r="A310" t="s">
        <v>303</v>
      </c>
      <c r="B310" t="s">
        <v>348</v>
      </c>
      <c r="C310" t="s">
        <v>383</v>
      </c>
      <c r="D310" s="16"/>
      <c r="E310">
        <f>VLOOKUP(A310,home!$A$2:$E$405,3,FALSE)</f>
        <v>1</v>
      </c>
      <c r="F310">
        <f>VLOOKUP(B310,home!$B$2:$E$405,3,FALSE)</f>
        <v>1</v>
      </c>
      <c r="G310">
        <f>VLOOKUP(C310,away!$B$2:$E$405,4,FALSE)</f>
        <v>1</v>
      </c>
      <c r="H310">
        <f>VLOOKUP(A310,away!$A$2:$E$405,3,FALSE)</f>
        <v>0.63636363636363602</v>
      </c>
      <c r="I310">
        <f>VLOOKUP(C310,away!$B$2:$E$405,3,FALSE)</f>
        <v>1</v>
      </c>
      <c r="J310">
        <f>VLOOKUP(B310,home!$B$2:$E$405,4,FALSE)</f>
        <v>1.57</v>
      </c>
      <c r="K310" s="3">
        <f t="shared" si="504"/>
        <v>1</v>
      </c>
      <c r="L310" s="3">
        <f t="shared" si="505"/>
        <v>0.99909090909090859</v>
      </c>
      <c r="M310" s="5">
        <f t="shared" si="506"/>
        <v>0.13545837125290358</v>
      </c>
      <c r="N310" s="5">
        <f t="shared" si="507"/>
        <v>0.13545837125290358</v>
      </c>
      <c r="O310" s="5">
        <f t="shared" si="508"/>
        <v>0.13533522727903724</v>
      </c>
      <c r="P310" s="5">
        <f t="shared" si="509"/>
        <v>0.13533522727903724</v>
      </c>
      <c r="Q310" s="5">
        <f t="shared" si="510"/>
        <v>6.7729185626451777E-2</v>
      </c>
      <c r="R310" s="5">
        <f t="shared" si="511"/>
        <v>6.7606097627119013E-2</v>
      </c>
      <c r="S310" s="5">
        <f t="shared" si="512"/>
        <v>3.38030488135595E-2</v>
      </c>
      <c r="T310" s="5">
        <f t="shared" si="513"/>
        <v>6.7667613639518606E-2</v>
      </c>
      <c r="U310" s="5">
        <f t="shared" si="514"/>
        <v>6.7606097627119013E-2</v>
      </c>
      <c r="V310" s="5">
        <f t="shared" si="515"/>
        <v>3.7524798632426154E-3</v>
      </c>
      <c r="W310" s="5">
        <f t="shared" si="516"/>
        <v>2.2576395208817265E-2</v>
      </c>
      <c r="X310" s="5">
        <f t="shared" si="517"/>
        <v>2.2555871213172873E-2</v>
      </c>
      <c r="Y310" s="5">
        <f t="shared" si="518"/>
        <v>1.1267682937853169E-2</v>
      </c>
      <c r="Z310" s="5">
        <f t="shared" si="519"/>
        <v>2.2514879179455691E-2</v>
      </c>
      <c r="AA310" s="5">
        <f t="shared" si="520"/>
        <v>2.2514879179455691E-2</v>
      </c>
      <c r="AB310" s="5">
        <f t="shared" si="521"/>
        <v>1.1257439589727844E-2</v>
      </c>
      <c r="AC310" s="5">
        <f t="shared" si="522"/>
        <v>2.3431678236952446E-4</v>
      </c>
      <c r="AD310" s="5">
        <f t="shared" si="523"/>
        <v>5.6440988022043153E-3</v>
      </c>
      <c r="AE310" s="5">
        <f t="shared" si="524"/>
        <v>5.6389678032932175E-3</v>
      </c>
      <c r="AF310" s="5">
        <f t="shared" si="525"/>
        <v>2.8169207344632915E-3</v>
      </c>
      <c r="AG310" s="5">
        <f t="shared" si="526"/>
        <v>9.3811996581065363E-4</v>
      </c>
      <c r="AH310" s="5">
        <f t="shared" si="527"/>
        <v>5.6236027768685878E-3</v>
      </c>
      <c r="AI310" s="5">
        <f t="shared" si="528"/>
        <v>5.6236027768685878E-3</v>
      </c>
      <c r="AJ310" s="5">
        <f t="shared" si="529"/>
        <v>2.8118013884342935E-3</v>
      </c>
      <c r="AK310" s="5">
        <f t="shared" si="530"/>
        <v>9.3726712947809804E-4</v>
      </c>
      <c r="AL310" s="5">
        <f t="shared" si="531"/>
        <v>9.3641506845129973E-6</v>
      </c>
      <c r="AM310" s="5">
        <f t="shared" si="532"/>
        <v>1.1288197604408634E-3</v>
      </c>
      <c r="AN310" s="5">
        <f t="shared" si="533"/>
        <v>1.1277935606586438E-3</v>
      </c>
      <c r="AO310" s="5">
        <f t="shared" si="534"/>
        <v>5.6338414689265852E-4</v>
      </c>
      <c r="AP310" s="5">
        <f t="shared" si="535"/>
        <v>1.8762399316213079E-4</v>
      </c>
      <c r="AQ310" s="5">
        <f t="shared" si="536"/>
        <v>4.6863356473904907E-5</v>
      </c>
      <c r="AR310" s="5">
        <f t="shared" si="537"/>
        <v>1.1236980821415594E-3</v>
      </c>
      <c r="AS310" s="5">
        <f t="shared" si="538"/>
        <v>1.1236980821415594E-3</v>
      </c>
      <c r="AT310" s="5">
        <f t="shared" si="539"/>
        <v>5.6184904107077971E-4</v>
      </c>
      <c r="AU310" s="5">
        <f t="shared" si="540"/>
        <v>1.8728301369025992E-4</v>
      </c>
      <c r="AV310" s="5">
        <f t="shared" si="541"/>
        <v>4.6820753422564973E-5</v>
      </c>
      <c r="AW310" s="5">
        <f t="shared" si="542"/>
        <v>2.5987882834039819E-7</v>
      </c>
      <c r="AX310" s="5">
        <f t="shared" si="543"/>
        <v>1.8813662674014382E-4</v>
      </c>
      <c r="AY310" s="5">
        <f t="shared" si="544"/>
        <v>1.8796559344310722E-4</v>
      </c>
      <c r="AZ310" s="5">
        <f t="shared" si="545"/>
        <v>9.3897357815443046E-5</v>
      </c>
      <c r="BA310" s="5">
        <f t="shared" si="546"/>
        <v>3.1270665527021782E-5</v>
      </c>
      <c r="BB310" s="5">
        <f t="shared" si="547"/>
        <v>7.8105594123174806E-6</v>
      </c>
      <c r="BC310" s="5">
        <f t="shared" si="548"/>
        <v>1.5606917807521657E-6</v>
      </c>
      <c r="BD310" s="5">
        <f t="shared" si="549"/>
        <v>1.8711275640508675E-4</v>
      </c>
      <c r="BE310" s="5">
        <f t="shared" si="550"/>
        <v>1.8711275640508675E-4</v>
      </c>
      <c r="BF310" s="5">
        <f t="shared" si="551"/>
        <v>9.3556378202543363E-5</v>
      </c>
      <c r="BG310" s="5">
        <f t="shared" si="552"/>
        <v>3.1185459400847794E-5</v>
      </c>
      <c r="BH310" s="5">
        <f t="shared" si="553"/>
        <v>7.7963648502119469E-6</v>
      </c>
      <c r="BI310" s="5">
        <f t="shared" si="554"/>
        <v>1.55927297004239E-6</v>
      </c>
      <c r="BJ310" s="8">
        <f t="shared" si="555"/>
        <v>0.34585835349683569</v>
      </c>
      <c r="BK310" s="8">
        <f t="shared" si="556"/>
        <v>0.3087807737352401</v>
      </c>
      <c r="BL310" s="8">
        <f t="shared" si="557"/>
        <v>0.32286768733480886</v>
      </c>
      <c r="BM310" s="8">
        <f t="shared" si="558"/>
        <v>0.32291150771427313</v>
      </c>
      <c r="BN310" s="8">
        <f t="shared" si="559"/>
        <v>0.6769224803174525</v>
      </c>
    </row>
    <row r="311" spans="1:66" x14ac:dyDescent="0.25">
      <c r="A311" t="s">
        <v>35</v>
      </c>
      <c r="B311" t="s">
        <v>213</v>
      </c>
      <c r="C311" t="s">
        <v>300</v>
      </c>
      <c r="D311" s="16"/>
      <c r="E311">
        <f>VLOOKUP(A311,home!$A$2:$E$405,3,FALSE)</f>
        <v>1.2</v>
      </c>
      <c r="F311">
        <f>VLOOKUP(B311,home!$B$2:$E$405,3,FALSE)</f>
        <v>0</v>
      </c>
      <c r="G311">
        <f>VLOOKUP(C311,away!$B$2:$E$405,4,FALSE)</f>
        <v>0</v>
      </c>
      <c r="H311">
        <f>VLOOKUP(A311,away!$A$2:$E$405,3,FALSE)</f>
        <v>1.1499999999999999</v>
      </c>
      <c r="I311">
        <f>VLOOKUP(C311,away!$B$2:$E$405,3,FALSE)</f>
        <v>0.83</v>
      </c>
      <c r="J311">
        <f>VLOOKUP(B311,home!$B$2:$E$405,4,FALSE)</f>
        <v>0.87</v>
      </c>
      <c r="K311" s="3">
        <f t="shared" si="504"/>
        <v>0</v>
      </c>
      <c r="L311" s="3">
        <f t="shared" si="505"/>
        <v>0.8304149999999999</v>
      </c>
      <c r="M311" s="5">
        <f t="shared" si="506"/>
        <v>0.43586836341181256</v>
      </c>
      <c r="N311" s="5">
        <f t="shared" si="507"/>
        <v>0</v>
      </c>
      <c r="O311" s="5">
        <f t="shared" si="508"/>
        <v>0.36195162700262029</v>
      </c>
      <c r="P311" s="5">
        <f t="shared" si="509"/>
        <v>0</v>
      </c>
      <c r="Q311" s="5">
        <f t="shared" si="510"/>
        <v>0</v>
      </c>
      <c r="R311" s="5">
        <f t="shared" si="511"/>
        <v>0.15028503016869044</v>
      </c>
      <c r="S311" s="5">
        <f t="shared" si="512"/>
        <v>0</v>
      </c>
      <c r="T311" s="5">
        <f t="shared" si="513"/>
        <v>0</v>
      </c>
      <c r="U311" s="5">
        <f t="shared" si="514"/>
        <v>0</v>
      </c>
      <c r="V311" s="5">
        <f t="shared" si="515"/>
        <v>0</v>
      </c>
      <c r="W311" s="5">
        <f t="shared" si="516"/>
        <v>0</v>
      </c>
      <c r="X311" s="5">
        <f t="shared" si="517"/>
        <v>0</v>
      </c>
      <c r="Y311" s="5">
        <f t="shared" si="518"/>
        <v>0</v>
      </c>
      <c r="Z311" s="5">
        <f t="shared" si="519"/>
        <v>4.1599647775844358E-2</v>
      </c>
      <c r="AA311" s="5">
        <f t="shared" si="520"/>
        <v>0</v>
      </c>
      <c r="AB311" s="5">
        <f t="shared" si="521"/>
        <v>0</v>
      </c>
      <c r="AC311" s="5">
        <f t="shared" si="522"/>
        <v>0</v>
      </c>
      <c r="AD311" s="5">
        <f t="shared" si="523"/>
        <v>0</v>
      </c>
      <c r="AE311" s="5">
        <f t="shared" si="524"/>
        <v>0</v>
      </c>
      <c r="AF311" s="5">
        <f t="shared" si="525"/>
        <v>0</v>
      </c>
      <c r="AG311" s="5">
        <f t="shared" si="526"/>
        <v>0</v>
      </c>
      <c r="AH311" s="5">
        <f t="shared" si="527"/>
        <v>8.6362428769444447E-3</v>
      </c>
      <c r="AI311" s="5">
        <f t="shared" si="528"/>
        <v>0</v>
      </c>
      <c r="AJ311" s="5">
        <f t="shared" si="529"/>
        <v>0</v>
      </c>
      <c r="AK311" s="5">
        <f t="shared" si="530"/>
        <v>0</v>
      </c>
      <c r="AL311" s="5">
        <f t="shared" si="531"/>
        <v>0</v>
      </c>
      <c r="AM311" s="5">
        <f t="shared" si="532"/>
        <v>0</v>
      </c>
      <c r="AN311" s="5">
        <f t="shared" si="533"/>
        <v>0</v>
      </c>
      <c r="AO311" s="5">
        <f t="shared" si="534"/>
        <v>0</v>
      </c>
      <c r="AP311" s="5">
        <f t="shared" si="535"/>
        <v>0</v>
      </c>
      <c r="AQ311" s="5">
        <f t="shared" si="536"/>
        <v>0</v>
      </c>
      <c r="AR311" s="5">
        <f t="shared" si="537"/>
        <v>1.4343331257315648E-3</v>
      </c>
      <c r="AS311" s="5">
        <f t="shared" si="538"/>
        <v>0</v>
      </c>
      <c r="AT311" s="5">
        <f t="shared" si="539"/>
        <v>0</v>
      </c>
      <c r="AU311" s="5">
        <f t="shared" si="540"/>
        <v>0</v>
      </c>
      <c r="AV311" s="5">
        <f t="shared" si="541"/>
        <v>0</v>
      </c>
      <c r="AW311" s="5">
        <f t="shared" si="542"/>
        <v>0</v>
      </c>
      <c r="AX311" s="5">
        <f t="shared" si="543"/>
        <v>0</v>
      </c>
      <c r="AY311" s="5">
        <f t="shared" si="544"/>
        <v>0</v>
      </c>
      <c r="AZ311" s="5">
        <f t="shared" si="545"/>
        <v>0</v>
      </c>
      <c r="BA311" s="5">
        <f t="shared" si="546"/>
        <v>0</v>
      </c>
      <c r="BB311" s="5">
        <f t="shared" si="547"/>
        <v>0</v>
      </c>
      <c r="BC311" s="5">
        <f t="shared" si="548"/>
        <v>0</v>
      </c>
      <c r="BD311" s="5">
        <f t="shared" si="549"/>
        <v>1.9851529043406278E-4</v>
      </c>
      <c r="BE311" s="5">
        <f t="shared" si="550"/>
        <v>0</v>
      </c>
      <c r="BF311" s="5">
        <f t="shared" si="551"/>
        <v>0</v>
      </c>
      <c r="BG311" s="5">
        <f t="shared" si="552"/>
        <v>0</v>
      </c>
      <c r="BH311" s="5">
        <f t="shared" si="553"/>
        <v>0</v>
      </c>
      <c r="BI311" s="5">
        <f t="shared" si="554"/>
        <v>0</v>
      </c>
      <c r="BJ311" s="8">
        <f t="shared" si="555"/>
        <v>0</v>
      </c>
      <c r="BK311" s="8">
        <f t="shared" si="556"/>
        <v>0.43586836341181256</v>
      </c>
      <c r="BL311" s="8">
        <f t="shared" si="557"/>
        <v>0.52250574846442077</v>
      </c>
      <c r="BM311" s="8">
        <f t="shared" si="558"/>
        <v>5.1868739068954429E-2</v>
      </c>
      <c r="BN311" s="8">
        <f t="shared" si="559"/>
        <v>0.94810502058312329</v>
      </c>
    </row>
    <row r="312" spans="1:66" x14ac:dyDescent="0.25">
      <c r="A312" t="s">
        <v>35</v>
      </c>
      <c r="B312" t="s">
        <v>474</v>
      </c>
      <c r="C312" t="s">
        <v>295</v>
      </c>
      <c r="D312" s="16"/>
      <c r="E312">
        <f>VLOOKUP(A312,home!$A$2:$E$405,3,FALSE)</f>
        <v>1.2</v>
      </c>
      <c r="F312">
        <f>VLOOKUP(B312,home!$B$2:$E$405,3,FALSE)</f>
        <v>0</v>
      </c>
      <c r="G312">
        <f>VLOOKUP(C312,away!$B$2:$E$405,4,FALSE)</f>
        <v>0</v>
      </c>
      <c r="H312">
        <f>VLOOKUP(A312,away!$A$2:$E$405,3,FALSE)</f>
        <v>1.1499999999999999</v>
      </c>
      <c r="I312">
        <f>VLOOKUP(C312,away!$B$2:$E$405,3,FALSE)</f>
        <v>0.83</v>
      </c>
      <c r="J312">
        <f>VLOOKUP(B312,home!$B$2:$E$405,4,FALSE)</f>
        <v>0.87</v>
      </c>
      <c r="K312" s="3">
        <f t="shared" si="504"/>
        <v>0</v>
      </c>
      <c r="L312" s="3">
        <f t="shared" si="505"/>
        <v>0.8304149999999999</v>
      </c>
      <c r="M312" s="5">
        <f t="shared" si="506"/>
        <v>0.43586836341181256</v>
      </c>
      <c r="N312" s="5">
        <f t="shared" si="507"/>
        <v>0</v>
      </c>
      <c r="O312" s="5">
        <f t="shared" si="508"/>
        <v>0.36195162700262029</v>
      </c>
      <c r="P312" s="5">
        <f t="shared" si="509"/>
        <v>0</v>
      </c>
      <c r="Q312" s="5">
        <f t="shared" si="510"/>
        <v>0</v>
      </c>
      <c r="R312" s="5">
        <f t="shared" si="511"/>
        <v>0.15028503016869044</v>
      </c>
      <c r="S312" s="5">
        <f t="shared" si="512"/>
        <v>0</v>
      </c>
      <c r="T312" s="5">
        <f t="shared" si="513"/>
        <v>0</v>
      </c>
      <c r="U312" s="5">
        <f t="shared" si="514"/>
        <v>0</v>
      </c>
      <c r="V312" s="5">
        <f t="shared" si="515"/>
        <v>0</v>
      </c>
      <c r="W312" s="5">
        <f t="shared" si="516"/>
        <v>0</v>
      </c>
      <c r="X312" s="5">
        <f t="shared" si="517"/>
        <v>0</v>
      </c>
      <c r="Y312" s="5">
        <f t="shared" si="518"/>
        <v>0</v>
      </c>
      <c r="Z312" s="5">
        <f t="shared" si="519"/>
        <v>4.1599647775844358E-2</v>
      </c>
      <c r="AA312" s="5">
        <f t="shared" si="520"/>
        <v>0</v>
      </c>
      <c r="AB312" s="5">
        <f t="shared" si="521"/>
        <v>0</v>
      </c>
      <c r="AC312" s="5">
        <f t="shared" si="522"/>
        <v>0</v>
      </c>
      <c r="AD312" s="5">
        <f t="shared" si="523"/>
        <v>0</v>
      </c>
      <c r="AE312" s="5">
        <f t="shared" si="524"/>
        <v>0</v>
      </c>
      <c r="AF312" s="5">
        <f t="shared" si="525"/>
        <v>0</v>
      </c>
      <c r="AG312" s="5">
        <f t="shared" si="526"/>
        <v>0</v>
      </c>
      <c r="AH312" s="5">
        <f t="shared" si="527"/>
        <v>8.6362428769444447E-3</v>
      </c>
      <c r="AI312" s="5">
        <f t="shared" si="528"/>
        <v>0</v>
      </c>
      <c r="AJ312" s="5">
        <f t="shared" si="529"/>
        <v>0</v>
      </c>
      <c r="AK312" s="5">
        <f t="shared" si="530"/>
        <v>0</v>
      </c>
      <c r="AL312" s="5">
        <f t="shared" si="531"/>
        <v>0</v>
      </c>
      <c r="AM312" s="5">
        <f t="shared" si="532"/>
        <v>0</v>
      </c>
      <c r="AN312" s="5">
        <f t="shared" si="533"/>
        <v>0</v>
      </c>
      <c r="AO312" s="5">
        <f t="shared" si="534"/>
        <v>0</v>
      </c>
      <c r="AP312" s="5">
        <f t="shared" si="535"/>
        <v>0</v>
      </c>
      <c r="AQ312" s="5">
        <f t="shared" si="536"/>
        <v>0</v>
      </c>
      <c r="AR312" s="5">
        <f t="shared" si="537"/>
        <v>1.4343331257315648E-3</v>
      </c>
      <c r="AS312" s="5">
        <f t="shared" si="538"/>
        <v>0</v>
      </c>
      <c r="AT312" s="5">
        <f t="shared" si="539"/>
        <v>0</v>
      </c>
      <c r="AU312" s="5">
        <f t="shared" si="540"/>
        <v>0</v>
      </c>
      <c r="AV312" s="5">
        <f t="shared" si="541"/>
        <v>0</v>
      </c>
      <c r="AW312" s="5">
        <f t="shared" si="542"/>
        <v>0</v>
      </c>
      <c r="AX312" s="5">
        <f t="shared" si="543"/>
        <v>0</v>
      </c>
      <c r="AY312" s="5">
        <f t="shared" si="544"/>
        <v>0</v>
      </c>
      <c r="AZ312" s="5">
        <f t="shared" si="545"/>
        <v>0</v>
      </c>
      <c r="BA312" s="5">
        <f t="shared" si="546"/>
        <v>0</v>
      </c>
      <c r="BB312" s="5">
        <f t="shared" si="547"/>
        <v>0</v>
      </c>
      <c r="BC312" s="5">
        <f t="shared" si="548"/>
        <v>0</v>
      </c>
      <c r="BD312" s="5">
        <f t="shared" si="549"/>
        <v>1.9851529043406278E-4</v>
      </c>
      <c r="BE312" s="5">
        <f t="shared" si="550"/>
        <v>0</v>
      </c>
      <c r="BF312" s="5">
        <f t="shared" si="551"/>
        <v>0</v>
      </c>
      <c r="BG312" s="5">
        <f t="shared" si="552"/>
        <v>0</v>
      </c>
      <c r="BH312" s="5">
        <f t="shared" si="553"/>
        <v>0</v>
      </c>
      <c r="BI312" s="5">
        <f t="shared" si="554"/>
        <v>0</v>
      </c>
      <c r="BJ312" s="8">
        <f t="shared" si="555"/>
        <v>0</v>
      </c>
      <c r="BK312" s="8">
        <f t="shared" si="556"/>
        <v>0.43586836341181256</v>
      </c>
      <c r="BL312" s="8">
        <f t="shared" si="557"/>
        <v>0.52250574846442077</v>
      </c>
      <c r="BM312" s="8">
        <f t="shared" si="558"/>
        <v>5.1868739068954429E-2</v>
      </c>
      <c r="BN312" s="8">
        <f t="shared" si="559"/>
        <v>0.94810502058312329</v>
      </c>
    </row>
    <row r="313" spans="1:66" s="10" customFormat="1" x14ac:dyDescent="0.25">
      <c r="A313" t="s">
        <v>35</v>
      </c>
      <c r="B313" t="s">
        <v>217</v>
      </c>
      <c r="C313" t="s">
        <v>212</v>
      </c>
      <c r="D313" s="16"/>
      <c r="E313">
        <f>VLOOKUP(A313,home!$A$2:$E$405,3,FALSE)</f>
        <v>1.2</v>
      </c>
      <c r="F313">
        <f>VLOOKUP(B313,home!$B$2:$E$405,3,FALSE)</f>
        <v>0.83</v>
      </c>
      <c r="G313">
        <f>VLOOKUP(C313,away!$B$2:$E$405,4,FALSE)</f>
        <v>0.83</v>
      </c>
      <c r="H313">
        <f>VLOOKUP(A313,away!$A$2:$E$405,3,FALSE)</f>
        <v>1.1499999999999999</v>
      </c>
      <c r="I313">
        <f>VLOOKUP(C313,away!$B$2:$E$405,3,FALSE)</f>
        <v>0.83</v>
      </c>
      <c r="J313">
        <f>VLOOKUP(B313,home!$B$2:$E$405,4,FALSE)</f>
        <v>0.87</v>
      </c>
      <c r="K313" s="3">
        <f t="shared" si="504"/>
        <v>0.82667999999999986</v>
      </c>
      <c r="L313" s="3">
        <f t="shared" si="505"/>
        <v>0.8304149999999999</v>
      </c>
      <c r="M313" s="5">
        <f t="shared" si="506"/>
        <v>0.19069213690997114</v>
      </c>
      <c r="N313" s="5">
        <f t="shared" si="507"/>
        <v>0.15764137574073489</v>
      </c>
      <c r="O313" s="5">
        <f t="shared" si="508"/>
        <v>0.15835361087209365</v>
      </c>
      <c r="P313" s="5">
        <f t="shared" si="509"/>
        <v>0.13090776303574236</v>
      </c>
      <c r="Q313" s="5">
        <f t="shared" si="510"/>
        <v>6.5159486248675361E-2</v>
      </c>
      <c r="R313" s="5">
        <f t="shared" si="511"/>
        <v>6.5749606886174816E-2</v>
      </c>
      <c r="S313" s="5">
        <f t="shared" si="512"/>
        <v>2.2466634834440835E-2</v>
      </c>
      <c r="T313" s="5">
        <f t="shared" si="513"/>
        <v>5.410941477319374E-2</v>
      </c>
      <c r="U313" s="5">
        <f t="shared" si="514"/>
        <v>5.4353885020662983E-2</v>
      </c>
      <c r="V313" s="5">
        <f t="shared" si="515"/>
        <v>1.713673706259528E-3</v>
      </c>
      <c r="W313" s="5">
        <f t="shared" si="516"/>
        <v>1.7955348030684978E-2</v>
      </c>
      <c r="X313" s="5">
        <f t="shared" si="517"/>
        <v>1.4910390334901264E-2</v>
      </c>
      <c r="Y313" s="5">
        <f t="shared" si="518"/>
        <v>6.1909058949785158E-3</v>
      </c>
      <c r="Z313" s="5">
        <f t="shared" si="519"/>
        <v>1.8199819934127622E-2</v>
      </c>
      <c r="AA313" s="5">
        <f t="shared" si="520"/>
        <v>1.5045427143144618E-2</v>
      </c>
      <c r="AB313" s="5">
        <f t="shared" si="521"/>
        <v>6.2188768553473961E-3</v>
      </c>
      <c r="AC313" s="5">
        <f t="shared" si="522"/>
        <v>7.3525970674106751E-5</v>
      </c>
      <c r="AD313" s="5">
        <f t="shared" si="523"/>
        <v>3.7108317775016633E-3</v>
      </c>
      <c r="AE313" s="5">
        <f t="shared" si="524"/>
        <v>3.0815303705140434E-3</v>
      </c>
      <c r="AF313" s="5">
        <f t="shared" si="525"/>
        <v>1.2794745213152094E-3</v>
      </c>
      <c r="AG313" s="5">
        <f t="shared" si="526"/>
        <v>3.5416494487265654E-4</v>
      </c>
      <c r="AH313" s="5">
        <f t="shared" si="527"/>
        <v>3.7783508676496455E-3</v>
      </c>
      <c r="AI313" s="5">
        <f t="shared" si="528"/>
        <v>3.1234870952686084E-3</v>
      </c>
      <c r="AJ313" s="5">
        <f t="shared" si="529"/>
        <v>1.2910621559583265E-3</v>
      </c>
      <c r="AK313" s="5">
        <f t="shared" si="530"/>
        <v>3.5576508769587635E-4</v>
      </c>
      <c r="AL313" s="5">
        <f t="shared" si="531"/>
        <v>2.018986309964756E-6</v>
      </c>
      <c r="AM313" s="5">
        <f t="shared" si="532"/>
        <v>6.1353408276501511E-4</v>
      </c>
      <c r="AN313" s="5">
        <f t="shared" si="533"/>
        <v>5.094879053393099E-4</v>
      </c>
      <c r="AO313" s="5">
        <f t="shared" si="534"/>
        <v>2.1154319945617149E-4</v>
      </c>
      <c r="AP313" s="5">
        <f t="shared" si="535"/>
        <v>5.8556215325465547E-5</v>
      </c>
      <c r="AQ313" s="5">
        <f t="shared" si="536"/>
        <v>1.2156489887374114E-5</v>
      </c>
      <c r="AR313" s="5">
        <f t="shared" si="537"/>
        <v>6.2751984715185636E-4</v>
      </c>
      <c r="AS313" s="5">
        <f t="shared" si="538"/>
        <v>5.1875810724349644E-4</v>
      </c>
      <c r="AT313" s="5">
        <f t="shared" si="539"/>
        <v>2.1442347604802683E-4</v>
      </c>
      <c r="AU313" s="5">
        <f t="shared" si="540"/>
        <v>5.9086533059794259E-5</v>
      </c>
      <c r="AV313" s="5">
        <f t="shared" si="541"/>
        <v>1.2211413787467675E-5</v>
      </c>
      <c r="AW313" s="5">
        <f t="shared" si="542"/>
        <v>3.8500244675947478E-8</v>
      </c>
      <c r="AX313" s="5">
        <f t="shared" si="543"/>
        <v>8.4532725923363734E-5</v>
      </c>
      <c r="AY313" s="5">
        <f t="shared" si="544"/>
        <v>7.0197243597650087E-5</v>
      </c>
      <c r="AZ313" s="5">
        <f t="shared" si="545"/>
        <v>2.9146422021071293E-5</v>
      </c>
      <c r="BA313" s="5">
        <f t="shared" si="546"/>
        <v>8.0678753475426389E-6</v>
      </c>
      <c r="BB313" s="5">
        <f t="shared" si="547"/>
        <v>1.6749211766824045E-6</v>
      </c>
      <c r="BC313" s="5">
        <f t="shared" si="548"/>
        <v>2.7817593378694388E-7</v>
      </c>
      <c r="BD313" s="5">
        <f t="shared" si="549"/>
        <v>8.685031564543474E-5</v>
      </c>
      <c r="BE313" s="5">
        <f t="shared" si="550"/>
        <v>7.1797418937767985E-5</v>
      </c>
      <c r="BF313" s="5">
        <f t="shared" si="551"/>
        <v>2.9676745143737015E-5</v>
      </c>
      <c r="BG313" s="5">
        <f t="shared" si="552"/>
        <v>8.1777238918081702E-6</v>
      </c>
      <c r="BH313" s="5">
        <f t="shared" si="553"/>
        <v>1.690090196719994E-6</v>
      </c>
      <c r="BI313" s="5">
        <f t="shared" si="554"/>
        <v>2.7943275276489694E-7</v>
      </c>
      <c r="BJ313" s="8">
        <f t="shared" si="555"/>
        <v>0.32599209789414574</v>
      </c>
      <c r="BK313" s="8">
        <f t="shared" si="556"/>
        <v>0.34592595068699555</v>
      </c>
      <c r="BL313" s="8">
        <f t="shared" si="557"/>
        <v>0.30990054308785486</v>
      </c>
      <c r="BM313" s="8">
        <f t="shared" si="558"/>
        <v>0.23144427316637858</v>
      </c>
      <c r="BN313" s="8">
        <f t="shared" si="559"/>
        <v>0.76850397969339224</v>
      </c>
    </row>
    <row r="314" spans="1:66" x14ac:dyDescent="0.25">
      <c r="A314" t="s">
        <v>143</v>
      </c>
      <c r="B314" t="s">
        <v>161</v>
      </c>
      <c r="C314" t="s">
        <v>152</v>
      </c>
      <c r="D314" s="16"/>
      <c r="E314">
        <f>VLOOKUP(A314,home!$A$2:$E$405,3,FALSE)</f>
        <v>1</v>
      </c>
      <c r="F314">
        <f>VLOOKUP(B314,home!$B$2:$E$405,3,FALSE)</f>
        <v>1.5</v>
      </c>
      <c r="G314">
        <f>VLOOKUP(C314,away!$B$2:$E$405,4,FALSE)</f>
        <v>1</v>
      </c>
      <c r="H314">
        <f>VLOOKUP(A314,away!$A$2:$E$405,3,FALSE)</f>
        <v>1.25</v>
      </c>
      <c r="I314">
        <f>VLOOKUP(C314,away!$B$2:$E$405,3,FALSE)</f>
        <v>1.5</v>
      </c>
      <c r="J314">
        <f>VLOOKUP(B314,home!$B$2:$E$405,4,FALSE)</f>
        <v>0.8</v>
      </c>
      <c r="K314" s="3">
        <f t="shared" si="504"/>
        <v>1.5</v>
      </c>
      <c r="L314" s="3">
        <f t="shared" si="505"/>
        <v>1.5</v>
      </c>
      <c r="M314" s="5">
        <f t="shared" si="506"/>
        <v>4.9787068367863938E-2</v>
      </c>
      <c r="N314" s="5">
        <f t="shared" si="507"/>
        <v>7.4680602551795913E-2</v>
      </c>
      <c r="O314" s="5">
        <f t="shared" si="508"/>
        <v>7.4680602551795913E-2</v>
      </c>
      <c r="P314" s="5">
        <f t="shared" si="509"/>
        <v>0.11202090382769388</v>
      </c>
      <c r="Q314" s="5">
        <f t="shared" si="510"/>
        <v>5.6010451913846938E-2</v>
      </c>
      <c r="R314" s="5">
        <f t="shared" si="511"/>
        <v>5.6010451913846938E-2</v>
      </c>
      <c r="S314" s="5">
        <f t="shared" si="512"/>
        <v>6.3011758403077822E-2</v>
      </c>
      <c r="T314" s="5">
        <f t="shared" si="513"/>
        <v>8.4015677870770411E-2</v>
      </c>
      <c r="U314" s="5">
        <f t="shared" si="514"/>
        <v>8.4015677870770411E-2</v>
      </c>
      <c r="V314" s="5">
        <f t="shared" si="515"/>
        <v>1.5752939600769462E-2</v>
      </c>
      <c r="W314" s="5">
        <f t="shared" si="516"/>
        <v>2.8005225956923476E-2</v>
      </c>
      <c r="X314" s="5">
        <f t="shared" si="517"/>
        <v>4.2007838935385212E-2</v>
      </c>
      <c r="Y314" s="5">
        <f t="shared" si="518"/>
        <v>3.1505879201538918E-2</v>
      </c>
      <c r="Z314" s="5">
        <f t="shared" si="519"/>
        <v>2.8005225956923476E-2</v>
      </c>
      <c r="AA314" s="5">
        <f t="shared" si="520"/>
        <v>4.2007838935385212E-2</v>
      </c>
      <c r="AB314" s="5">
        <f t="shared" si="521"/>
        <v>3.1505879201538918E-2</v>
      </c>
      <c r="AC314" s="5">
        <f t="shared" si="522"/>
        <v>2.215257131358206E-3</v>
      </c>
      <c r="AD314" s="5">
        <f t="shared" si="523"/>
        <v>1.0501959733846305E-2</v>
      </c>
      <c r="AE314" s="5">
        <f t="shared" si="524"/>
        <v>1.5752939600769459E-2</v>
      </c>
      <c r="AF314" s="5">
        <f t="shared" si="525"/>
        <v>1.1814704700577095E-2</v>
      </c>
      <c r="AG314" s="5">
        <f t="shared" si="526"/>
        <v>5.9073523502885484E-3</v>
      </c>
      <c r="AH314" s="5">
        <f t="shared" si="527"/>
        <v>1.0501959733846305E-2</v>
      </c>
      <c r="AI314" s="5">
        <f t="shared" si="528"/>
        <v>1.5752939600769459E-2</v>
      </c>
      <c r="AJ314" s="5">
        <f t="shared" si="529"/>
        <v>1.1814704700577095E-2</v>
      </c>
      <c r="AK314" s="5">
        <f t="shared" si="530"/>
        <v>5.9073523502885484E-3</v>
      </c>
      <c r="AL314" s="5">
        <f t="shared" si="531"/>
        <v>1.9937314182223815E-4</v>
      </c>
      <c r="AM314" s="5">
        <f t="shared" si="532"/>
        <v>3.1505879201538882E-3</v>
      </c>
      <c r="AN314" s="5">
        <f t="shared" si="533"/>
        <v>4.725881880230833E-3</v>
      </c>
      <c r="AO314" s="5">
        <f t="shared" si="534"/>
        <v>3.544411410173125E-3</v>
      </c>
      <c r="AP314" s="5">
        <f t="shared" si="535"/>
        <v>1.7722057050865629E-3</v>
      </c>
      <c r="AQ314" s="5">
        <f t="shared" si="536"/>
        <v>6.6457713940746112E-4</v>
      </c>
      <c r="AR314" s="5">
        <f t="shared" si="537"/>
        <v>3.1505879201538882E-3</v>
      </c>
      <c r="AS314" s="5">
        <f t="shared" si="538"/>
        <v>4.725881880230833E-3</v>
      </c>
      <c r="AT314" s="5">
        <f t="shared" si="539"/>
        <v>3.544411410173125E-3</v>
      </c>
      <c r="AU314" s="5">
        <f t="shared" si="540"/>
        <v>1.7722057050865629E-3</v>
      </c>
      <c r="AV314" s="5">
        <f t="shared" si="541"/>
        <v>6.6457713940746112E-4</v>
      </c>
      <c r="AW314" s="5">
        <f t="shared" si="542"/>
        <v>1.2460821363889915E-5</v>
      </c>
      <c r="AX314" s="5">
        <f t="shared" si="543"/>
        <v>7.8764698003847304E-4</v>
      </c>
      <c r="AY314" s="5">
        <f t="shared" si="544"/>
        <v>1.1814704700577096E-3</v>
      </c>
      <c r="AZ314" s="5">
        <f t="shared" si="545"/>
        <v>8.8610285254328233E-4</v>
      </c>
      <c r="BA314" s="5">
        <f t="shared" si="546"/>
        <v>4.4305142627164127E-4</v>
      </c>
      <c r="BB314" s="5">
        <f t="shared" si="547"/>
        <v>1.661442848518655E-4</v>
      </c>
      <c r="BC314" s="5">
        <f t="shared" si="548"/>
        <v>4.9843285455559598E-5</v>
      </c>
      <c r="BD314" s="5">
        <f t="shared" si="549"/>
        <v>7.8764698003847304E-4</v>
      </c>
      <c r="BE314" s="5">
        <f t="shared" si="550"/>
        <v>1.1814704700577096E-3</v>
      </c>
      <c r="BF314" s="5">
        <f t="shared" si="551"/>
        <v>8.8610285254328233E-4</v>
      </c>
      <c r="BG314" s="5">
        <f t="shared" si="552"/>
        <v>4.4305142627164127E-4</v>
      </c>
      <c r="BH314" s="5">
        <f t="shared" si="553"/>
        <v>1.661442848518655E-4</v>
      </c>
      <c r="BI314" s="5">
        <f t="shared" si="554"/>
        <v>4.9843285455559598E-5</v>
      </c>
      <c r="BJ314" s="8">
        <f t="shared" si="555"/>
        <v>0.37757455617001273</v>
      </c>
      <c r="BK314" s="8">
        <f t="shared" si="556"/>
        <v>0.24416877094264325</v>
      </c>
      <c r="BL314" s="8">
        <f t="shared" si="557"/>
        <v>0.34956933021308922</v>
      </c>
      <c r="BM314" s="8">
        <f t="shared" si="558"/>
        <v>0.57495879250713133</v>
      </c>
      <c r="BN314" s="8">
        <f t="shared" si="559"/>
        <v>0.42319008112684353</v>
      </c>
    </row>
    <row r="315" spans="1:66" x14ac:dyDescent="0.25">
      <c r="A315" t="s">
        <v>28</v>
      </c>
      <c r="B315" t="s">
        <v>191</v>
      </c>
      <c r="C315" t="s">
        <v>187</v>
      </c>
      <c r="D315" s="16"/>
      <c r="E315">
        <f>VLOOKUP(A315,home!$A$2:$E$405,3,FALSE)</f>
        <v>1.4814814814814801</v>
      </c>
      <c r="F315">
        <f>VLOOKUP(B315,home!$B$2:$E$405,3,FALSE)</f>
        <v>1.69</v>
      </c>
      <c r="G315">
        <f>VLOOKUP(C315,away!$B$2:$E$405,4,FALSE)</f>
        <v>2.02</v>
      </c>
      <c r="H315">
        <f>VLOOKUP(A315,away!$A$2:$E$405,3,FALSE)</f>
        <v>1.1111111111111101</v>
      </c>
      <c r="I315">
        <f>VLOOKUP(C315,away!$B$2:$E$405,3,FALSE)</f>
        <v>0</v>
      </c>
      <c r="J315">
        <f>VLOOKUP(B315,home!$B$2:$E$405,4,FALSE)</f>
        <v>0</v>
      </c>
      <c r="K315" s="3">
        <f t="shared" si="504"/>
        <v>5.057481481481477</v>
      </c>
      <c r="L315" s="3">
        <f t="shared" si="505"/>
        <v>0</v>
      </c>
      <c r="M315" s="5">
        <f t="shared" si="506"/>
        <v>6.3615610636956884E-3</v>
      </c>
      <c r="N315" s="5">
        <f t="shared" si="507"/>
        <v>3.2173477272954554E-2</v>
      </c>
      <c r="O315" s="5">
        <f t="shared" si="508"/>
        <v>0</v>
      </c>
      <c r="P315" s="5">
        <f t="shared" si="509"/>
        <v>0</v>
      </c>
      <c r="Q315" s="5">
        <f t="shared" si="510"/>
        <v>8.1358382751416422E-2</v>
      </c>
      <c r="R315" s="5">
        <f t="shared" si="511"/>
        <v>0</v>
      </c>
      <c r="S315" s="5">
        <f t="shared" si="512"/>
        <v>0</v>
      </c>
      <c r="T315" s="5">
        <f t="shared" si="513"/>
        <v>0</v>
      </c>
      <c r="U315" s="5">
        <f t="shared" si="514"/>
        <v>0</v>
      </c>
      <c r="V315" s="5">
        <f t="shared" si="515"/>
        <v>0</v>
      </c>
      <c r="W315" s="5">
        <f t="shared" si="516"/>
        <v>0.13715617137619018</v>
      </c>
      <c r="X315" s="5">
        <f t="shared" si="517"/>
        <v>0</v>
      </c>
      <c r="Y315" s="5">
        <f t="shared" si="518"/>
        <v>0</v>
      </c>
      <c r="Z315" s="5">
        <f t="shared" si="519"/>
        <v>0</v>
      </c>
      <c r="AA315" s="5">
        <f t="shared" si="520"/>
        <v>0</v>
      </c>
      <c r="AB315" s="5">
        <f t="shared" si="521"/>
        <v>0</v>
      </c>
      <c r="AC315" s="5">
        <f t="shared" si="522"/>
        <v>0</v>
      </c>
      <c r="AD315" s="5">
        <f t="shared" si="523"/>
        <v>0.17341619920149542</v>
      </c>
      <c r="AE315" s="5">
        <f t="shared" si="524"/>
        <v>0</v>
      </c>
      <c r="AF315" s="5">
        <f t="shared" si="525"/>
        <v>0</v>
      </c>
      <c r="AG315" s="5">
        <f t="shared" si="526"/>
        <v>0</v>
      </c>
      <c r="AH315" s="5">
        <f t="shared" si="527"/>
        <v>0</v>
      </c>
      <c r="AI315" s="5">
        <f t="shared" si="528"/>
        <v>0</v>
      </c>
      <c r="AJ315" s="5">
        <f t="shared" si="529"/>
        <v>0</v>
      </c>
      <c r="AK315" s="5">
        <f t="shared" si="530"/>
        <v>0</v>
      </c>
      <c r="AL315" s="5">
        <f t="shared" si="531"/>
        <v>0</v>
      </c>
      <c r="AM315" s="5">
        <f t="shared" si="532"/>
        <v>0.1754098432100932</v>
      </c>
      <c r="AN315" s="5">
        <f t="shared" si="533"/>
        <v>0</v>
      </c>
      <c r="AO315" s="5">
        <f t="shared" si="534"/>
        <v>0</v>
      </c>
      <c r="AP315" s="5">
        <f t="shared" si="535"/>
        <v>0</v>
      </c>
      <c r="AQ315" s="5">
        <f t="shared" si="536"/>
        <v>0</v>
      </c>
      <c r="AR315" s="5">
        <f t="shared" si="537"/>
        <v>0</v>
      </c>
      <c r="AS315" s="5">
        <f t="shared" si="538"/>
        <v>0</v>
      </c>
      <c r="AT315" s="5">
        <f t="shared" si="539"/>
        <v>0</v>
      </c>
      <c r="AU315" s="5">
        <f t="shared" si="540"/>
        <v>0</v>
      </c>
      <c r="AV315" s="5">
        <f t="shared" si="541"/>
        <v>0</v>
      </c>
      <c r="AW315" s="5">
        <f t="shared" si="542"/>
        <v>0</v>
      </c>
      <c r="AX315" s="5">
        <f t="shared" si="543"/>
        <v>0.14785533895076927</v>
      </c>
      <c r="AY315" s="5">
        <f t="shared" si="544"/>
        <v>0</v>
      </c>
      <c r="AZ315" s="5">
        <f t="shared" si="545"/>
        <v>0</v>
      </c>
      <c r="BA315" s="5">
        <f t="shared" si="546"/>
        <v>0</v>
      </c>
      <c r="BB315" s="5">
        <f t="shared" si="547"/>
        <v>0</v>
      </c>
      <c r="BC315" s="5">
        <f t="shared" si="548"/>
        <v>0</v>
      </c>
      <c r="BD315" s="5">
        <f t="shared" si="549"/>
        <v>0</v>
      </c>
      <c r="BE315" s="5">
        <f t="shared" si="550"/>
        <v>0</v>
      </c>
      <c r="BF315" s="5">
        <f t="shared" si="551"/>
        <v>0</v>
      </c>
      <c r="BG315" s="5">
        <f t="shared" si="552"/>
        <v>0</v>
      </c>
      <c r="BH315" s="5">
        <f t="shared" si="553"/>
        <v>0</v>
      </c>
      <c r="BI315" s="5">
        <f t="shared" si="554"/>
        <v>0</v>
      </c>
      <c r="BJ315" s="8">
        <f t="shared" si="555"/>
        <v>0.74736941276291913</v>
      </c>
      <c r="BK315" s="8">
        <f t="shared" si="556"/>
        <v>6.3615610636956884E-3</v>
      </c>
      <c r="BL315" s="8">
        <f t="shared" si="557"/>
        <v>0</v>
      </c>
      <c r="BM315" s="8">
        <f t="shared" si="558"/>
        <v>0.63383755273854814</v>
      </c>
      <c r="BN315" s="8">
        <f t="shared" si="559"/>
        <v>0.11989342108806667</v>
      </c>
    </row>
    <row r="316" spans="1:66" x14ac:dyDescent="0.25">
      <c r="A316" t="s">
        <v>28</v>
      </c>
      <c r="B316" t="s">
        <v>294</v>
      </c>
      <c r="C316" t="s">
        <v>279</v>
      </c>
      <c r="D316" s="16"/>
      <c r="E316">
        <f>VLOOKUP(A316,home!$A$2:$E$405,3,FALSE)</f>
        <v>1.4814814814814801</v>
      </c>
      <c r="F316">
        <f>VLOOKUP(B316,home!$B$2:$E$405,3,FALSE)</f>
        <v>0.68</v>
      </c>
      <c r="G316">
        <f>VLOOKUP(C316,away!$B$2:$E$405,4,FALSE)</f>
        <v>0.68</v>
      </c>
      <c r="H316">
        <f>VLOOKUP(A316,away!$A$2:$E$405,3,FALSE)</f>
        <v>1.1111111111111101</v>
      </c>
      <c r="I316">
        <f>VLOOKUP(C316,away!$B$2:$E$405,3,FALSE)</f>
        <v>1.35</v>
      </c>
      <c r="J316">
        <f>VLOOKUP(B316,home!$B$2:$E$405,4,FALSE)</f>
        <v>1.8</v>
      </c>
      <c r="K316" s="3">
        <f t="shared" si="504"/>
        <v>0.68503703703703644</v>
      </c>
      <c r="L316" s="3">
        <f t="shared" si="505"/>
        <v>2.6999999999999975</v>
      </c>
      <c r="M316" s="5">
        <f t="shared" si="506"/>
        <v>3.3876387641415547E-2</v>
      </c>
      <c r="N316" s="5">
        <f t="shared" si="507"/>
        <v>2.3206580215393385E-2</v>
      </c>
      <c r="O316" s="5">
        <f t="shared" si="508"/>
        <v>9.1466246631821874E-2</v>
      </c>
      <c r="P316" s="5">
        <f t="shared" si="509"/>
        <v>6.2657766581562066E-2</v>
      </c>
      <c r="Q316" s="5">
        <f t="shared" si="510"/>
        <v>7.9486834752576976E-3</v>
      </c>
      <c r="R316" s="5">
        <f t="shared" si="511"/>
        <v>0.12347943295295946</v>
      </c>
      <c r="S316" s="5">
        <f t="shared" si="512"/>
        <v>2.8972951267314261E-2</v>
      </c>
      <c r="T316" s="5">
        <f t="shared" si="513"/>
        <v>2.1461445383195762E-2</v>
      </c>
      <c r="U316" s="5">
        <f t="shared" si="514"/>
        <v>8.4587984885108741E-2</v>
      </c>
      <c r="V316" s="5">
        <f t="shared" si="515"/>
        <v>5.9542634071138188E-3</v>
      </c>
      <c r="W316" s="5">
        <f t="shared" si="516"/>
        <v>1.8150475254119296E-3</v>
      </c>
      <c r="X316" s="5">
        <f t="shared" si="517"/>
        <v>4.9006283186122041E-3</v>
      </c>
      <c r="Y316" s="5">
        <f t="shared" si="518"/>
        <v>6.6158482301264723E-3</v>
      </c>
      <c r="Z316" s="5">
        <f t="shared" si="519"/>
        <v>0.11113148965766341</v>
      </c>
      <c r="AA316" s="5">
        <f t="shared" si="520"/>
        <v>7.6129186396597798E-2</v>
      </c>
      <c r="AB316" s="5">
        <f t="shared" si="521"/>
        <v>2.6075656140582808E-2</v>
      </c>
      <c r="AC316" s="5">
        <f t="shared" si="522"/>
        <v>6.8831284986235622E-4</v>
      </c>
      <c r="AD316" s="5">
        <f t="shared" si="523"/>
        <v>3.1084369472239831E-4</v>
      </c>
      <c r="AE316" s="5">
        <f t="shared" si="524"/>
        <v>8.3927797575047438E-4</v>
      </c>
      <c r="AF316" s="5">
        <f t="shared" si="525"/>
        <v>1.1330252672631397E-3</v>
      </c>
      <c r="AG316" s="5">
        <f t="shared" si="526"/>
        <v>1.0197227405368248E-3</v>
      </c>
      <c r="AH316" s="5">
        <f t="shared" si="527"/>
        <v>7.501375551892274E-2</v>
      </c>
      <c r="AI316" s="5">
        <f t="shared" si="528"/>
        <v>5.1387200817703475E-2</v>
      </c>
      <c r="AJ316" s="5">
        <f t="shared" si="529"/>
        <v>1.7601067894893383E-2</v>
      </c>
      <c r="AK316" s="5">
        <f t="shared" si="530"/>
        <v>4.0191277998018245E-3</v>
      </c>
      <c r="AL316" s="5">
        <f t="shared" si="531"/>
        <v>5.0924137884216444E-5</v>
      </c>
      <c r="AM316" s="5">
        <f t="shared" si="532"/>
        <v>4.2587888722855369E-5</v>
      </c>
      <c r="AN316" s="5">
        <f t="shared" si="533"/>
        <v>1.1498729955170938E-4</v>
      </c>
      <c r="AO316" s="5">
        <f t="shared" si="534"/>
        <v>1.5523285439480756E-4</v>
      </c>
      <c r="AP316" s="5">
        <f t="shared" si="535"/>
        <v>1.3970956895532666E-4</v>
      </c>
      <c r="AQ316" s="5">
        <f t="shared" si="536"/>
        <v>9.4303959044845433E-5</v>
      </c>
      <c r="AR316" s="5">
        <f t="shared" si="537"/>
        <v>4.0507427980218211E-2</v>
      </c>
      <c r="AS316" s="5">
        <f t="shared" si="538"/>
        <v>2.7749088441559829E-2</v>
      </c>
      <c r="AT316" s="5">
        <f t="shared" si="539"/>
        <v>9.5045766632424096E-3</v>
      </c>
      <c r="AU316" s="5">
        <f t="shared" si="540"/>
        <v>2.1703290118929817E-3</v>
      </c>
      <c r="AV316" s="5">
        <f t="shared" si="541"/>
        <v>3.7168893892567171E-4</v>
      </c>
      <c r="AW316" s="5">
        <f t="shared" si="542"/>
        <v>2.6163690397401845E-6</v>
      </c>
      <c r="AX316" s="5">
        <f t="shared" si="543"/>
        <v>4.8623801840613094E-6</v>
      </c>
      <c r="AY316" s="5">
        <f t="shared" si="544"/>
        <v>1.3128426496965522E-5</v>
      </c>
      <c r="AZ316" s="5">
        <f t="shared" si="545"/>
        <v>1.7723375770903444E-5</v>
      </c>
      <c r="BA316" s="5">
        <f t="shared" si="546"/>
        <v>1.5951038193813082E-5</v>
      </c>
      <c r="BB316" s="5">
        <f t="shared" si="547"/>
        <v>1.0766950780823823E-5</v>
      </c>
      <c r="BC316" s="5">
        <f t="shared" si="548"/>
        <v>5.8141534216448543E-6</v>
      </c>
      <c r="BD316" s="5">
        <f t="shared" si="549"/>
        <v>1.8228342591098193E-2</v>
      </c>
      <c r="BE316" s="5">
        <f t="shared" si="550"/>
        <v>1.2487089798701922E-2</v>
      </c>
      <c r="BF316" s="5">
        <f t="shared" si="551"/>
        <v>4.2770594984590845E-3</v>
      </c>
      <c r="BG316" s="5">
        <f t="shared" si="552"/>
        <v>9.766480553518417E-4</v>
      </c>
      <c r="BH316" s="5">
        <f t="shared" si="553"/>
        <v>1.6726002251655226E-4</v>
      </c>
      <c r="BI316" s="5">
        <f t="shared" si="554"/>
        <v>2.2915862047897397E-5</v>
      </c>
      <c r="BJ316" s="8">
        <f t="shared" si="555"/>
        <v>6.9866170721788037E-2</v>
      </c>
      <c r="BK316" s="8">
        <f t="shared" si="556"/>
        <v>0.13221373431164923</v>
      </c>
      <c r="BL316" s="8">
        <f t="shared" si="557"/>
        <v>0.66622208590240684</v>
      </c>
      <c r="BM316" s="8">
        <f t="shared" si="558"/>
        <v>0.63678787103764023</v>
      </c>
      <c r="BN316" s="8">
        <f t="shared" si="559"/>
        <v>0.34263509749841004</v>
      </c>
    </row>
    <row r="317" spans="1:66" x14ac:dyDescent="0.25">
      <c r="A317" t="s">
        <v>301</v>
      </c>
      <c r="B317" t="s">
        <v>385</v>
      </c>
      <c r="C317" t="s">
        <v>343</v>
      </c>
      <c r="D317" s="16"/>
      <c r="E317">
        <f>VLOOKUP(A317,home!$A$2:$E$405,3,FALSE)</f>
        <v>1</v>
      </c>
      <c r="F317">
        <f>VLOOKUP(B317,home!$B$2:$E$405,3,FALSE)</f>
        <v>0</v>
      </c>
      <c r="G317">
        <f>VLOOKUP(C317,away!$B$2:$E$405,4,FALSE)</f>
        <v>0</v>
      </c>
      <c r="H317">
        <f>VLOOKUP(A317,away!$A$2:$E$405,3,FALSE)</f>
        <v>0.9</v>
      </c>
      <c r="I317">
        <f>VLOOKUP(C317,away!$B$2:$E$405,3,FALSE)</f>
        <v>0</v>
      </c>
      <c r="J317">
        <f>VLOOKUP(B317,home!$B$2:$E$405,4,FALSE)</f>
        <v>0</v>
      </c>
      <c r="K317" s="3">
        <f t="shared" si="504"/>
        <v>0</v>
      </c>
      <c r="L317" s="3">
        <f t="shared" si="505"/>
        <v>0</v>
      </c>
      <c r="M317" s="5">
        <f t="shared" si="506"/>
        <v>1</v>
      </c>
      <c r="N317" s="5">
        <f t="shared" si="507"/>
        <v>0</v>
      </c>
      <c r="O317" s="5">
        <f t="shared" si="508"/>
        <v>0</v>
      </c>
      <c r="P317" s="5">
        <f t="shared" si="509"/>
        <v>0</v>
      </c>
      <c r="Q317" s="5">
        <f t="shared" si="510"/>
        <v>0</v>
      </c>
      <c r="R317" s="5">
        <f t="shared" si="511"/>
        <v>0</v>
      </c>
      <c r="S317" s="5">
        <f t="shared" si="512"/>
        <v>0</v>
      </c>
      <c r="T317" s="5">
        <f t="shared" si="513"/>
        <v>0</v>
      </c>
      <c r="U317" s="5">
        <f t="shared" si="514"/>
        <v>0</v>
      </c>
      <c r="V317" s="5">
        <f t="shared" si="515"/>
        <v>0</v>
      </c>
      <c r="W317" s="5">
        <f t="shared" si="516"/>
        <v>0</v>
      </c>
      <c r="X317" s="5">
        <f t="shared" si="517"/>
        <v>0</v>
      </c>
      <c r="Y317" s="5">
        <f t="shared" si="518"/>
        <v>0</v>
      </c>
      <c r="Z317" s="5">
        <f t="shared" si="519"/>
        <v>0</v>
      </c>
      <c r="AA317" s="5">
        <f t="shared" si="520"/>
        <v>0</v>
      </c>
      <c r="AB317" s="5">
        <f t="shared" si="521"/>
        <v>0</v>
      </c>
      <c r="AC317" s="5">
        <f t="shared" si="522"/>
        <v>0</v>
      </c>
      <c r="AD317" s="5">
        <f t="shared" si="523"/>
        <v>0</v>
      </c>
      <c r="AE317" s="5">
        <f t="shared" si="524"/>
        <v>0</v>
      </c>
      <c r="AF317" s="5">
        <f t="shared" si="525"/>
        <v>0</v>
      </c>
      <c r="AG317" s="5">
        <f t="shared" si="526"/>
        <v>0</v>
      </c>
      <c r="AH317" s="5">
        <f t="shared" si="527"/>
        <v>0</v>
      </c>
      <c r="AI317" s="5">
        <f t="shared" si="528"/>
        <v>0</v>
      </c>
      <c r="AJ317" s="5">
        <f t="shared" si="529"/>
        <v>0</v>
      </c>
      <c r="AK317" s="5">
        <f t="shared" si="530"/>
        <v>0</v>
      </c>
      <c r="AL317" s="5">
        <f t="shared" si="531"/>
        <v>0</v>
      </c>
      <c r="AM317" s="5">
        <f t="shared" si="532"/>
        <v>0</v>
      </c>
      <c r="AN317" s="5">
        <f t="shared" si="533"/>
        <v>0</v>
      </c>
      <c r="AO317" s="5">
        <f t="shared" si="534"/>
        <v>0</v>
      </c>
      <c r="AP317" s="5">
        <f t="shared" si="535"/>
        <v>0</v>
      </c>
      <c r="AQ317" s="5">
        <f t="shared" si="536"/>
        <v>0</v>
      </c>
      <c r="AR317" s="5">
        <f t="shared" si="537"/>
        <v>0</v>
      </c>
      <c r="AS317" s="5">
        <f t="shared" si="538"/>
        <v>0</v>
      </c>
      <c r="AT317" s="5">
        <f t="shared" si="539"/>
        <v>0</v>
      </c>
      <c r="AU317" s="5">
        <f t="shared" si="540"/>
        <v>0</v>
      </c>
      <c r="AV317" s="5">
        <f t="shared" si="541"/>
        <v>0</v>
      </c>
      <c r="AW317" s="5">
        <f t="shared" si="542"/>
        <v>0</v>
      </c>
      <c r="AX317" s="5">
        <f t="shared" si="543"/>
        <v>0</v>
      </c>
      <c r="AY317" s="5">
        <f t="shared" si="544"/>
        <v>0</v>
      </c>
      <c r="AZ317" s="5">
        <f t="shared" si="545"/>
        <v>0</v>
      </c>
      <c r="BA317" s="5">
        <f t="shared" si="546"/>
        <v>0</v>
      </c>
      <c r="BB317" s="5">
        <f t="shared" si="547"/>
        <v>0</v>
      </c>
      <c r="BC317" s="5">
        <f t="shared" si="548"/>
        <v>0</v>
      </c>
      <c r="BD317" s="5">
        <f t="shared" si="549"/>
        <v>0</v>
      </c>
      <c r="BE317" s="5">
        <f t="shared" si="550"/>
        <v>0</v>
      </c>
      <c r="BF317" s="5">
        <f t="shared" si="551"/>
        <v>0</v>
      </c>
      <c r="BG317" s="5">
        <f t="shared" si="552"/>
        <v>0</v>
      </c>
      <c r="BH317" s="5">
        <f t="shared" si="553"/>
        <v>0</v>
      </c>
      <c r="BI317" s="5">
        <f t="shared" si="554"/>
        <v>0</v>
      </c>
      <c r="BJ317" s="8">
        <f t="shared" si="555"/>
        <v>0</v>
      </c>
      <c r="BK317" s="8">
        <f t="shared" si="556"/>
        <v>1</v>
      </c>
      <c r="BL317" s="8">
        <f t="shared" si="557"/>
        <v>0</v>
      </c>
      <c r="BM317" s="8">
        <f t="shared" si="558"/>
        <v>0</v>
      </c>
      <c r="BN317" s="8">
        <f t="shared" si="559"/>
        <v>1</v>
      </c>
    </row>
    <row r="318" spans="1:66" x14ac:dyDescent="0.25">
      <c r="A318" t="s">
        <v>301</v>
      </c>
      <c r="B318" t="s">
        <v>334</v>
      </c>
      <c r="C318" t="s">
        <v>312</v>
      </c>
      <c r="D318" s="16"/>
      <c r="E318">
        <f>VLOOKUP(A318,home!$A$2:$E$405,3,FALSE)</f>
        <v>1</v>
      </c>
      <c r="F318">
        <f>VLOOKUP(B318,home!$B$2:$E$405,3,FALSE)</f>
        <v>0</v>
      </c>
      <c r="G318">
        <f>VLOOKUP(C318,away!$B$2:$E$405,4,FALSE)</f>
        <v>0</v>
      </c>
      <c r="H318">
        <f>VLOOKUP(A318,away!$A$2:$E$405,3,FALSE)</f>
        <v>0.9</v>
      </c>
      <c r="I318">
        <f>VLOOKUP(C318,away!$B$2:$E$405,3,FALSE)</f>
        <v>0</v>
      </c>
      <c r="J318">
        <f>VLOOKUP(B318,home!$B$2:$E$405,4,FALSE)</f>
        <v>0</v>
      </c>
      <c r="K318" s="3">
        <f t="shared" si="504"/>
        <v>0</v>
      </c>
      <c r="L318" s="3">
        <f t="shared" si="505"/>
        <v>0</v>
      </c>
      <c r="M318" s="5">
        <f t="shared" si="506"/>
        <v>1</v>
      </c>
      <c r="N318" s="5">
        <f t="shared" si="507"/>
        <v>0</v>
      </c>
      <c r="O318" s="5">
        <f t="shared" si="508"/>
        <v>0</v>
      </c>
      <c r="P318" s="5">
        <f t="shared" si="509"/>
        <v>0</v>
      </c>
      <c r="Q318" s="5">
        <f t="shared" si="510"/>
        <v>0</v>
      </c>
      <c r="R318" s="5">
        <f t="shared" si="511"/>
        <v>0</v>
      </c>
      <c r="S318" s="5">
        <f t="shared" si="512"/>
        <v>0</v>
      </c>
      <c r="T318" s="5">
        <f t="shared" si="513"/>
        <v>0</v>
      </c>
      <c r="U318" s="5">
        <f t="shared" si="514"/>
        <v>0</v>
      </c>
      <c r="V318" s="5">
        <f t="shared" si="515"/>
        <v>0</v>
      </c>
      <c r="W318" s="5">
        <f t="shared" si="516"/>
        <v>0</v>
      </c>
      <c r="X318" s="5">
        <f t="shared" si="517"/>
        <v>0</v>
      </c>
      <c r="Y318" s="5">
        <f t="shared" si="518"/>
        <v>0</v>
      </c>
      <c r="Z318" s="5">
        <f t="shared" si="519"/>
        <v>0</v>
      </c>
      <c r="AA318" s="5">
        <f t="shared" si="520"/>
        <v>0</v>
      </c>
      <c r="AB318" s="5">
        <f t="shared" si="521"/>
        <v>0</v>
      </c>
      <c r="AC318" s="5">
        <f t="shared" si="522"/>
        <v>0</v>
      </c>
      <c r="AD318" s="5">
        <f t="shared" si="523"/>
        <v>0</v>
      </c>
      <c r="AE318" s="5">
        <f t="shared" si="524"/>
        <v>0</v>
      </c>
      <c r="AF318" s="5">
        <f t="shared" si="525"/>
        <v>0</v>
      </c>
      <c r="AG318" s="5">
        <f t="shared" si="526"/>
        <v>0</v>
      </c>
      <c r="AH318" s="5">
        <f t="shared" si="527"/>
        <v>0</v>
      </c>
      <c r="AI318" s="5">
        <f t="shared" si="528"/>
        <v>0</v>
      </c>
      <c r="AJ318" s="5">
        <f t="shared" si="529"/>
        <v>0</v>
      </c>
      <c r="AK318" s="5">
        <f t="shared" si="530"/>
        <v>0</v>
      </c>
      <c r="AL318" s="5">
        <f t="shared" si="531"/>
        <v>0</v>
      </c>
      <c r="AM318" s="5">
        <f t="shared" si="532"/>
        <v>0</v>
      </c>
      <c r="AN318" s="5">
        <f t="shared" si="533"/>
        <v>0</v>
      </c>
      <c r="AO318" s="5">
        <f t="shared" si="534"/>
        <v>0</v>
      </c>
      <c r="AP318" s="5">
        <f t="shared" si="535"/>
        <v>0</v>
      </c>
      <c r="AQ318" s="5">
        <f t="shared" si="536"/>
        <v>0</v>
      </c>
      <c r="AR318" s="5">
        <f t="shared" si="537"/>
        <v>0</v>
      </c>
      <c r="AS318" s="5">
        <f t="shared" si="538"/>
        <v>0</v>
      </c>
      <c r="AT318" s="5">
        <f t="shared" si="539"/>
        <v>0</v>
      </c>
      <c r="AU318" s="5">
        <f t="shared" si="540"/>
        <v>0</v>
      </c>
      <c r="AV318" s="5">
        <f t="shared" si="541"/>
        <v>0</v>
      </c>
      <c r="AW318" s="5">
        <f t="shared" si="542"/>
        <v>0</v>
      </c>
      <c r="AX318" s="5">
        <f t="shared" si="543"/>
        <v>0</v>
      </c>
      <c r="AY318" s="5">
        <f t="shared" si="544"/>
        <v>0</v>
      </c>
      <c r="AZ318" s="5">
        <f t="shared" si="545"/>
        <v>0</v>
      </c>
      <c r="BA318" s="5">
        <f t="shared" si="546"/>
        <v>0</v>
      </c>
      <c r="BB318" s="5">
        <f t="shared" si="547"/>
        <v>0</v>
      </c>
      <c r="BC318" s="5">
        <f t="shared" si="548"/>
        <v>0</v>
      </c>
      <c r="BD318" s="5">
        <f t="shared" si="549"/>
        <v>0</v>
      </c>
      <c r="BE318" s="5">
        <f t="shared" si="550"/>
        <v>0</v>
      </c>
      <c r="BF318" s="5">
        <f t="shared" si="551"/>
        <v>0</v>
      </c>
      <c r="BG318" s="5">
        <f t="shared" si="552"/>
        <v>0</v>
      </c>
      <c r="BH318" s="5">
        <f t="shared" si="553"/>
        <v>0</v>
      </c>
      <c r="BI318" s="5">
        <f t="shared" si="554"/>
        <v>0</v>
      </c>
      <c r="BJ318" s="8">
        <f t="shared" si="555"/>
        <v>0</v>
      </c>
      <c r="BK318" s="8">
        <f t="shared" si="556"/>
        <v>1</v>
      </c>
      <c r="BL318" s="8">
        <f t="shared" si="557"/>
        <v>0</v>
      </c>
      <c r="BM318" s="8">
        <f t="shared" si="558"/>
        <v>0</v>
      </c>
      <c r="BN318" s="8">
        <f t="shared" si="559"/>
        <v>1</v>
      </c>
    </row>
    <row r="319" spans="1:66" x14ac:dyDescent="0.25">
      <c r="A319" t="s">
        <v>303</v>
      </c>
      <c r="B319" t="s">
        <v>354</v>
      </c>
      <c r="C319" t="s">
        <v>357</v>
      </c>
      <c r="D319" s="16"/>
      <c r="E319">
        <f>VLOOKUP(A319,home!$A$2:$E$405,3,FALSE)</f>
        <v>1</v>
      </c>
      <c r="F319">
        <f>VLOOKUP(B319,home!$B$2:$E$405,3,FALSE)</f>
        <v>0</v>
      </c>
      <c r="G319">
        <f>VLOOKUP(C319,away!$B$2:$E$405,4,FALSE)</f>
        <v>0</v>
      </c>
      <c r="H319">
        <f>VLOOKUP(A319,away!$A$2:$E$405,3,FALSE)</f>
        <v>0.63636363636363602</v>
      </c>
      <c r="I319">
        <f>VLOOKUP(C319,away!$B$2:$E$405,3,FALSE)</f>
        <v>0</v>
      </c>
      <c r="J319">
        <f>VLOOKUP(B319,home!$B$2:$E$405,4,FALSE)</f>
        <v>0</v>
      </c>
      <c r="K319" s="3">
        <f t="shared" si="504"/>
        <v>0</v>
      </c>
      <c r="L319" s="3">
        <f t="shared" si="505"/>
        <v>0</v>
      </c>
      <c r="M319" s="5">
        <f t="shared" si="506"/>
        <v>1</v>
      </c>
      <c r="N319" s="5">
        <f t="shared" si="507"/>
        <v>0</v>
      </c>
      <c r="O319" s="5">
        <f t="shared" si="508"/>
        <v>0</v>
      </c>
      <c r="P319" s="5">
        <f t="shared" si="509"/>
        <v>0</v>
      </c>
      <c r="Q319" s="5">
        <f t="shared" si="510"/>
        <v>0</v>
      </c>
      <c r="R319" s="5">
        <f t="shared" si="511"/>
        <v>0</v>
      </c>
      <c r="S319" s="5">
        <f t="shared" si="512"/>
        <v>0</v>
      </c>
      <c r="T319" s="5">
        <f t="shared" si="513"/>
        <v>0</v>
      </c>
      <c r="U319" s="5">
        <f t="shared" si="514"/>
        <v>0</v>
      </c>
      <c r="V319" s="5">
        <f t="shared" si="515"/>
        <v>0</v>
      </c>
      <c r="W319" s="5">
        <f t="shared" si="516"/>
        <v>0</v>
      </c>
      <c r="X319" s="5">
        <f t="shared" si="517"/>
        <v>0</v>
      </c>
      <c r="Y319" s="5">
        <f t="shared" si="518"/>
        <v>0</v>
      </c>
      <c r="Z319" s="5">
        <f t="shared" si="519"/>
        <v>0</v>
      </c>
      <c r="AA319" s="5">
        <f t="shared" si="520"/>
        <v>0</v>
      </c>
      <c r="AB319" s="5">
        <f t="shared" si="521"/>
        <v>0</v>
      </c>
      <c r="AC319" s="5">
        <f t="shared" si="522"/>
        <v>0</v>
      </c>
      <c r="AD319" s="5">
        <f t="shared" si="523"/>
        <v>0</v>
      </c>
      <c r="AE319" s="5">
        <f t="shared" si="524"/>
        <v>0</v>
      </c>
      <c r="AF319" s="5">
        <f t="shared" si="525"/>
        <v>0</v>
      </c>
      <c r="AG319" s="5">
        <f t="shared" si="526"/>
        <v>0</v>
      </c>
      <c r="AH319" s="5">
        <f t="shared" si="527"/>
        <v>0</v>
      </c>
      <c r="AI319" s="5">
        <f t="shared" si="528"/>
        <v>0</v>
      </c>
      <c r="AJ319" s="5">
        <f t="shared" si="529"/>
        <v>0</v>
      </c>
      <c r="AK319" s="5">
        <f t="shared" si="530"/>
        <v>0</v>
      </c>
      <c r="AL319" s="5">
        <f t="shared" si="531"/>
        <v>0</v>
      </c>
      <c r="AM319" s="5">
        <f t="shared" si="532"/>
        <v>0</v>
      </c>
      <c r="AN319" s="5">
        <f t="shared" si="533"/>
        <v>0</v>
      </c>
      <c r="AO319" s="5">
        <f t="shared" si="534"/>
        <v>0</v>
      </c>
      <c r="AP319" s="5">
        <f t="shared" si="535"/>
        <v>0</v>
      </c>
      <c r="AQ319" s="5">
        <f t="shared" si="536"/>
        <v>0</v>
      </c>
      <c r="AR319" s="5">
        <f t="shared" si="537"/>
        <v>0</v>
      </c>
      <c r="AS319" s="5">
        <f t="shared" si="538"/>
        <v>0</v>
      </c>
      <c r="AT319" s="5">
        <f t="shared" si="539"/>
        <v>0</v>
      </c>
      <c r="AU319" s="5">
        <f t="shared" si="540"/>
        <v>0</v>
      </c>
      <c r="AV319" s="5">
        <f t="shared" si="541"/>
        <v>0</v>
      </c>
      <c r="AW319" s="5">
        <f t="shared" si="542"/>
        <v>0</v>
      </c>
      <c r="AX319" s="5">
        <f t="shared" si="543"/>
        <v>0</v>
      </c>
      <c r="AY319" s="5">
        <f t="shared" si="544"/>
        <v>0</v>
      </c>
      <c r="AZ319" s="5">
        <f t="shared" si="545"/>
        <v>0</v>
      </c>
      <c r="BA319" s="5">
        <f t="shared" si="546"/>
        <v>0</v>
      </c>
      <c r="BB319" s="5">
        <f t="shared" si="547"/>
        <v>0</v>
      </c>
      <c r="BC319" s="5">
        <f t="shared" si="548"/>
        <v>0</v>
      </c>
      <c r="BD319" s="5">
        <f t="shared" si="549"/>
        <v>0</v>
      </c>
      <c r="BE319" s="5">
        <f t="shared" si="550"/>
        <v>0</v>
      </c>
      <c r="BF319" s="5">
        <f t="shared" si="551"/>
        <v>0</v>
      </c>
      <c r="BG319" s="5">
        <f t="shared" si="552"/>
        <v>0</v>
      </c>
      <c r="BH319" s="5">
        <f t="shared" si="553"/>
        <v>0</v>
      </c>
      <c r="BI319" s="5">
        <f t="shared" si="554"/>
        <v>0</v>
      </c>
      <c r="BJ319" s="8">
        <f t="shared" si="555"/>
        <v>0</v>
      </c>
      <c r="BK319" s="8">
        <f t="shared" si="556"/>
        <v>1</v>
      </c>
      <c r="BL319" s="8">
        <f t="shared" si="557"/>
        <v>0</v>
      </c>
      <c r="BM319" s="8">
        <f t="shared" si="558"/>
        <v>0</v>
      </c>
      <c r="BN319" s="8">
        <f t="shared" si="559"/>
        <v>1</v>
      </c>
    </row>
    <row r="320" spans="1:66" x14ac:dyDescent="0.25">
      <c r="A320" t="s">
        <v>303</v>
      </c>
      <c r="B320" t="s">
        <v>321</v>
      </c>
      <c r="C320" t="s">
        <v>308</v>
      </c>
      <c r="D320" s="16"/>
      <c r="E320">
        <f>VLOOKUP(A320,home!$A$2:$E$405,3,FALSE)</f>
        <v>1</v>
      </c>
      <c r="F320">
        <f>VLOOKUP(B320,home!$B$2:$E$405,3,FALSE)</f>
        <v>1</v>
      </c>
      <c r="G320">
        <f>VLOOKUP(C320,away!$B$2:$E$405,4,FALSE)</f>
        <v>1</v>
      </c>
      <c r="H320">
        <f>VLOOKUP(A320,away!$A$2:$E$405,3,FALSE)</f>
        <v>0.63636363636363602</v>
      </c>
      <c r="I320">
        <f>VLOOKUP(C320,away!$B$2:$E$405,3,FALSE)</f>
        <v>3</v>
      </c>
      <c r="J320">
        <f>VLOOKUP(B320,home!$B$2:$E$405,4,FALSE)</f>
        <v>4.71</v>
      </c>
      <c r="K320" s="3">
        <f t="shared" si="504"/>
        <v>1</v>
      </c>
      <c r="L320" s="3">
        <f t="shared" si="505"/>
        <v>8.9918181818181768</v>
      </c>
      <c r="M320" s="5">
        <f t="shared" si="506"/>
        <v>4.5772907470507059E-5</v>
      </c>
      <c r="N320" s="5">
        <f t="shared" si="507"/>
        <v>4.5772907470507059E-5</v>
      </c>
      <c r="O320" s="5">
        <f t="shared" si="508"/>
        <v>4.115816616279864E-4</v>
      </c>
      <c r="P320" s="5">
        <f t="shared" si="509"/>
        <v>4.115816616279864E-4</v>
      </c>
      <c r="Q320" s="5">
        <f t="shared" si="510"/>
        <v>2.2886453735253526E-5</v>
      </c>
      <c r="R320" s="5">
        <f t="shared" si="511"/>
        <v>1.8504337341647332E-3</v>
      </c>
      <c r="S320" s="5">
        <f t="shared" si="512"/>
        <v>9.2521686708236649E-4</v>
      </c>
      <c r="T320" s="5">
        <f t="shared" si="513"/>
        <v>2.0579083081399317E-4</v>
      </c>
      <c r="U320" s="5">
        <f t="shared" si="514"/>
        <v>1.8504337341647332E-3</v>
      </c>
      <c r="V320" s="5">
        <f t="shared" si="515"/>
        <v>9.2437576083956405E-4</v>
      </c>
      <c r="W320" s="5">
        <f t="shared" si="516"/>
        <v>7.6288179117511768E-6</v>
      </c>
      <c r="X320" s="5">
        <f t="shared" si="517"/>
        <v>6.8596943604664408E-5</v>
      </c>
      <c r="Y320" s="5">
        <f t="shared" si="518"/>
        <v>3.0840562236078887E-4</v>
      </c>
      <c r="Z320" s="5">
        <f t="shared" si="519"/>
        <v>5.5462545650373845E-3</v>
      </c>
      <c r="AA320" s="5">
        <f t="shared" si="520"/>
        <v>5.5462545650373845E-3</v>
      </c>
      <c r="AB320" s="5">
        <f t="shared" si="521"/>
        <v>2.7731272825186918E-3</v>
      </c>
      <c r="AC320" s="5">
        <f t="shared" si="522"/>
        <v>5.1948867332182497E-4</v>
      </c>
      <c r="AD320" s="5">
        <f t="shared" si="523"/>
        <v>1.9072044779377938E-6</v>
      </c>
      <c r="AE320" s="5">
        <f t="shared" si="524"/>
        <v>1.7149235901166099E-5</v>
      </c>
      <c r="AF320" s="5">
        <f t="shared" si="525"/>
        <v>7.7101405590197203E-5</v>
      </c>
      <c r="AG320" s="5">
        <f t="shared" si="526"/>
        <v>2.3109394020989099E-4</v>
      </c>
      <c r="AH320" s="5">
        <f t="shared" si="527"/>
        <v>1.2467728159723803E-2</v>
      </c>
      <c r="AI320" s="5">
        <f t="shared" si="528"/>
        <v>1.2467728159723803E-2</v>
      </c>
      <c r="AJ320" s="5">
        <f t="shared" si="529"/>
        <v>6.2338640798619005E-3</v>
      </c>
      <c r="AK320" s="5">
        <f t="shared" si="530"/>
        <v>2.0779546932873003E-3</v>
      </c>
      <c r="AL320" s="5">
        <f t="shared" si="531"/>
        <v>1.8684590792095149E-4</v>
      </c>
      <c r="AM320" s="5">
        <f t="shared" si="532"/>
        <v>3.8144089558755888E-7</v>
      </c>
      <c r="AN320" s="5">
        <f t="shared" si="533"/>
        <v>3.4298471802332206E-6</v>
      </c>
      <c r="AO320" s="5">
        <f t="shared" si="534"/>
        <v>1.5420281118039445E-5</v>
      </c>
      <c r="AP320" s="5">
        <f t="shared" si="535"/>
        <v>4.6218788041978213E-5</v>
      </c>
      <c r="AQ320" s="5">
        <f t="shared" si="536"/>
        <v>1.0389773466436504E-4</v>
      </c>
      <c r="AR320" s="5">
        <f t="shared" si="537"/>
        <v>2.2421508950514177E-2</v>
      </c>
      <c r="AS320" s="5">
        <f t="shared" si="538"/>
        <v>2.2421508950514177E-2</v>
      </c>
      <c r="AT320" s="5">
        <f t="shared" si="539"/>
        <v>1.1210754475257087E-2</v>
      </c>
      <c r="AU320" s="5">
        <f t="shared" si="540"/>
        <v>3.7369181584190293E-3</v>
      </c>
      <c r="AV320" s="5">
        <f t="shared" si="541"/>
        <v>9.3422953960475711E-4</v>
      </c>
      <c r="AW320" s="5">
        <f t="shared" si="542"/>
        <v>4.6669012001164924E-5</v>
      </c>
      <c r="AX320" s="5">
        <f t="shared" si="543"/>
        <v>6.3573482597926458E-8</v>
      </c>
      <c r="AY320" s="5">
        <f t="shared" si="544"/>
        <v>5.7164119670553652E-7</v>
      </c>
      <c r="AZ320" s="5">
        <f t="shared" si="545"/>
        <v>2.5700468530065734E-6</v>
      </c>
      <c r="BA320" s="5">
        <f t="shared" si="546"/>
        <v>7.7031313403296989E-6</v>
      </c>
      <c r="BB320" s="5">
        <f t="shared" si="547"/>
        <v>1.73162891107275E-5</v>
      </c>
      <c r="BC320" s="5">
        <f t="shared" si="548"/>
        <v>3.1140984653491904E-5</v>
      </c>
      <c r="BD320" s="5">
        <f t="shared" si="549"/>
        <v>3.3601688640838755E-2</v>
      </c>
      <c r="BE320" s="5">
        <f t="shared" si="550"/>
        <v>3.3601688640838755E-2</v>
      </c>
      <c r="BF320" s="5">
        <f t="shared" si="551"/>
        <v>1.6800844320419374E-2</v>
      </c>
      <c r="BG320" s="5">
        <f t="shared" si="552"/>
        <v>5.6002814401397922E-3</v>
      </c>
      <c r="BH320" s="5">
        <f t="shared" si="553"/>
        <v>1.4000703600349478E-3</v>
      </c>
      <c r="BI320" s="5">
        <f t="shared" si="554"/>
        <v>2.8001407200698965E-4</v>
      </c>
      <c r="BJ320" s="8">
        <f t="shared" si="555"/>
        <v>1.2150471206132127E-3</v>
      </c>
      <c r="BK320" s="8">
        <f t="shared" si="556"/>
        <v>3.0138534194599064E-3</v>
      </c>
      <c r="BL320" s="8">
        <f t="shared" si="557"/>
        <v>0.19768861361869819</v>
      </c>
      <c r="BM320" s="8">
        <f t="shared" si="558"/>
        <v>0.20472183676851616</v>
      </c>
      <c r="BN320" s="8">
        <f t="shared" si="559"/>
        <v>2.7880293260969737E-3</v>
      </c>
    </row>
    <row r="321" spans="1:66" x14ac:dyDescent="0.25">
      <c r="A321" t="s">
        <v>35</v>
      </c>
      <c r="B321" t="s">
        <v>214</v>
      </c>
      <c r="C321" t="s">
        <v>211</v>
      </c>
      <c r="D321" s="16"/>
      <c r="E321">
        <f>VLOOKUP(A321,home!$A$2:$E$405,3,FALSE)</f>
        <v>1.2</v>
      </c>
      <c r="F321">
        <f>VLOOKUP(B321,home!$B$2:$E$405,3,FALSE)</f>
        <v>0</v>
      </c>
      <c r="G321">
        <f>VLOOKUP(C321,away!$B$2:$E$405,4,FALSE)</f>
        <v>0</v>
      </c>
      <c r="H321">
        <f>VLOOKUP(A321,away!$A$2:$E$405,3,FALSE)</f>
        <v>1.1499999999999999</v>
      </c>
      <c r="I321">
        <f>VLOOKUP(C321,away!$B$2:$E$405,3,FALSE)</f>
        <v>0.83</v>
      </c>
      <c r="J321">
        <f>VLOOKUP(B321,home!$B$2:$E$405,4,FALSE)</f>
        <v>0.87</v>
      </c>
      <c r="K321" s="3">
        <f t="shared" si="504"/>
        <v>0</v>
      </c>
      <c r="L321" s="3">
        <f t="shared" si="505"/>
        <v>0.8304149999999999</v>
      </c>
      <c r="M321" s="5">
        <f t="shared" si="506"/>
        <v>0.43586836341181256</v>
      </c>
      <c r="N321" s="5">
        <f t="shared" si="507"/>
        <v>0</v>
      </c>
      <c r="O321" s="5">
        <f t="shared" si="508"/>
        <v>0.36195162700262029</v>
      </c>
      <c r="P321" s="5">
        <f t="shared" si="509"/>
        <v>0</v>
      </c>
      <c r="Q321" s="5">
        <f t="shared" si="510"/>
        <v>0</v>
      </c>
      <c r="R321" s="5">
        <f t="shared" si="511"/>
        <v>0.15028503016869044</v>
      </c>
      <c r="S321" s="5">
        <f t="shared" si="512"/>
        <v>0</v>
      </c>
      <c r="T321" s="5">
        <f t="shared" si="513"/>
        <v>0</v>
      </c>
      <c r="U321" s="5">
        <f t="shared" si="514"/>
        <v>0</v>
      </c>
      <c r="V321" s="5">
        <f t="shared" si="515"/>
        <v>0</v>
      </c>
      <c r="W321" s="5">
        <f t="shared" si="516"/>
        <v>0</v>
      </c>
      <c r="X321" s="5">
        <f t="shared" si="517"/>
        <v>0</v>
      </c>
      <c r="Y321" s="5">
        <f t="shared" si="518"/>
        <v>0</v>
      </c>
      <c r="Z321" s="5">
        <f t="shared" si="519"/>
        <v>4.1599647775844358E-2</v>
      </c>
      <c r="AA321" s="5">
        <f t="shared" si="520"/>
        <v>0</v>
      </c>
      <c r="AB321" s="5">
        <f t="shared" si="521"/>
        <v>0</v>
      </c>
      <c r="AC321" s="5">
        <f t="shared" si="522"/>
        <v>0</v>
      </c>
      <c r="AD321" s="5">
        <f t="shared" si="523"/>
        <v>0</v>
      </c>
      <c r="AE321" s="5">
        <f t="shared" si="524"/>
        <v>0</v>
      </c>
      <c r="AF321" s="5">
        <f t="shared" si="525"/>
        <v>0</v>
      </c>
      <c r="AG321" s="5">
        <f t="shared" si="526"/>
        <v>0</v>
      </c>
      <c r="AH321" s="5">
        <f t="shared" si="527"/>
        <v>8.6362428769444447E-3</v>
      </c>
      <c r="AI321" s="5">
        <f t="shared" si="528"/>
        <v>0</v>
      </c>
      <c r="AJ321" s="5">
        <f t="shared" si="529"/>
        <v>0</v>
      </c>
      <c r="AK321" s="5">
        <f t="shared" si="530"/>
        <v>0</v>
      </c>
      <c r="AL321" s="5">
        <f t="shared" si="531"/>
        <v>0</v>
      </c>
      <c r="AM321" s="5">
        <f t="shared" si="532"/>
        <v>0</v>
      </c>
      <c r="AN321" s="5">
        <f t="shared" si="533"/>
        <v>0</v>
      </c>
      <c r="AO321" s="5">
        <f t="shared" si="534"/>
        <v>0</v>
      </c>
      <c r="AP321" s="5">
        <f t="shared" si="535"/>
        <v>0</v>
      </c>
      <c r="AQ321" s="5">
        <f t="shared" si="536"/>
        <v>0</v>
      </c>
      <c r="AR321" s="5">
        <f t="shared" si="537"/>
        <v>1.4343331257315648E-3</v>
      </c>
      <c r="AS321" s="5">
        <f t="shared" si="538"/>
        <v>0</v>
      </c>
      <c r="AT321" s="5">
        <f t="shared" si="539"/>
        <v>0</v>
      </c>
      <c r="AU321" s="5">
        <f t="shared" si="540"/>
        <v>0</v>
      </c>
      <c r="AV321" s="5">
        <f t="shared" si="541"/>
        <v>0</v>
      </c>
      <c r="AW321" s="5">
        <f t="shared" si="542"/>
        <v>0</v>
      </c>
      <c r="AX321" s="5">
        <f t="shared" si="543"/>
        <v>0</v>
      </c>
      <c r="AY321" s="5">
        <f t="shared" si="544"/>
        <v>0</v>
      </c>
      <c r="AZ321" s="5">
        <f t="shared" si="545"/>
        <v>0</v>
      </c>
      <c r="BA321" s="5">
        <f t="shared" si="546"/>
        <v>0</v>
      </c>
      <c r="BB321" s="5">
        <f t="shared" si="547"/>
        <v>0</v>
      </c>
      <c r="BC321" s="5">
        <f t="shared" si="548"/>
        <v>0</v>
      </c>
      <c r="BD321" s="5">
        <f t="shared" si="549"/>
        <v>1.9851529043406278E-4</v>
      </c>
      <c r="BE321" s="5">
        <f t="shared" si="550"/>
        <v>0</v>
      </c>
      <c r="BF321" s="5">
        <f t="shared" si="551"/>
        <v>0</v>
      </c>
      <c r="BG321" s="5">
        <f t="shared" si="552"/>
        <v>0</v>
      </c>
      <c r="BH321" s="5">
        <f t="shared" si="553"/>
        <v>0</v>
      </c>
      <c r="BI321" s="5">
        <f t="shared" si="554"/>
        <v>0</v>
      </c>
      <c r="BJ321" s="8">
        <f t="shared" si="555"/>
        <v>0</v>
      </c>
      <c r="BK321" s="8">
        <f t="shared" si="556"/>
        <v>0.43586836341181256</v>
      </c>
      <c r="BL321" s="8">
        <f t="shared" si="557"/>
        <v>0.52250574846442077</v>
      </c>
      <c r="BM321" s="8">
        <f t="shared" si="558"/>
        <v>5.1868739068954429E-2</v>
      </c>
      <c r="BN321" s="8">
        <f t="shared" si="559"/>
        <v>0.94810502058312329</v>
      </c>
    </row>
    <row r="322" spans="1:66" x14ac:dyDescent="0.25">
      <c r="A322" t="s">
        <v>35</v>
      </c>
      <c r="B322" t="s">
        <v>283</v>
      </c>
      <c r="C322" t="s">
        <v>218</v>
      </c>
      <c r="D322" s="16"/>
      <c r="E322">
        <f>VLOOKUP(A322,home!$A$2:$E$405,3,FALSE)</f>
        <v>1.2</v>
      </c>
      <c r="F322">
        <f>VLOOKUP(B322,home!$B$2:$E$405,3,FALSE)</f>
        <v>0.83</v>
      </c>
      <c r="G322">
        <f>VLOOKUP(C322,away!$B$2:$E$405,4,FALSE)</f>
        <v>0.83</v>
      </c>
      <c r="H322">
        <f>VLOOKUP(A322,away!$A$2:$E$405,3,FALSE)</f>
        <v>1.1499999999999999</v>
      </c>
      <c r="I322">
        <f>VLOOKUP(C322,away!$B$2:$E$405,3,FALSE)</f>
        <v>4.17</v>
      </c>
      <c r="J322">
        <f>VLOOKUP(B322,home!$B$2:$E$405,4,FALSE)</f>
        <v>4.3499999999999996</v>
      </c>
      <c r="K322" s="3">
        <f t="shared" si="504"/>
        <v>0.82667999999999986</v>
      </c>
      <c r="L322" s="3">
        <f t="shared" si="505"/>
        <v>20.860424999999996</v>
      </c>
      <c r="M322" s="5">
        <f t="shared" si="506"/>
        <v>3.8142571590842504E-10</v>
      </c>
      <c r="N322" s="5">
        <f t="shared" si="507"/>
        <v>3.1531701082717676E-10</v>
      </c>
      <c r="O322" s="5">
        <f t="shared" si="508"/>
        <v>7.9567025397790057E-9</v>
      </c>
      <c r="P322" s="5">
        <f t="shared" si="509"/>
        <v>6.5776468555845074E-9</v>
      </c>
      <c r="Q322" s="5">
        <f t="shared" si="510"/>
        <v>1.3033313325530523E-10</v>
      </c>
      <c r="R322" s="5">
        <f t="shared" si="511"/>
        <v>8.2990098289184766E-8</v>
      </c>
      <c r="S322" s="5">
        <f t="shared" si="512"/>
        <v>2.8357709215893698E-8</v>
      </c>
      <c r="T322" s="5">
        <f t="shared" si="513"/>
        <v>2.7188045512873002E-9</v>
      </c>
      <c r="U322" s="5">
        <f t="shared" si="514"/>
        <v>6.860625445370324E-8</v>
      </c>
      <c r="V322" s="5">
        <f t="shared" si="515"/>
        <v>5.4336194463116654E-8</v>
      </c>
      <c r="W322" s="5">
        <f t="shared" si="516"/>
        <v>3.5914598199831902E-11</v>
      </c>
      <c r="X322" s="5">
        <f t="shared" si="517"/>
        <v>7.491937821527283E-10</v>
      </c>
      <c r="Y322" s="5">
        <f t="shared" si="518"/>
        <v>7.8142503515316648E-9</v>
      </c>
      <c r="Z322" s="5">
        <f t="shared" si="519"/>
        <v>5.7706957370138902E-7</v>
      </c>
      <c r="AA322" s="5">
        <f t="shared" si="520"/>
        <v>4.7705187518746425E-7</v>
      </c>
      <c r="AB322" s="5">
        <f t="shared" si="521"/>
        <v>1.9718462208998643E-7</v>
      </c>
      <c r="AC322" s="5">
        <f t="shared" si="522"/>
        <v>5.8563876881559527E-8</v>
      </c>
      <c r="AD322" s="5">
        <f t="shared" si="523"/>
        <v>7.4224700099592574E-12</v>
      </c>
      <c r="AE322" s="5">
        <f t="shared" si="524"/>
        <v>1.548358789575043E-10</v>
      </c>
      <c r="AF322" s="5">
        <f t="shared" si="525"/>
        <v>1.6149711201510488E-9</v>
      </c>
      <c r="AG322" s="5">
        <f t="shared" si="526"/>
        <v>1.1229661309692315E-8</v>
      </c>
      <c r="AH322" s="5">
        <f t="shared" si="527"/>
        <v>3.0094791404949471E-6</v>
      </c>
      <c r="AI322" s="5">
        <f t="shared" si="528"/>
        <v>2.4878762158643625E-6</v>
      </c>
      <c r="AJ322" s="5">
        <f t="shared" si="529"/>
        <v>1.0283387550653755E-6</v>
      </c>
      <c r="AK322" s="5">
        <f t="shared" si="530"/>
        <v>2.833690273458148E-7</v>
      </c>
      <c r="AL322" s="5">
        <f t="shared" si="531"/>
        <v>4.0397118972787097E-8</v>
      </c>
      <c r="AM322" s="5">
        <f t="shared" si="532"/>
        <v>1.2272015015666239E-12</v>
      </c>
      <c r="AN322" s="5">
        <f t="shared" si="533"/>
        <v>2.5599944883317933E-11</v>
      </c>
      <c r="AO322" s="5">
        <f t="shared" si="534"/>
        <v>2.6701286512129382E-10</v>
      </c>
      <c r="AP322" s="5">
        <f t="shared" si="535"/>
        <v>1.8566672822992888E-9</v>
      </c>
      <c r="AQ322" s="5">
        <f t="shared" si="536"/>
        <v>9.6827171480895269E-9</v>
      </c>
      <c r="AR322" s="5">
        <f t="shared" si="537"/>
        <v>1.2555802779871862E-5</v>
      </c>
      <c r="AS322" s="5">
        <f t="shared" si="538"/>
        <v>1.0379631042064469E-5</v>
      </c>
      <c r="AT322" s="5">
        <f t="shared" si="539"/>
        <v>4.2903166949269277E-6</v>
      </c>
      <c r="AU322" s="5">
        <f t="shared" si="540"/>
        <v>1.1822396684540639E-6</v>
      </c>
      <c r="AV322" s="5">
        <f t="shared" si="541"/>
        <v>2.443334722794013E-7</v>
      </c>
      <c r="AW322" s="5">
        <f t="shared" si="542"/>
        <v>1.9351225583348297E-8</v>
      </c>
      <c r="AX322" s="5">
        <f t="shared" si="543"/>
        <v>1.6908382288584932E-13</v>
      </c>
      <c r="AY322" s="5">
        <f t="shared" si="544"/>
        <v>3.5271604060235429E-12</v>
      </c>
      <c r="AZ322" s="5">
        <f t="shared" si="545"/>
        <v>3.6789032556411841E-11</v>
      </c>
      <c r="BA322" s="5">
        <f t="shared" si="546"/>
        <v>2.5581161815519584E-10</v>
      </c>
      <c r="BB322" s="5">
        <f t="shared" si="547"/>
        <v>1.3340847686637743E-9</v>
      </c>
      <c r="BC322" s="5">
        <f t="shared" si="548"/>
        <v>5.5659150520706029E-9</v>
      </c>
      <c r="BD322" s="5">
        <f t="shared" si="549"/>
        <v>4.3653230367384697E-5</v>
      </c>
      <c r="BE322" s="5">
        <f t="shared" si="550"/>
        <v>3.6087252480109575E-5</v>
      </c>
      <c r="BF322" s="5">
        <f t="shared" si="551"/>
        <v>1.4916304940128491E-5</v>
      </c>
      <c r="BG322" s="5">
        <f t="shared" si="552"/>
        <v>4.110336989301806E-6</v>
      </c>
      <c r="BH322" s="5">
        <f t="shared" si="553"/>
        <v>8.49483345579004E-7</v>
      </c>
      <c r="BI322" s="5">
        <f t="shared" si="554"/>
        <v>1.4045017842465023E-7</v>
      </c>
      <c r="BJ322" s="8">
        <f t="shared" si="555"/>
        <v>4.3800225363634729E-8</v>
      </c>
      <c r="BK322" s="8">
        <f t="shared" si="556"/>
        <v>1.8861749926525595E-7</v>
      </c>
      <c r="BL322" s="8">
        <f t="shared" si="557"/>
        <v>1.3605223464985554E-4</v>
      </c>
      <c r="BM322" s="8">
        <f t="shared" si="558"/>
        <v>1.3678271812306422E-4</v>
      </c>
      <c r="BN322" s="8">
        <f t="shared" si="559"/>
        <v>9.8351523544539188E-8</v>
      </c>
    </row>
    <row r="323" spans="1:66" s="15" customFormat="1" x14ac:dyDescent="0.25">
      <c r="A323" s="15" t="s">
        <v>35</v>
      </c>
      <c r="B323" s="15" t="s">
        <v>475</v>
      </c>
      <c r="C323" s="15" t="s">
        <v>286</v>
      </c>
      <c r="D323" s="23"/>
      <c r="E323" s="15">
        <f>VLOOKUP(A323,home!$A$2:$E$405,3,FALSE)</f>
        <v>1.2</v>
      </c>
      <c r="F323" s="15">
        <f>VLOOKUP(B323,home!$B$2:$E$405,3,FALSE)</f>
        <v>0</v>
      </c>
      <c r="G323" s="15">
        <f>VLOOKUP(C323,away!$B$2:$E$405,4,FALSE)</f>
        <v>0</v>
      </c>
      <c r="H323" s="15">
        <f>VLOOKUP(A323,away!$A$2:$E$405,3,FALSE)</f>
        <v>1.1499999999999999</v>
      </c>
      <c r="I323" s="15">
        <f>VLOOKUP(C323,away!$B$2:$E$405,3,FALSE)</f>
        <v>1.67</v>
      </c>
      <c r="J323" s="15">
        <f>VLOOKUP(B323,home!$B$2:$E$405,4,FALSE)</f>
        <v>1.74</v>
      </c>
      <c r="K323" s="20">
        <f t="shared" si="504"/>
        <v>0</v>
      </c>
      <c r="L323" s="20">
        <f t="shared" si="505"/>
        <v>3.3416699999999997</v>
      </c>
      <c r="M323" s="21">
        <f t="shared" si="506"/>
        <v>3.5377827389773034E-2</v>
      </c>
      <c r="N323" s="21">
        <f t="shared" si="507"/>
        <v>0</v>
      </c>
      <c r="O323" s="21">
        <f t="shared" si="508"/>
        <v>0.11822102445358283</v>
      </c>
      <c r="P323" s="21">
        <f t="shared" si="509"/>
        <v>0</v>
      </c>
      <c r="Q323" s="21">
        <f t="shared" si="510"/>
        <v>0</v>
      </c>
      <c r="R323" s="21">
        <f t="shared" si="511"/>
        <v>0.19752782539290209</v>
      </c>
      <c r="S323" s="21">
        <f t="shared" si="512"/>
        <v>0</v>
      </c>
      <c r="T323" s="21">
        <f t="shared" si="513"/>
        <v>0</v>
      </c>
      <c r="U323" s="21">
        <f t="shared" si="514"/>
        <v>0</v>
      </c>
      <c r="V323" s="21">
        <f t="shared" si="515"/>
        <v>0</v>
      </c>
      <c r="W323" s="21">
        <f t="shared" si="516"/>
        <v>0</v>
      </c>
      <c r="X323" s="21">
        <f t="shared" si="517"/>
        <v>0</v>
      </c>
      <c r="Y323" s="21">
        <f t="shared" si="518"/>
        <v>0</v>
      </c>
      <c r="Z323" s="21">
        <f t="shared" si="519"/>
        <v>0.22002426942689968</v>
      </c>
      <c r="AA323" s="21">
        <f t="shared" si="520"/>
        <v>0</v>
      </c>
      <c r="AB323" s="21">
        <f t="shared" si="521"/>
        <v>0</v>
      </c>
      <c r="AC323" s="21">
        <f t="shared" si="522"/>
        <v>0</v>
      </c>
      <c r="AD323" s="21">
        <f t="shared" si="523"/>
        <v>0</v>
      </c>
      <c r="AE323" s="21">
        <f t="shared" si="524"/>
        <v>0</v>
      </c>
      <c r="AF323" s="21">
        <f t="shared" si="525"/>
        <v>0</v>
      </c>
      <c r="AG323" s="21">
        <f t="shared" si="526"/>
        <v>0</v>
      </c>
      <c r="AH323" s="21">
        <f t="shared" si="527"/>
        <v>0.18381212510394696</v>
      </c>
      <c r="AI323" s="21">
        <f t="shared" si="528"/>
        <v>0</v>
      </c>
      <c r="AJ323" s="21">
        <f t="shared" si="529"/>
        <v>0</v>
      </c>
      <c r="AK323" s="21">
        <f t="shared" si="530"/>
        <v>0</v>
      </c>
      <c r="AL323" s="21">
        <f t="shared" si="531"/>
        <v>0</v>
      </c>
      <c r="AM323" s="21">
        <f t="shared" si="532"/>
        <v>0</v>
      </c>
      <c r="AN323" s="21">
        <f t="shared" si="533"/>
        <v>0</v>
      </c>
      <c r="AO323" s="21">
        <f t="shared" si="534"/>
        <v>0</v>
      </c>
      <c r="AP323" s="21">
        <f t="shared" si="535"/>
        <v>0</v>
      </c>
      <c r="AQ323" s="21">
        <f t="shared" si="536"/>
        <v>0</v>
      </c>
      <c r="AR323" s="21">
        <f t="shared" si="537"/>
        <v>0.12284789281922123</v>
      </c>
      <c r="AS323" s="21">
        <f t="shared" si="538"/>
        <v>0</v>
      </c>
      <c r="AT323" s="21">
        <f t="shared" si="539"/>
        <v>0</v>
      </c>
      <c r="AU323" s="21">
        <f t="shared" si="540"/>
        <v>0</v>
      </c>
      <c r="AV323" s="21">
        <f t="shared" si="541"/>
        <v>0</v>
      </c>
      <c r="AW323" s="21">
        <f t="shared" si="542"/>
        <v>0</v>
      </c>
      <c r="AX323" s="21">
        <f t="shared" si="543"/>
        <v>0</v>
      </c>
      <c r="AY323" s="21">
        <f t="shared" si="544"/>
        <v>0</v>
      </c>
      <c r="AZ323" s="21">
        <f t="shared" si="545"/>
        <v>0</v>
      </c>
      <c r="BA323" s="21">
        <f t="shared" si="546"/>
        <v>0</v>
      </c>
      <c r="BB323" s="21">
        <f t="shared" si="547"/>
        <v>0</v>
      </c>
      <c r="BC323" s="21">
        <f t="shared" si="548"/>
        <v>0</v>
      </c>
      <c r="BD323" s="21">
        <f t="shared" si="549"/>
        <v>6.841951966620119E-2</v>
      </c>
      <c r="BE323" s="21">
        <f t="shared" si="550"/>
        <v>0</v>
      </c>
      <c r="BF323" s="21">
        <f t="shared" si="551"/>
        <v>0</v>
      </c>
      <c r="BG323" s="21">
        <f t="shared" si="552"/>
        <v>0</v>
      </c>
      <c r="BH323" s="21">
        <f t="shared" si="553"/>
        <v>0</v>
      </c>
      <c r="BI323" s="21">
        <f t="shared" si="554"/>
        <v>0</v>
      </c>
      <c r="BJ323" s="22">
        <f t="shared" si="555"/>
        <v>0</v>
      </c>
      <c r="BK323" s="22">
        <f t="shared" si="556"/>
        <v>3.5377827389773034E-2</v>
      </c>
      <c r="BL323" s="22">
        <f t="shared" si="557"/>
        <v>0.69082838743585429</v>
      </c>
      <c r="BM323" s="22">
        <f t="shared" si="558"/>
        <v>0.59510380701626908</v>
      </c>
      <c r="BN323" s="22">
        <f t="shared" si="559"/>
        <v>0.35112667723625796</v>
      </c>
    </row>
    <row r="324" spans="1:66" x14ac:dyDescent="0.25">
      <c r="A324" t="s">
        <v>72</v>
      </c>
      <c r="B324" t="s">
        <v>89</v>
      </c>
      <c r="C324" t="s">
        <v>78</v>
      </c>
      <c r="D324" s="16"/>
      <c r="E324">
        <f>VLOOKUP(A324,home!$A$2:$E$405,3,FALSE)</f>
        <v>1.25</v>
      </c>
      <c r="F324">
        <f>VLOOKUP(B324,home!$B$2:$E$405,3,FALSE)</f>
        <v>0.4</v>
      </c>
      <c r="G324">
        <f>VLOOKUP(C324,away!$B$2:$E$405,4,FALSE)</f>
        <v>1.2</v>
      </c>
      <c r="H324">
        <f>VLOOKUP(A324,away!$A$2:$E$405,3,FALSE)</f>
        <v>1.4583333333333299</v>
      </c>
      <c r="I324">
        <f>VLOOKUP(C324,away!$B$2:$E$405,3,FALSE)</f>
        <v>1.2</v>
      </c>
      <c r="J324">
        <f>VLOOKUP(B324,home!$B$2:$E$405,4,FALSE)</f>
        <v>0.34</v>
      </c>
      <c r="K324" s="3">
        <f t="shared" ref="K324:K357" si="560">E324*F324*G324</f>
        <v>0.6</v>
      </c>
      <c r="L324" s="3">
        <f t="shared" ref="L324:L357" si="561">H324*I324*J324</f>
        <v>0.59499999999999864</v>
      </c>
      <c r="M324" s="5">
        <f t="shared" ref="M324:M357" si="562">_xlfn.POISSON.DIST(0,K324,FALSE) * _xlfn.POISSON.DIST(0,L324,FALSE)</f>
        <v>0.30270395418214324</v>
      </c>
      <c r="N324" s="5">
        <f t="shared" ref="N324:N357" si="563">_xlfn.POISSON.DIST(1,K324,FALSE) * _xlfn.POISSON.DIST(0,L324,FALSE)</f>
        <v>0.18162237250928595</v>
      </c>
      <c r="O324" s="5">
        <f t="shared" ref="O324:O357" si="564">_xlfn.POISSON.DIST(0,K324,FALSE) * _xlfn.POISSON.DIST(1,L324,FALSE)</f>
        <v>0.18010885273837485</v>
      </c>
      <c r="P324" s="5">
        <f t="shared" ref="P324:P357" si="565">_xlfn.POISSON.DIST(1,K324,FALSE) * _xlfn.POISSON.DIST(1,L324,FALSE)</f>
        <v>0.10806531164302491</v>
      </c>
      <c r="Q324" s="5">
        <f t="shared" ref="Q324:Q357" si="566">_xlfn.POISSON.DIST(2,K324,FALSE) * _xlfn.POISSON.DIST(0,L324,FALSE)</f>
        <v>5.4486711752785771E-2</v>
      </c>
      <c r="R324" s="5">
        <f t="shared" ref="R324:R357" si="567">_xlfn.POISSON.DIST(0,K324,FALSE) * _xlfn.POISSON.DIST(2,L324,FALSE)</f>
        <v>5.3582383689666384E-2</v>
      </c>
      <c r="S324" s="5">
        <f t="shared" ref="S324:S357" si="568">_xlfn.POISSON.DIST(2,K324,FALSE) * _xlfn.POISSON.DIST(2,L324,FALSE)</f>
        <v>9.6448290641399474E-3</v>
      </c>
      <c r="T324" s="5">
        <f t="shared" ref="T324:T357" si="569">_xlfn.POISSON.DIST(2,K324,FALSE) * _xlfn.POISSON.DIST(1,L324,FALSE)</f>
        <v>3.2419593492907461E-2</v>
      </c>
      <c r="U324" s="5">
        <f t="shared" ref="U324:U357" si="570">_xlfn.POISSON.DIST(1,K324,FALSE) * _xlfn.POISSON.DIST(2,L324,FALSE)</f>
        <v>3.2149430213799832E-2</v>
      </c>
      <c r="V324" s="5">
        <f t="shared" ref="V324:V357" si="571">_xlfn.POISSON.DIST(3,K324,FALSE) * _xlfn.POISSON.DIST(3,L324,FALSE)</f>
        <v>3.8257821954421718E-4</v>
      </c>
      <c r="W324" s="5">
        <f t="shared" ref="W324:W357" si="572">_xlfn.POISSON.DIST(3,K324,FALSE) * _xlfn.POISSON.DIST(0,L324,FALSE)</f>
        <v>1.0897342350557155E-2</v>
      </c>
      <c r="X324" s="5">
        <f t="shared" ref="X324:X357" si="573">_xlfn.POISSON.DIST(3,K324,FALSE) * _xlfn.POISSON.DIST(1,L324,FALSE)</f>
        <v>6.4839186985814938E-3</v>
      </c>
      <c r="Y324" s="5">
        <f t="shared" ref="Y324:Y357" si="574">_xlfn.POISSON.DIST(3,K324,FALSE) * _xlfn.POISSON.DIST(2,L324,FALSE)</f>
        <v>1.9289658128279895E-3</v>
      </c>
      <c r="Z324" s="5">
        <f t="shared" ref="Z324:Z357" si="575">_xlfn.POISSON.DIST(0,K324,FALSE) * _xlfn.POISSON.DIST(3,L324,FALSE)</f>
        <v>1.0627172765117144E-2</v>
      </c>
      <c r="AA324" s="5">
        <f t="shared" ref="AA324:AA357" si="576">_xlfn.POISSON.DIST(1,K324,FALSE) * _xlfn.POISSON.DIST(3,L324,FALSE)</f>
        <v>6.3763036590702869E-3</v>
      </c>
      <c r="AB324" s="5">
        <f t="shared" ref="AB324:AB357" si="577">_xlfn.POISSON.DIST(2,K324,FALSE) * _xlfn.POISSON.DIST(3,L324,FALSE)</f>
        <v>1.9128910977210855E-3</v>
      </c>
      <c r="AC324" s="5">
        <f t="shared" ref="AC324:AC357" si="578">_xlfn.POISSON.DIST(4,K324,FALSE) * _xlfn.POISSON.DIST(4,L324,FALSE)</f>
        <v>8.5362765235803205E-6</v>
      </c>
      <c r="AD324" s="5">
        <f t="shared" ref="AD324:AD357" si="579">_xlfn.POISSON.DIST(4,K324,FALSE) * _xlfn.POISSON.DIST(0,L324,FALSE)</f>
        <v>1.6346013525835731E-3</v>
      </c>
      <c r="AE324" s="5">
        <f t="shared" ref="AE324:AE357" si="580">_xlfn.POISSON.DIST(4,K324,FALSE) * _xlfn.POISSON.DIST(1,L324,FALSE)</f>
        <v>9.7258780478722386E-4</v>
      </c>
      <c r="AF324" s="5">
        <f t="shared" ref="AF324:AF357" si="581">_xlfn.POISSON.DIST(4,K324,FALSE) * _xlfn.POISSON.DIST(2,L324,FALSE)</f>
        <v>2.893448719241984E-4</v>
      </c>
      <c r="AG324" s="5">
        <f t="shared" ref="AG324:AG357" si="582">_xlfn.POISSON.DIST(4,K324,FALSE) * _xlfn.POISSON.DIST(3,L324,FALSE)</f>
        <v>5.7386732931632563E-5</v>
      </c>
      <c r="AH324" s="5">
        <f t="shared" ref="AH324:AH357" si="583">_xlfn.POISSON.DIST(0,K324,FALSE) * _xlfn.POISSON.DIST(4,L324,FALSE)</f>
        <v>1.5807919488111709E-3</v>
      </c>
      <c r="AI324" s="5">
        <f t="shared" ref="AI324:AI357" si="584">_xlfn.POISSON.DIST(1,K324,FALSE) * _xlfn.POISSON.DIST(4,L324,FALSE)</f>
        <v>9.4847516928670266E-4</v>
      </c>
      <c r="AJ324" s="5">
        <f t="shared" ref="AJ324:AJ357" si="585">_xlfn.POISSON.DIST(2,K324,FALSE) * _xlfn.POISSON.DIST(4,L324,FALSE)</f>
        <v>2.845425507860107E-4</v>
      </c>
      <c r="AK324" s="5">
        <f t="shared" ref="AK324:AK357" si="586">_xlfn.POISSON.DIST(3,K324,FALSE) * _xlfn.POISSON.DIST(4,L324,FALSE)</f>
        <v>5.6908510157202152E-5</v>
      </c>
      <c r="AL324" s="5">
        <f t="shared" ref="AL324:AL357" si="587">_xlfn.POISSON.DIST(5,K324,FALSE) * _xlfn.POISSON.DIST(5,L324,FALSE)</f>
        <v>1.2189802875672684E-7</v>
      </c>
      <c r="AM324" s="5">
        <f t="shared" ref="AM324:AM357" si="588">_xlfn.POISSON.DIST(5,K324,FALSE) * _xlfn.POISSON.DIST(0,L324,FALSE)</f>
        <v>1.9615216231002884E-4</v>
      </c>
      <c r="AN324" s="5">
        <f t="shared" ref="AN324:AN357" si="589">_xlfn.POISSON.DIST(5,K324,FALSE) * _xlfn.POISSON.DIST(1,L324,FALSE)</f>
        <v>1.167105365744669E-4</v>
      </c>
      <c r="AO324" s="5">
        <f t="shared" ref="AO324:AO357" si="590">_xlfn.POISSON.DIST(5,K324,FALSE) * _xlfn.POISSON.DIST(2,L324,FALSE)</f>
        <v>3.4721384630903823E-5</v>
      </c>
      <c r="AP324" s="5">
        <f t="shared" ref="AP324:AP357" si="591">_xlfn.POISSON.DIST(5,K324,FALSE) * _xlfn.POISSON.DIST(3,L324,FALSE)</f>
        <v>6.8864079517959107E-6</v>
      </c>
      <c r="AQ324" s="5">
        <f t="shared" ref="AQ324:AQ357" si="592">_xlfn.POISSON.DIST(5,K324,FALSE) * _xlfn.POISSON.DIST(4,L324,FALSE)</f>
        <v>1.024353182829639E-6</v>
      </c>
      <c r="AR324" s="5">
        <f t="shared" ref="AR324:AR357" si="593">_xlfn.POISSON.DIST(0,K324,FALSE) * _xlfn.POISSON.DIST(5,L324,FALSE)</f>
        <v>1.8811424190852904E-4</v>
      </c>
      <c r="AS324" s="5">
        <f t="shared" ref="AS324:AS357" si="594">_xlfn.POISSON.DIST(1,K324,FALSE) * _xlfn.POISSON.DIST(5,L324,FALSE)</f>
        <v>1.1286854514511742E-4</v>
      </c>
      <c r="AT324" s="5">
        <f t="shared" ref="AT324:AT357" si="595">_xlfn.POISSON.DIST(2,K324,FALSE) * _xlfn.POISSON.DIST(5,L324,FALSE)</f>
        <v>3.3860563543535219E-5</v>
      </c>
      <c r="AU324" s="5">
        <f t="shared" ref="AU324:AU357" si="596">_xlfn.POISSON.DIST(3,K324,FALSE) * _xlfn.POISSON.DIST(5,L324,FALSE)</f>
        <v>6.7721127087070445E-6</v>
      </c>
      <c r="AV324" s="5">
        <f t="shared" ref="AV324:AV357" si="597">_xlfn.POISSON.DIST(4,K324,FALSE) * _xlfn.POISSON.DIST(5,L324,FALSE)</f>
        <v>1.0158169063060565E-6</v>
      </c>
      <c r="AW324" s="5">
        <f t="shared" ref="AW324:AW357" si="598">_xlfn.POISSON.DIST(6,K324,FALSE) * _xlfn.POISSON.DIST(6,L324,FALSE)</f>
        <v>1.2088221185042038E-9</v>
      </c>
      <c r="AX324" s="5">
        <f t="shared" ref="AX324:AX357" si="599">_xlfn.POISSON.DIST(6,K324,FALSE) * _xlfn.POISSON.DIST(0,L324,FALSE)</f>
        <v>1.9615216231002875E-5</v>
      </c>
      <c r="AY324" s="5">
        <f t="shared" ref="AY324:AY357" si="600">_xlfn.POISSON.DIST(6,K324,FALSE) * _xlfn.POISSON.DIST(1,L324,FALSE)</f>
        <v>1.1671053657446684E-5</v>
      </c>
      <c r="AZ324" s="5">
        <f t="shared" ref="AZ324:AZ357" si="601">_xlfn.POISSON.DIST(6,K324,FALSE) * _xlfn.POISSON.DIST(2,L324,FALSE)</f>
        <v>3.4721384630903802E-6</v>
      </c>
      <c r="BA324" s="5">
        <f t="shared" ref="BA324:BA357" si="602">_xlfn.POISSON.DIST(6,K324,FALSE) * _xlfn.POISSON.DIST(3,L324,FALSE)</f>
        <v>6.8864079517959071E-7</v>
      </c>
      <c r="BB324" s="5">
        <f t="shared" ref="BB324:BB357" si="603">_xlfn.POISSON.DIST(6,K324,FALSE) * _xlfn.POISSON.DIST(4,L324,FALSE)</f>
        <v>1.0243531828296384E-7</v>
      </c>
      <c r="BC324" s="5">
        <f t="shared" ref="BC324:BC357" si="604">_xlfn.POISSON.DIST(6,K324,FALSE) * _xlfn.POISSON.DIST(5,L324,FALSE)</f>
        <v>1.2189802875672676E-8</v>
      </c>
      <c r="BD324" s="5">
        <f t="shared" ref="BD324:BD357" si="605">_xlfn.POISSON.DIST(0,K324,FALSE) * _xlfn.POISSON.DIST(6,L324,FALSE)</f>
        <v>1.8654662322595746E-5</v>
      </c>
      <c r="BE324" s="5">
        <f t="shared" ref="BE324:BE357" si="606">_xlfn.POISSON.DIST(1,K324,FALSE) * _xlfn.POISSON.DIST(6,L324,FALSE)</f>
        <v>1.1192797393557448E-5</v>
      </c>
      <c r="BF324" s="5">
        <f t="shared" ref="BF324:BF357" si="607">_xlfn.POISSON.DIST(2,K324,FALSE) * _xlfn.POISSON.DIST(6,L324,FALSE)</f>
        <v>3.3578392180672337E-6</v>
      </c>
      <c r="BG324" s="5">
        <f t="shared" ref="BG324:BG357" si="608">_xlfn.POISSON.DIST(3,K324,FALSE) * _xlfn.POISSON.DIST(6,L324,FALSE)</f>
        <v>6.7156784361344676E-7</v>
      </c>
      <c r="BH324" s="5">
        <f t="shared" ref="BH324:BH357" si="609">_xlfn.POISSON.DIST(4,K324,FALSE) * _xlfn.POISSON.DIST(6,L324,FALSE)</f>
        <v>1.00735176542017E-7</v>
      </c>
      <c r="BI324" s="5">
        <f t="shared" ref="BI324:BI357" si="610">_xlfn.POISSON.DIST(5,K324,FALSE) * _xlfn.POISSON.DIST(6,L324,FALSE)</f>
        <v>1.2088221185042045E-8</v>
      </c>
      <c r="BJ324" s="8">
        <f t="shared" ref="BJ324:BJ357" si="611">SUM(N324,Q324,T324,W324,X324,Y324,AD324,AE324,AF324,AG324,AM324,AN324,AO324,AP324,AQ324,AX324,AY324,AZ324,BA324,BB324,BC324)</f>
        <v>0.29118388189809041</v>
      </c>
      <c r="BK324" s="8">
        <f t="shared" ref="BK324:BK357" si="612">SUM(M324,P324,S324,V324,AC324,AL324,AY324)</f>
        <v>0.42081700233706215</v>
      </c>
      <c r="BL324" s="8">
        <f t="shared" ref="BL324:BL357" si="613">SUM(O324,R324,U324,AA324,AB324,AH324,AI324,AJ324,AK324,AR324,AS324,AT324,AU324,AV324,BD324,BE324,BF324,BG324,BH324,BI324)</f>
        <v>0.27737720054806131</v>
      </c>
      <c r="BM324" s="8">
        <f t="shared" ref="BM324:BM357" si="614">SUM(S324:BI324)</f>
        <v>0.11942400118821442</v>
      </c>
      <c r="BN324" s="8">
        <f t="shared" ref="BN324:BN357" si="615">SUM(M324:R324)</f>
        <v>0.88056958651528106</v>
      </c>
    </row>
    <row r="325" spans="1:66" x14ac:dyDescent="0.25">
      <c r="A325" t="s">
        <v>72</v>
      </c>
      <c r="B325" t="s">
        <v>103</v>
      </c>
      <c r="C325" t="s">
        <v>326</v>
      </c>
      <c r="D325" s="16"/>
      <c r="E325">
        <f>VLOOKUP(A325,home!$A$2:$E$405,3,FALSE)</f>
        <v>1.25</v>
      </c>
      <c r="F325">
        <f>VLOOKUP(B325,home!$B$2:$E$405,3,FALSE)</f>
        <v>0</v>
      </c>
      <c r="G325">
        <f>VLOOKUP(C325,away!$B$2:$E$405,4,FALSE)</f>
        <v>0.4</v>
      </c>
      <c r="H325">
        <f>VLOOKUP(A325,away!$A$2:$E$405,3,FALSE)</f>
        <v>1.4583333333333299</v>
      </c>
      <c r="I325">
        <f>VLOOKUP(C325,away!$B$2:$E$405,3,FALSE)</f>
        <v>0.4</v>
      </c>
      <c r="J325">
        <f>VLOOKUP(B325,home!$B$2:$E$405,4,FALSE)</f>
        <v>1.03</v>
      </c>
      <c r="K325" s="3">
        <f t="shared" si="560"/>
        <v>0</v>
      </c>
      <c r="L325" s="3">
        <f t="shared" si="561"/>
        <v>0.600833333333332</v>
      </c>
      <c r="M325" s="5">
        <f t="shared" si="562"/>
        <v>0.54835448357062244</v>
      </c>
      <c r="N325" s="5">
        <f t="shared" si="563"/>
        <v>0</v>
      </c>
      <c r="O325" s="5">
        <f t="shared" si="564"/>
        <v>0.32946965221201496</v>
      </c>
      <c r="P325" s="5">
        <f t="shared" si="565"/>
        <v>0</v>
      </c>
      <c r="Q325" s="5">
        <f t="shared" si="566"/>
        <v>0</v>
      </c>
      <c r="R325" s="5">
        <f t="shared" si="567"/>
        <v>9.8978174685359258E-2</v>
      </c>
      <c r="S325" s="5">
        <f t="shared" si="568"/>
        <v>0</v>
      </c>
      <c r="T325" s="5">
        <f t="shared" si="569"/>
        <v>0</v>
      </c>
      <c r="U325" s="5">
        <f t="shared" si="570"/>
        <v>0</v>
      </c>
      <c r="V325" s="5">
        <f t="shared" si="571"/>
        <v>0</v>
      </c>
      <c r="W325" s="5">
        <f t="shared" si="572"/>
        <v>0</v>
      </c>
      <c r="X325" s="5">
        <f t="shared" si="573"/>
        <v>0</v>
      </c>
      <c r="Y325" s="5">
        <f t="shared" si="574"/>
        <v>0</v>
      </c>
      <c r="Z325" s="5">
        <f t="shared" si="575"/>
        <v>1.9823128874484411E-2</v>
      </c>
      <c r="AA325" s="5">
        <f t="shared" si="576"/>
        <v>0</v>
      </c>
      <c r="AB325" s="5">
        <f t="shared" si="577"/>
        <v>0</v>
      </c>
      <c r="AC325" s="5">
        <f t="shared" si="578"/>
        <v>0</v>
      </c>
      <c r="AD325" s="5">
        <f t="shared" si="579"/>
        <v>0</v>
      </c>
      <c r="AE325" s="5">
        <f t="shared" si="580"/>
        <v>0</v>
      </c>
      <c r="AF325" s="5">
        <f t="shared" si="581"/>
        <v>0</v>
      </c>
      <c r="AG325" s="5">
        <f t="shared" si="582"/>
        <v>0</v>
      </c>
      <c r="AH325" s="5">
        <f t="shared" si="583"/>
        <v>2.9775991496881721E-3</v>
      </c>
      <c r="AI325" s="5">
        <f t="shared" si="584"/>
        <v>0</v>
      </c>
      <c r="AJ325" s="5">
        <f t="shared" si="585"/>
        <v>0</v>
      </c>
      <c r="AK325" s="5">
        <f t="shared" si="586"/>
        <v>0</v>
      </c>
      <c r="AL325" s="5">
        <f t="shared" si="587"/>
        <v>0</v>
      </c>
      <c r="AM325" s="5">
        <f t="shared" si="588"/>
        <v>0</v>
      </c>
      <c r="AN325" s="5">
        <f t="shared" si="589"/>
        <v>0</v>
      </c>
      <c r="AO325" s="5">
        <f t="shared" si="590"/>
        <v>0</v>
      </c>
      <c r="AP325" s="5">
        <f t="shared" si="591"/>
        <v>0</v>
      </c>
      <c r="AQ325" s="5">
        <f t="shared" si="592"/>
        <v>0</v>
      </c>
      <c r="AR325" s="5">
        <f t="shared" si="593"/>
        <v>3.5780816448752786E-4</v>
      </c>
      <c r="AS325" s="5">
        <f t="shared" si="594"/>
        <v>0</v>
      </c>
      <c r="AT325" s="5">
        <f t="shared" si="595"/>
        <v>0</v>
      </c>
      <c r="AU325" s="5">
        <f t="shared" si="596"/>
        <v>0</v>
      </c>
      <c r="AV325" s="5">
        <f t="shared" si="597"/>
        <v>0</v>
      </c>
      <c r="AW325" s="5">
        <f t="shared" si="598"/>
        <v>0</v>
      </c>
      <c r="AX325" s="5">
        <f t="shared" si="599"/>
        <v>0</v>
      </c>
      <c r="AY325" s="5">
        <f t="shared" si="600"/>
        <v>0</v>
      </c>
      <c r="AZ325" s="5">
        <f t="shared" si="601"/>
        <v>0</v>
      </c>
      <c r="BA325" s="5">
        <f t="shared" si="602"/>
        <v>0</v>
      </c>
      <c r="BB325" s="5">
        <f t="shared" si="603"/>
        <v>0</v>
      </c>
      <c r="BC325" s="5">
        <f t="shared" si="604"/>
        <v>0</v>
      </c>
      <c r="BD325" s="5">
        <f t="shared" si="605"/>
        <v>3.583051202715375E-5</v>
      </c>
      <c r="BE325" s="5">
        <f t="shared" si="606"/>
        <v>0</v>
      </c>
      <c r="BF325" s="5">
        <f t="shared" si="607"/>
        <v>0</v>
      </c>
      <c r="BG325" s="5">
        <f t="shared" si="608"/>
        <v>0</v>
      </c>
      <c r="BH325" s="5">
        <f t="shared" si="609"/>
        <v>0</v>
      </c>
      <c r="BI325" s="5">
        <f t="shared" si="610"/>
        <v>0</v>
      </c>
      <c r="BJ325" s="8">
        <f t="shared" si="611"/>
        <v>0</v>
      </c>
      <c r="BK325" s="8">
        <f t="shared" si="612"/>
        <v>0.54835448357062244</v>
      </c>
      <c r="BL325" s="8">
        <f t="shared" si="613"/>
        <v>0.43181906472357706</v>
      </c>
      <c r="BM325" s="8">
        <f t="shared" si="614"/>
        <v>2.3194366700687266E-2</v>
      </c>
      <c r="BN325" s="8">
        <f t="shared" si="615"/>
        <v>0.9768023104679967</v>
      </c>
    </row>
    <row r="326" spans="1:66" x14ac:dyDescent="0.25">
      <c r="A326" t="s">
        <v>72</v>
      </c>
      <c r="B326" t="s">
        <v>88</v>
      </c>
      <c r="C326" t="s">
        <v>80</v>
      </c>
      <c r="D326" s="16"/>
      <c r="E326">
        <f>VLOOKUP(A326,home!$A$2:$E$405,3,FALSE)</f>
        <v>1.25</v>
      </c>
      <c r="F326">
        <f>VLOOKUP(B326,home!$B$2:$E$405,3,FALSE)</f>
        <v>0.8</v>
      </c>
      <c r="G326">
        <f>VLOOKUP(C326,away!$B$2:$E$405,4,FALSE)</f>
        <v>1.2</v>
      </c>
      <c r="H326">
        <f>VLOOKUP(A326,away!$A$2:$E$405,3,FALSE)</f>
        <v>1.4583333333333299</v>
      </c>
      <c r="I326">
        <f>VLOOKUP(C326,away!$B$2:$E$405,3,FALSE)</f>
        <v>0.4</v>
      </c>
      <c r="J326">
        <f>VLOOKUP(B326,home!$B$2:$E$405,4,FALSE)</f>
        <v>1.71</v>
      </c>
      <c r="K326" s="3">
        <f t="shared" si="560"/>
        <v>1.2</v>
      </c>
      <c r="L326" s="3">
        <f t="shared" si="561"/>
        <v>0.99749999999999772</v>
      </c>
      <c r="M326" s="5">
        <f t="shared" si="562"/>
        <v>0.11108051280684018</v>
      </c>
      <c r="N326" s="5">
        <f t="shared" si="563"/>
        <v>0.13329661536820819</v>
      </c>
      <c r="O326" s="5">
        <f t="shared" si="564"/>
        <v>0.11080281152482285</v>
      </c>
      <c r="P326" s="5">
        <f t="shared" si="565"/>
        <v>0.1329633738297874</v>
      </c>
      <c r="Q326" s="5">
        <f t="shared" si="566"/>
        <v>7.9977969220924927E-2</v>
      </c>
      <c r="R326" s="5">
        <f t="shared" si="567"/>
        <v>5.5262902248005258E-2</v>
      </c>
      <c r="S326" s="5">
        <f t="shared" si="568"/>
        <v>3.9789289618563789E-2</v>
      </c>
      <c r="T326" s="5">
        <f t="shared" si="569"/>
        <v>7.9778024297872452E-2</v>
      </c>
      <c r="U326" s="5">
        <f t="shared" si="570"/>
        <v>6.6315482697606301E-2</v>
      </c>
      <c r="V326" s="5">
        <f t="shared" si="571"/>
        <v>5.2919755192689715E-3</v>
      </c>
      <c r="W326" s="5">
        <f t="shared" si="572"/>
        <v>3.1991187688369969E-2</v>
      </c>
      <c r="X326" s="5">
        <f t="shared" si="573"/>
        <v>3.1911209719148979E-2</v>
      </c>
      <c r="Y326" s="5">
        <f t="shared" si="574"/>
        <v>1.5915715847425512E-2</v>
      </c>
      <c r="Z326" s="5">
        <f t="shared" si="575"/>
        <v>1.837491499746171E-2</v>
      </c>
      <c r="AA326" s="5">
        <f t="shared" si="576"/>
        <v>2.2049897996954046E-2</v>
      </c>
      <c r="AB326" s="5">
        <f t="shared" si="577"/>
        <v>1.3229938798172429E-2</v>
      </c>
      <c r="AC326" s="5">
        <f t="shared" si="578"/>
        <v>3.9590591853530885E-4</v>
      </c>
      <c r="AD326" s="5">
        <f t="shared" si="579"/>
        <v>9.5973563065109881E-3</v>
      </c>
      <c r="AE326" s="5">
        <f t="shared" si="580"/>
        <v>9.5733629157446903E-3</v>
      </c>
      <c r="AF326" s="5">
        <f t="shared" si="581"/>
        <v>4.7747147542276528E-3</v>
      </c>
      <c r="AG326" s="5">
        <f t="shared" si="582"/>
        <v>1.5875926557806909E-3</v>
      </c>
      <c r="AH326" s="5">
        <f t="shared" si="583"/>
        <v>4.5822444274920028E-3</v>
      </c>
      <c r="AI326" s="5">
        <f t="shared" si="584"/>
        <v>5.4986933129904025E-3</v>
      </c>
      <c r="AJ326" s="5">
        <f t="shared" si="585"/>
        <v>3.2992159877942417E-3</v>
      </c>
      <c r="AK326" s="5">
        <f t="shared" si="586"/>
        <v>1.3196863951176966E-3</v>
      </c>
      <c r="AL326" s="5">
        <f t="shared" si="587"/>
        <v>1.8955975379470548E-5</v>
      </c>
      <c r="AM326" s="5">
        <f t="shared" si="588"/>
        <v>2.3033655135626368E-3</v>
      </c>
      <c r="AN326" s="5">
        <f t="shared" si="589"/>
        <v>2.2976070997787253E-3</v>
      </c>
      <c r="AO326" s="5">
        <f t="shared" si="590"/>
        <v>1.1459315410146363E-3</v>
      </c>
      <c r="AP326" s="5">
        <f t="shared" si="591"/>
        <v>3.8102223738736574E-4</v>
      </c>
      <c r="AQ326" s="5">
        <f t="shared" si="592"/>
        <v>9.5017420448474107E-5</v>
      </c>
      <c r="AR326" s="5">
        <f t="shared" si="593"/>
        <v>9.1415776328465279E-4</v>
      </c>
      <c r="AS326" s="5">
        <f t="shared" si="594"/>
        <v>1.0969893159415833E-3</v>
      </c>
      <c r="AT326" s="5">
        <f t="shared" si="595"/>
        <v>6.5819358956494998E-4</v>
      </c>
      <c r="AU326" s="5">
        <f t="shared" si="596"/>
        <v>2.6327743582597998E-4</v>
      </c>
      <c r="AV326" s="5">
        <f t="shared" si="597"/>
        <v>7.8983230747793973E-5</v>
      </c>
      <c r="AW326" s="5">
        <f t="shared" si="598"/>
        <v>6.3028618136739448E-7</v>
      </c>
      <c r="AX326" s="5">
        <f t="shared" si="599"/>
        <v>4.6067310271252776E-4</v>
      </c>
      <c r="AY326" s="5">
        <f t="shared" si="600"/>
        <v>4.5952141995574548E-4</v>
      </c>
      <c r="AZ326" s="5">
        <f t="shared" si="601"/>
        <v>2.2918630820292746E-4</v>
      </c>
      <c r="BA326" s="5">
        <f t="shared" si="602"/>
        <v>7.6204447477473211E-5</v>
      </c>
      <c r="BB326" s="5">
        <f t="shared" si="603"/>
        <v>1.9003484089694838E-5</v>
      </c>
      <c r="BC326" s="5">
        <f t="shared" si="604"/>
        <v>3.791195075894113E-6</v>
      </c>
      <c r="BD326" s="5">
        <f t="shared" si="605"/>
        <v>1.519787281460731E-4</v>
      </c>
      <c r="BE326" s="5">
        <f t="shared" si="606"/>
        <v>1.8237447377528768E-4</v>
      </c>
      <c r="BF326" s="5">
        <f t="shared" si="607"/>
        <v>1.0942468426517263E-4</v>
      </c>
      <c r="BG326" s="5">
        <f t="shared" si="608"/>
        <v>4.3769873706069049E-5</v>
      </c>
      <c r="BH326" s="5">
        <f t="shared" si="609"/>
        <v>1.313096211182071E-5</v>
      </c>
      <c r="BI326" s="5">
        <f t="shared" si="610"/>
        <v>3.1514309068369699E-6</v>
      </c>
      <c r="BJ326" s="8">
        <f t="shared" si="611"/>
        <v>0.40587507254391997</v>
      </c>
      <c r="BK326" s="8">
        <f t="shared" si="612"/>
        <v>0.28999953508833087</v>
      </c>
      <c r="BL326" s="8">
        <f t="shared" si="613"/>
        <v>0.28587630487723148</v>
      </c>
      <c r="BM326" s="8">
        <f t="shared" si="614"/>
        <v>0.37628275137458089</v>
      </c>
      <c r="BN326" s="8">
        <f t="shared" si="615"/>
        <v>0.62338418499858872</v>
      </c>
    </row>
    <row r="327" spans="1:66" x14ac:dyDescent="0.25">
      <c r="A327" t="s">
        <v>72</v>
      </c>
      <c r="B327" t="s">
        <v>86</v>
      </c>
      <c r="C327" t="s">
        <v>68</v>
      </c>
      <c r="D327" s="16"/>
      <c r="E327">
        <f>VLOOKUP(A327,home!$A$2:$E$405,3,FALSE)</f>
        <v>1.25</v>
      </c>
      <c r="F327">
        <f>VLOOKUP(B327,home!$B$2:$E$405,3,FALSE)</f>
        <v>0.8</v>
      </c>
      <c r="G327">
        <f>VLOOKUP(C327,away!$B$2:$E$405,4,FALSE)</f>
        <v>0.8</v>
      </c>
      <c r="H327">
        <f>VLOOKUP(A327,away!$A$2:$E$405,3,FALSE)</f>
        <v>1.4583333333333299</v>
      </c>
      <c r="I327">
        <f>VLOOKUP(C327,away!$B$2:$E$405,3,FALSE)</f>
        <v>2.8</v>
      </c>
      <c r="J327">
        <f>VLOOKUP(B327,home!$B$2:$E$405,4,FALSE)</f>
        <v>1.03</v>
      </c>
      <c r="K327" s="3">
        <f t="shared" si="560"/>
        <v>0.8</v>
      </c>
      <c r="L327" s="3">
        <f t="shared" si="561"/>
        <v>4.2058333333333229</v>
      </c>
      <c r="M327" s="5">
        <f t="shared" si="562"/>
        <v>6.6987567243552686E-3</v>
      </c>
      <c r="N327" s="5">
        <f t="shared" si="563"/>
        <v>5.3590053794842149E-3</v>
      </c>
      <c r="O327" s="5">
        <f t="shared" si="564"/>
        <v>2.817385432318413E-2</v>
      </c>
      <c r="P327" s="5">
        <f t="shared" si="565"/>
        <v>2.2539083458547302E-2</v>
      </c>
      <c r="Q327" s="5">
        <f t="shared" si="566"/>
        <v>2.1436021517936862E-3</v>
      </c>
      <c r="R327" s="5">
        <f t="shared" si="567"/>
        <v>5.9247267820462482E-2</v>
      </c>
      <c r="S327" s="5">
        <f t="shared" si="568"/>
        <v>1.8959125702547996E-2</v>
      </c>
      <c r="T327" s="5">
        <f t="shared" si="569"/>
        <v>9.0156333834189219E-3</v>
      </c>
      <c r="U327" s="5">
        <f t="shared" si="570"/>
        <v>4.7397814256369984E-2</v>
      </c>
      <c r="V327" s="5">
        <f t="shared" si="571"/>
        <v>7.0879042533895939E-3</v>
      </c>
      <c r="W327" s="5">
        <f t="shared" si="572"/>
        <v>5.716272404783163E-4</v>
      </c>
      <c r="X327" s="5">
        <f t="shared" si="573"/>
        <v>2.404168902245046E-3</v>
      </c>
      <c r="Y327" s="5">
        <f t="shared" si="574"/>
        <v>5.0557668540127994E-3</v>
      </c>
      <c r="Z327" s="5">
        <f t="shared" si="575"/>
        <v>8.3061377969409295E-2</v>
      </c>
      <c r="AA327" s="5">
        <f t="shared" si="576"/>
        <v>6.6449102375527438E-2</v>
      </c>
      <c r="AB327" s="5">
        <f t="shared" si="577"/>
        <v>2.6579640950210977E-2</v>
      </c>
      <c r="AC327" s="5">
        <f t="shared" si="578"/>
        <v>1.4905271986190495E-3</v>
      </c>
      <c r="AD327" s="5">
        <f t="shared" si="579"/>
        <v>1.1432544809566326E-4</v>
      </c>
      <c r="AE327" s="5">
        <f t="shared" si="580"/>
        <v>4.8083378044900914E-4</v>
      </c>
      <c r="AF327" s="5">
        <f t="shared" si="581"/>
        <v>1.0111533708025598E-3</v>
      </c>
      <c r="AG327" s="5">
        <f t="shared" si="582"/>
        <v>1.4175808506779186E-3</v>
      </c>
      <c r="AH327" s="5">
        <f t="shared" si="583"/>
        <v>8.7335578044084927E-2</v>
      </c>
      <c r="AI327" s="5">
        <f t="shared" si="584"/>
        <v>6.9868462435267939E-2</v>
      </c>
      <c r="AJ327" s="5">
        <f t="shared" si="585"/>
        <v>2.7947384974107183E-2</v>
      </c>
      <c r="AK327" s="5">
        <f t="shared" si="586"/>
        <v>7.4526359930952484E-3</v>
      </c>
      <c r="AL327" s="5">
        <f t="shared" si="587"/>
        <v>2.00605087238142E-4</v>
      </c>
      <c r="AM327" s="5">
        <f t="shared" si="588"/>
        <v>1.8292071695306129E-5</v>
      </c>
      <c r="AN327" s="5">
        <f t="shared" si="589"/>
        <v>7.6933404871841501E-5</v>
      </c>
      <c r="AO327" s="5">
        <f t="shared" si="590"/>
        <v>1.6178453932840962E-4</v>
      </c>
      <c r="AP327" s="5">
        <f t="shared" si="591"/>
        <v>2.2681293610846706E-4</v>
      </c>
      <c r="AQ327" s="5">
        <f t="shared" si="592"/>
        <v>2.3848435177904802E-4</v>
      </c>
      <c r="AR327" s="5">
        <f t="shared" si="593"/>
        <v>7.3463777064749242E-2</v>
      </c>
      <c r="AS327" s="5">
        <f t="shared" si="594"/>
        <v>5.8771021651799392E-2</v>
      </c>
      <c r="AT327" s="5">
        <f t="shared" si="595"/>
        <v>2.3508408660719758E-2</v>
      </c>
      <c r="AU327" s="5">
        <f t="shared" si="596"/>
        <v>6.2689089761919364E-3</v>
      </c>
      <c r="AV327" s="5">
        <f t="shared" si="597"/>
        <v>1.2537817952383871E-3</v>
      </c>
      <c r="AW327" s="5">
        <f t="shared" si="598"/>
        <v>1.8749145838720369E-5</v>
      </c>
      <c r="AX327" s="5">
        <f t="shared" si="599"/>
        <v>2.4389428927074828E-6</v>
      </c>
      <c r="AY327" s="5">
        <f t="shared" si="600"/>
        <v>1.0257787316245529E-5</v>
      </c>
      <c r="AZ327" s="5">
        <f t="shared" si="601"/>
        <v>2.1571271910454609E-5</v>
      </c>
      <c r="BA327" s="5">
        <f t="shared" si="602"/>
        <v>3.0241724814462265E-5</v>
      </c>
      <c r="BB327" s="5">
        <f t="shared" si="603"/>
        <v>3.1797913570539728E-5</v>
      </c>
      <c r="BC327" s="5">
        <f t="shared" si="604"/>
        <v>2.6747344965085594E-5</v>
      </c>
      <c r="BD327" s="5">
        <f t="shared" si="605"/>
        <v>5.1496067061915077E-2</v>
      </c>
      <c r="BE327" s="5">
        <f t="shared" si="606"/>
        <v>4.1196853649532059E-2</v>
      </c>
      <c r="BF327" s="5">
        <f t="shared" si="607"/>
        <v>1.6478741459812825E-2</v>
      </c>
      <c r="BG327" s="5">
        <f t="shared" si="608"/>
        <v>4.394331055950087E-3</v>
      </c>
      <c r="BH327" s="5">
        <f t="shared" si="609"/>
        <v>8.7886621119001725E-4</v>
      </c>
      <c r="BI327" s="5">
        <f t="shared" si="610"/>
        <v>1.4061859379040282E-4</v>
      </c>
      <c r="BJ327" s="8">
        <f t="shared" si="611"/>
        <v>2.8419059650710704E-2</v>
      </c>
      <c r="BK327" s="8">
        <f t="shared" si="612"/>
        <v>5.6986260212013598E-2</v>
      </c>
      <c r="BL327" s="8">
        <f t="shared" si="613"/>
        <v>0.69830311735319972</v>
      </c>
      <c r="BM327" s="8">
        <f t="shared" si="614"/>
        <v>0.74261673668602879</v>
      </c>
      <c r="BN327" s="8">
        <f t="shared" si="615"/>
        <v>0.12416156985782709</v>
      </c>
    </row>
    <row r="328" spans="1:66" x14ac:dyDescent="0.25">
      <c r="A328" t="s">
        <v>72</v>
      </c>
      <c r="B328" t="s">
        <v>106</v>
      </c>
      <c r="C328" t="s">
        <v>81</v>
      </c>
      <c r="D328" s="16"/>
      <c r="E328">
        <f>VLOOKUP(A328,home!$A$2:$E$405,3,FALSE)</f>
        <v>1.25</v>
      </c>
      <c r="F328">
        <f>VLOOKUP(B328,home!$B$2:$E$405,3,FALSE)</f>
        <v>1.6</v>
      </c>
      <c r="G328">
        <f>VLOOKUP(C328,away!$B$2:$E$405,4,FALSE)</f>
        <v>0.8</v>
      </c>
      <c r="H328">
        <f>VLOOKUP(A328,away!$A$2:$E$405,3,FALSE)</f>
        <v>1.4583333333333299</v>
      </c>
      <c r="I328">
        <f>VLOOKUP(C328,away!$B$2:$E$405,3,FALSE)</f>
        <v>1.6</v>
      </c>
      <c r="J328">
        <f>VLOOKUP(B328,home!$B$2:$E$405,4,FALSE)</f>
        <v>1.03</v>
      </c>
      <c r="K328" s="3">
        <f t="shared" si="560"/>
        <v>1.6</v>
      </c>
      <c r="L328" s="3">
        <f t="shared" si="561"/>
        <v>2.403333333333328</v>
      </c>
      <c r="M328" s="5">
        <f t="shared" si="562"/>
        <v>1.8254688399689196E-2</v>
      </c>
      <c r="N328" s="5">
        <f t="shared" si="563"/>
        <v>2.9207501439502723E-2</v>
      </c>
      <c r="O328" s="5">
        <f t="shared" si="564"/>
        <v>4.3872101120586274E-2</v>
      </c>
      <c r="P328" s="5">
        <f t="shared" si="565"/>
        <v>7.0195361792938046E-2</v>
      </c>
      <c r="Q328" s="5">
        <f t="shared" si="566"/>
        <v>2.3366001151602183E-2</v>
      </c>
      <c r="R328" s="5">
        <f t="shared" si="567"/>
        <v>5.2719641513237728E-2</v>
      </c>
      <c r="S328" s="5">
        <f t="shared" si="568"/>
        <v>6.7481141136944325E-2</v>
      </c>
      <c r="T328" s="5">
        <f t="shared" si="569"/>
        <v>5.6156289434350457E-2</v>
      </c>
      <c r="U328" s="5">
        <f t="shared" si="570"/>
        <v>8.4351426421180389E-2</v>
      </c>
      <c r="V328" s="5">
        <f t="shared" si="571"/>
        <v>2.8831942376140295E-2</v>
      </c>
      <c r="W328" s="5">
        <f t="shared" si="572"/>
        <v>1.2461867280854496E-2</v>
      </c>
      <c r="X328" s="5">
        <f t="shared" si="573"/>
        <v>2.9950021031653572E-2</v>
      </c>
      <c r="Y328" s="5">
        <f t="shared" si="574"/>
        <v>3.5989941939703639E-2</v>
      </c>
      <c r="Z328" s="5">
        <f t="shared" si="575"/>
        <v>4.2234290590049246E-2</v>
      </c>
      <c r="AA328" s="5">
        <f t="shared" si="576"/>
        <v>6.7574864944078814E-2</v>
      </c>
      <c r="AB328" s="5">
        <f t="shared" si="577"/>
        <v>5.4059891955263062E-2</v>
      </c>
      <c r="AC328" s="5">
        <f t="shared" si="578"/>
        <v>6.9292768177323669E-3</v>
      </c>
      <c r="AD328" s="5">
        <f t="shared" si="579"/>
        <v>4.9847469123417976E-3</v>
      </c>
      <c r="AE328" s="5">
        <f t="shared" si="580"/>
        <v>1.1980008412661426E-2</v>
      </c>
      <c r="AF328" s="5">
        <f t="shared" si="581"/>
        <v>1.4395976775881452E-2</v>
      </c>
      <c r="AG328" s="5">
        <f t="shared" si="582"/>
        <v>1.1532776950456116E-2</v>
      </c>
      <c r="AH328" s="5">
        <f t="shared" si="583"/>
        <v>2.5375769596187862E-2</v>
      </c>
      <c r="AI328" s="5">
        <f t="shared" si="584"/>
        <v>4.0601231353900584E-2</v>
      </c>
      <c r="AJ328" s="5">
        <f t="shared" si="585"/>
        <v>3.248098508312048E-2</v>
      </c>
      <c r="AK328" s="5">
        <f t="shared" si="586"/>
        <v>1.7323192044330919E-2</v>
      </c>
      <c r="AL328" s="5">
        <f t="shared" si="587"/>
        <v>1.0658151649248059E-3</v>
      </c>
      <c r="AM328" s="5">
        <f t="shared" si="588"/>
        <v>1.595119011949375E-3</v>
      </c>
      <c r="AN328" s="5">
        <f t="shared" si="589"/>
        <v>3.8336026920516553E-3</v>
      </c>
      <c r="AO328" s="5">
        <f t="shared" si="590"/>
        <v>4.6067125682820636E-3</v>
      </c>
      <c r="AP328" s="5">
        <f t="shared" si="591"/>
        <v>3.6904886241459563E-3</v>
      </c>
      <c r="AQ328" s="5">
        <f t="shared" si="592"/>
        <v>2.2173685816743566E-3</v>
      </c>
      <c r="AR328" s="5">
        <f t="shared" si="593"/>
        <v>1.2197286585900949E-2</v>
      </c>
      <c r="AS328" s="5">
        <f t="shared" si="594"/>
        <v>1.9515658537441524E-2</v>
      </c>
      <c r="AT328" s="5">
        <f t="shared" si="595"/>
        <v>1.5612526829953222E-2</v>
      </c>
      <c r="AU328" s="5">
        <f t="shared" si="596"/>
        <v>8.3266809759750503E-3</v>
      </c>
      <c r="AV328" s="5">
        <f t="shared" si="597"/>
        <v>3.3306723903900196E-3</v>
      </c>
      <c r="AW328" s="5">
        <f t="shared" si="598"/>
        <v>1.1384484946826421E-4</v>
      </c>
      <c r="AX328" s="5">
        <f t="shared" si="599"/>
        <v>4.2536506985316696E-4</v>
      </c>
      <c r="AY328" s="5">
        <f t="shared" si="600"/>
        <v>1.0222940512137756E-3</v>
      </c>
      <c r="AZ328" s="5">
        <f t="shared" si="601"/>
        <v>1.2284566848752179E-3</v>
      </c>
      <c r="BA328" s="5">
        <f t="shared" si="602"/>
        <v>9.8413029977225579E-4</v>
      </c>
      <c r="BB328" s="5">
        <f t="shared" si="603"/>
        <v>5.9129828844649561E-4</v>
      </c>
      <c r="BC328" s="5">
        <f t="shared" si="604"/>
        <v>2.8421737731328182E-4</v>
      </c>
      <c r="BD328" s="5">
        <f t="shared" si="605"/>
        <v>4.8856909046858651E-3</v>
      </c>
      <c r="BE328" s="5">
        <f t="shared" si="606"/>
        <v>7.8171054474973859E-3</v>
      </c>
      <c r="BF328" s="5">
        <f t="shared" si="607"/>
        <v>6.2536843579979098E-3</v>
      </c>
      <c r="BG328" s="5">
        <f t="shared" si="608"/>
        <v>3.3352983242655515E-3</v>
      </c>
      <c r="BH328" s="5">
        <f t="shared" si="609"/>
        <v>1.3341193297062204E-3</v>
      </c>
      <c r="BI328" s="5">
        <f t="shared" si="610"/>
        <v>4.2691818550599043E-4</v>
      </c>
      <c r="BJ328" s="8">
        <f t="shared" si="611"/>
        <v>0.25050418457858542</v>
      </c>
      <c r="BK328" s="8">
        <f t="shared" si="612"/>
        <v>0.19378051973958277</v>
      </c>
      <c r="BL328" s="8">
        <f t="shared" si="613"/>
        <v>0.50139474590120581</v>
      </c>
      <c r="BM328" s="8">
        <f t="shared" si="614"/>
        <v>0.74938999619012148</v>
      </c>
      <c r="BN328" s="8">
        <f t="shared" si="615"/>
        <v>0.23761529541755616</v>
      </c>
    </row>
    <row r="329" spans="1:66" x14ac:dyDescent="0.25">
      <c r="A329" t="s">
        <v>72</v>
      </c>
      <c r="B329" t="s">
        <v>90</v>
      </c>
      <c r="C329" t="s">
        <v>76</v>
      </c>
      <c r="D329" s="16"/>
      <c r="E329">
        <f>VLOOKUP(A329,home!$A$2:$E$405,3,FALSE)</f>
        <v>1.25</v>
      </c>
      <c r="F329">
        <f>VLOOKUP(B329,home!$B$2:$E$405,3,FALSE)</f>
        <v>0.4</v>
      </c>
      <c r="G329">
        <f>VLOOKUP(C329,away!$B$2:$E$405,4,FALSE)</f>
        <v>0.4</v>
      </c>
      <c r="H329">
        <f>VLOOKUP(A329,away!$A$2:$E$405,3,FALSE)</f>
        <v>1.4583333333333299</v>
      </c>
      <c r="I329">
        <f>VLOOKUP(C329,away!$B$2:$E$405,3,FALSE)</f>
        <v>1.2</v>
      </c>
      <c r="J329">
        <f>VLOOKUP(B329,home!$B$2:$E$405,4,FALSE)</f>
        <v>1.03</v>
      </c>
      <c r="K329" s="3">
        <f t="shared" si="560"/>
        <v>0.2</v>
      </c>
      <c r="L329" s="3">
        <f t="shared" si="561"/>
        <v>1.8024999999999958</v>
      </c>
      <c r="M329" s="5">
        <f t="shared" si="562"/>
        <v>0.13499736759906636</v>
      </c>
      <c r="N329" s="5">
        <f t="shared" si="563"/>
        <v>2.6999473519813279E-2</v>
      </c>
      <c r="O329" s="5">
        <f t="shared" si="564"/>
        <v>0.24333275509731658</v>
      </c>
      <c r="P329" s="5">
        <f t="shared" si="565"/>
        <v>4.8666551019463322E-2</v>
      </c>
      <c r="Q329" s="5">
        <f t="shared" si="566"/>
        <v>2.6999473519813276E-3</v>
      </c>
      <c r="R329" s="5">
        <f t="shared" si="567"/>
        <v>0.21930364553145607</v>
      </c>
      <c r="S329" s="5">
        <f t="shared" si="568"/>
        <v>4.386072910629122E-3</v>
      </c>
      <c r="T329" s="5">
        <f t="shared" si="569"/>
        <v>4.8666551019463317E-3</v>
      </c>
      <c r="U329" s="5">
        <f t="shared" si="570"/>
        <v>4.386072910629122E-2</v>
      </c>
      <c r="V329" s="5">
        <f t="shared" si="571"/>
        <v>1.7568658714242174E-4</v>
      </c>
      <c r="W329" s="5">
        <f t="shared" si="572"/>
        <v>1.7999649013208862E-4</v>
      </c>
      <c r="X329" s="5">
        <f t="shared" si="573"/>
        <v>3.2444367346308895E-4</v>
      </c>
      <c r="Y329" s="5">
        <f t="shared" si="574"/>
        <v>2.924048607086083E-4</v>
      </c>
      <c r="Z329" s="5">
        <f t="shared" si="575"/>
        <v>0.13176494035681624</v>
      </c>
      <c r="AA329" s="5">
        <f t="shared" si="576"/>
        <v>2.6352988071363249E-2</v>
      </c>
      <c r="AB329" s="5">
        <f t="shared" si="577"/>
        <v>2.6352988071363247E-3</v>
      </c>
      <c r="AC329" s="5">
        <f t="shared" si="578"/>
        <v>3.9584384165526794E-6</v>
      </c>
      <c r="AD329" s="5">
        <f t="shared" si="579"/>
        <v>8.9998245066044278E-6</v>
      </c>
      <c r="AE329" s="5">
        <f t="shared" si="580"/>
        <v>1.6222183673154443E-5</v>
      </c>
      <c r="AF329" s="5">
        <f t="shared" si="581"/>
        <v>1.4620243035430409E-5</v>
      </c>
      <c r="AG329" s="5">
        <f t="shared" si="582"/>
        <v>8.7843293571210838E-6</v>
      </c>
      <c r="AH329" s="5">
        <f t="shared" si="583"/>
        <v>5.937657624829018E-2</v>
      </c>
      <c r="AI329" s="5">
        <f t="shared" si="584"/>
        <v>1.1875315249658036E-2</v>
      </c>
      <c r="AJ329" s="5">
        <f t="shared" si="585"/>
        <v>1.1875315249658036E-3</v>
      </c>
      <c r="AK329" s="5">
        <f t="shared" si="586"/>
        <v>7.9168768331053618E-5</v>
      </c>
      <c r="AL329" s="5">
        <f t="shared" si="587"/>
        <v>5.7080681966689534E-8</v>
      </c>
      <c r="AM329" s="5">
        <f t="shared" si="588"/>
        <v>3.5999298026417718E-7</v>
      </c>
      <c r="AN329" s="5">
        <f t="shared" si="589"/>
        <v>6.488873469261779E-7</v>
      </c>
      <c r="AO329" s="5">
        <f t="shared" si="590"/>
        <v>5.8480972141721656E-7</v>
      </c>
      <c r="AP329" s="5">
        <f t="shared" si="591"/>
        <v>3.513731742848435E-7</v>
      </c>
      <c r="AQ329" s="5">
        <f t="shared" si="592"/>
        <v>1.5833753666210724E-7</v>
      </c>
      <c r="AR329" s="5">
        <f t="shared" si="593"/>
        <v>2.1405255737508563E-2</v>
      </c>
      <c r="AS329" s="5">
        <f t="shared" si="594"/>
        <v>4.2810511475017132E-3</v>
      </c>
      <c r="AT329" s="5">
        <f t="shared" si="595"/>
        <v>4.281051147501713E-4</v>
      </c>
      <c r="AU329" s="5">
        <f t="shared" si="596"/>
        <v>2.8540340983344768E-5</v>
      </c>
      <c r="AV329" s="5">
        <f t="shared" si="597"/>
        <v>1.4270170491672379E-6</v>
      </c>
      <c r="AW329" s="5">
        <f t="shared" si="598"/>
        <v>5.7159960691643166E-10</v>
      </c>
      <c r="AX329" s="5">
        <f t="shared" si="599"/>
        <v>1.199976600880591E-8</v>
      </c>
      <c r="AY329" s="5">
        <f t="shared" si="600"/>
        <v>2.1629578230872604E-8</v>
      </c>
      <c r="AZ329" s="5">
        <f t="shared" si="601"/>
        <v>1.9493657380573891E-8</v>
      </c>
      <c r="BA329" s="5">
        <f t="shared" si="602"/>
        <v>1.171243914282812E-8</v>
      </c>
      <c r="BB329" s="5">
        <f t="shared" si="603"/>
        <v>5.2779178887369091E-9</v>
      </c>
      <c r="BC329" s="5">
        <f t="shared" si="604"/>
        <v>1.9026893988896515E-9</v>
      </c>
      <c r="BD329" s="5">
        <f t="shared" si="605"/>
        <v>6.4304955778098499E-3</v>
      </c>
      <c r="BE329" s="5">
        <f t="shared" si="606"/>
        <v>1.2860991155619701E-3</v>
      </c>
      <c r="BF329" s="5">
        <f t="shared" si="607"/>
        <v>1.2860991155619702E-4</v>
      </c>
      <c r="BG329" s="5">
        <f t="shared" si="608"/>
        <v>8.5739941037464722E-6</v>
      </c>
      <c r="BH329" s="5">
        <f t="shared" si="609"/>
        <v>4.2869970518732346E-7</v>
      </c>
      <c r="BI329" s="5">
        <f t="shared" si="610"/>
        <v>1.7147988207492945E-8</v>
      </c>
      <c r="BJ329" s="8">
        <f t="shared" si="611"/>
        <v>3.5413722995424661E-2</v>
      </c>
      <c r="BK329" s="8">
        <f t="shared" si="612"/>
        <v>0.18822971526497798</v>
      </c>
      <c r="BL329" s="8">
        <f t="shared" si="613"/>
        <v>0.64200261220932642</v>
      </c>
      <c r="BM329" s="8">
        <f t="shared" si="614"/>
        <v>0.32141122964946983</v>
      </c>
      <c r="BN329" s="8">
        <f t="shared" si="615"/>
        <v>0.67599974011909691</v>
      </c>
    </row>
    <row r="330" spans="1:66" x14ac:dyDescent="0.25">
      <c r="A330" t="s">
        <v>72</v>
      </c>
      <c r="B330" t="s">
        <v>367</v>
      </c>
      <c r="C330" t="s">
        <v>79</v>
      </c>
      <c r="D330" s="16"/>
      <c r="E330">
        <f>VLOOKUP(A330,home!$A$2:$E$405,3,FALSE)</f>
        <v>1.25</v>
      </c>
      <c r="F330">
        <f>VLOOKUP(B330,home!$B$2:$E$405,3,FALSE)</f>
        <v>1.6</v>
      </c>
      <c r="G330">
        <f>VLOOKUP(C330,away!$B$2:$E$405,4,FALSE)</f>
        <v>1.6</v>
      </c>
      <c r="H330">
        <f>VLOOKUP(A330,away!$A$2:$E$405,3,FALSE)</f>
        <v>1.4583333333333299</v>
      </c>
      <c r="I330">
        <f>VLOOKUP(C330,away!$B$2:$E$405,3,FALSE)</f>
        <v>1.6</v>
      </c>
      <c r="J330">
        <f>VLOOKUP(B330,home!$B$2:$E$405,4,FALSE)</f>
        <v>1.37</v>
      </c>
      <c r="K330" s="3">
        <f t="shared" si="560"/>
        <v>3.2</v>
      </c>
      <c r="L330" s="3">
        <f t="shared" si="561"/>
        <v>3.1966666666666597</v>
      </c>
      <c r="M330" s="5">
        <f t="shared" si="562"/>
        <v>1.6671050385566781E-3</v>
      </c>
      <c r="N330" s="5">
        <f t="shared" si="563"/>
        <v>5.334736123381369E-3</v>
      </c>
      <c r="O330" s="5">
        <f t="shared" si="564"/>
        <v>5.3291791065861694E-3</v>
      </c>
      <c r="P330" s="5">
        <f t="shared" si="565"/>
        <v>1.7053373141075742E-2</v>
      </c>
      <c r="Q330" s="5">
        <f t="shared" si="566"/>
        <v>8.5355777974101925E-3</v>
      </c>
      <c r="R330" s="5">
        <f t="shared" si="567"/>
        <v>8.517804605360212E-3</v>
      </c>
      <c r="S330" s="5">
        <f t="shared" si="568"/>
        <v>4.3611159579444295E-2</v>
      </c>
      <c r="T330" s="5">
        <f t="shared" si="569"/>
        <v>2.7285397025721192E-2</v>
      </c>
      <c r="U330" s="5">
        <f t="shared" si="570"/>
        <v>2.7256974737152675E-2</v>
      </c>
      <c r="V330" s="5">
        <f t="shared" si="571"/>
        <v>4.9568120932369751E-2</v>
      </c>
      <c r="W330" s="5">
        <f t="shared" si="572"/>
        <v>9.1046163172375395E-3</v>
      </c>
      <c r="X330" s="5">
        <f t="shared" si="573"/>
        <v>2.9104423494102607E-2</v>
      </c>
      <c r="Y330" s="5">
        <f t="shared" si="574"/>
        <v>4.6518570218073915E-2</v>
      </c>
      <c r="Z330" s="5">
        <f t="shared" si="575"/>
        <v>9.0761940183782495E-3</v>
      </c>
      <c r="AA330" s="5">
        <f t="shared" si="576"/>
        <v>2.9043820858810392E-2</v>
      </c>
      <c r="AB330" s="5">
        <f t="shared" si="577"/>
        <v>4.6470113374096643E-2</v>
      </c>
      <c r="AC330" s="5">
        <f t="shared" si="578"/>
        <v>3.1690551982761668E-2</v>
      </c>
      <c r="AD330" s="5">
        <f t="shared" si="579"/>
        <v>7.2836930537900331E-3</v>
      </c>
      <c r="AE330" s="5">
        <f t="shared" si="580"/>
        <v>2.328353879528209E-2</v>
      </c>
      <c r="AF330" s="5">
        <f t="shared" si="581"/>
        <v>3.7214856174459139E-2</v>
      </c>
      <c r="AG330" s="5">
        <f t="shared" si="582"/>
        <v>3.9654496745895808E-2</v>
      </c>
      <c r="AH330" s="5">
        <f t="shared" si="583"/>
        <v>7.2533917196872678E-3</v>
      </c>
      <c r="AI330" s="5">
        <f t="shared" si="584"/>
        <v>2.3210853502999253E-2</v>
      </c>
      <c r="AJ330" s="5">
        <f t="shared" si="585"/>
        <v>3.7137365604798814E-2</v>
      </c>
      <c r="AK330" s="5">
        <f t="shared" si="586"/>
        <v>3.9613189978452076E-2</v>
      </c>
      <c r="AL330" s="5">
        <f t="shared" si="587"/>
        <v>1.2966928789959834E-2</v>
      </c>
      <c r="AM330" s="5">
        <f t="shared" si="588"/>
        <v>4.6615635544256196E-3</v>
      </c>
      <c r="AN330" s="5">
        <f t="shared" si="589"/>
        <v>1.4901464828980533E-2</v>
      </c>
      <c r="AO330" s="5">
        <f t="shared" si="590"/>
        <v>2.3817507951653841E-2</v>
      </c>
      <c r="AP330" s="5">
        <f t="shared" si="591"/>
        <v>2.537887791737331E-2</v>
      </c>
      <c r="AQ330" s="5">
        <f t="shared" si="592"/>
        <v>2.0281953268967458E-2</v>
      </c>
      <c r="AR330" s="5">
        <f t="shared" si="593"/>
        <v>4.6373351061200505E-3</v>
      </c>
      <c r="AS330" s="5">
        <f t="shared" si="594"/>
        <v>1.4839472339584159E-2</v>
      </c>
      <c r="AT330" s="5">
        <f t="shared" si="595"/>
        <v>2.374315574333466E-2</v>
      </c>
      <c r="AU330" s="5">
        <f t="shared" si="596"/>
        <v>2.5326032792890307E-2</v>
      </c>
      <c r="AV330" s="5">
        <f t="shared" si="597"/>
        <v>2.0260826234312249E-2</v>
      </c>
      <c r="AW330" s="5">
        <f t="shared" si="598"/>
        <v>3.6845288028359868E-3</v>
      </c>
      <c r="AX330" s="5">
        <f t="shared" si="599"/>
        <v>2.4861672290269975E-3</v>
      </c>
      <c r="AY330" s="5">
        <f t="shared" si="600"/>
        <v>7.9474479087896198E-3</v>
      </c>
      <c r="AZ330" s="5">
        <f t="shared" si="601"/>
        <v>1.2702670907548718E-2</v>
      </c>
      <c r="BA330" s="5">
        <f t="shared" si="602"/>
        <v>1.3535401555932434E-2</v>
      </c>
      <c r="BB330" s="5">
        <f t="shared" si="603"/>
        <v>1.0817041743449314E-2</v>
      </c>
      <c r="BC330" s="5">
        <f t="shared" si="604"/>
        <v>6.9156953546452467E-3</v>
      </c>
      <c r="BD330" s="5">
        <f t="shared" si="605"/>
        <v>2.47066909264951E-3</v>
      </c>
      <c r="BE330" s="5">
        <f t="shared" si="606"/>
        <v>7.9061410964784314E-3</v>
      </c>
      <c r="BF330" s="5">
        <f t="shared" si="607"/>
        <v>1.2649825754365492E-2</v>
      </c>
      <c r="BG330" s="5">
        <f t="shared" si="608"/>
        <v>1.3493147471323193E-2</v>
      </c>
      <c r="BH330" s="5">
        <f t="shared" si="609"/>
        <v>1.0794517977058557E-2</v>
      </c>
      <c r="BI330" s="5">
        <f t="shared" si="610"/>
        <v>6.9084915053174737E-3</v>
      </c>
      <c r="BJ330" s="8">
        <f t="shared" si="611"/>
        <v>0.37676569796614695</v>
      </c>
      <c r="BK330" s="8">
        <f t="shared" si="612"/>
        <v>0.16450468737295759</v>
      </c>
      <c r="BL330" s="8">
        <f t="shared" si="613"/>
        <v>0.36686230860137758</v>
      </c>
      <c r="BM330" s="8">
        <f t="shared" si="614"/>
        <v>0.86650819304053628</v>
      </c>
      <c r="BN330" s="8">
        <f t="shared" si="615"/>
        <v>4.6437775812370366E-2</v>
      </c>
    </row>
    <row r="331" spans="1:66" x14ac:dyDescent="0.25">
      <c r="A331" t="s">
        <v>91</v>
      </c>
      <c r="B331" t="s">
        <v>94</v>
      </c>
      <c r="C331" t="s">
        <v>113</v>
      </c>
      <c r="D331" s="16"/>
      <c r="E331">
        <f>VLOOKUP(A331,home!$A$2:$E$405,3,FALSE)</f>
        <v>1.2916666666666701</v>
      </c>
      <c r="F331">
        <f>VLOOKUP(B331,home!$B$2:$E$405,3,FALSE)</f>
        <v>1.1599999999999999</v>
      </c>
      <c r="G331">
        <f>VLOOKUP(C331,away!$B$2:$E$405,4,FALSE)</f>
        <v>1.1599999999999999</v>
      </c>
      <c r="H331">
        <f>VLOOKUP(A331,away!$A$2:$E$405,3,FALSE)</f>
        <v>0.97916666666666696</v>
      </c>
      <c r="I331">
        <f>VLOOKUP(C331,away!$B$2:$E$405,3,FALSE)</f>
        <v>0</v>
      </c>
      <c r="J331">
        <f>VLOOKUP(B331,home!$B$2:$E$405,4,FALSE)</f>
        <v>0.51</v>
      </c>
      <c r="K331" s="3">
        <f t="shared" si="560"/>
        <v>1.7380666666666709</v>
      </c>
      <c r="L331" s="3">
        <f t="shared" si="561"/>
        <v>0</v>
      </c>
      <c r="M331" s="5">
        <f t="shared" si="562"/>
        <v>0.17586006829781359</v>
      </c>
      <c r="N331" s="5">
        <f t="shared" si="563"/>
        <v>0.30565652270615395</v>
      </c>
      <c r="O331" s="5">
        <f t="shared" si="564"/>
        <v>0</v>
      </c>
      <c r="P331" s="5">
        <f t="shared" si="565"/>
        <v>0</v>
      </c>
      <c r="Q331" s="5">
        <f t="shared" si="566"/>
        <v>0.26562570678240538</v>
      </c>
      <c r="R331" s="5">
        <f t="shared" si="567"/>
        <v>0</v>
      </c>
      <c r="S331" s="5">
        <f t="shared" si="568"/>
        <v>0</v>
      </c>
      <c r="T331" s="5">
        <f t="shared" si="569"/>
        <v>0</v>
      </c>
      <c r="U331" s="5">
        <f t="shared" si="570"/>
        <v>0</v>
      </c>
      <c r="V331" s="5">
        <f t="shared" si="571"/>
        <v>0</v>
      </c>
      <c r="W331" s="5">
        <f t="shared" si="572"/>
        <v>0.15389172892275793</v>
      </c>
      <c r="X331" s="5">
        <f t="shared" si="573"/>
        <v>0</v>
      </c>
      <c r="Y331" s="5">
        <f t="shared" si="574"/>
        <v>0</v>
      </c>
      <c r="Z331" s="5">
        <f t="shared" si="575"/>
        <v>0</v>
      </c>
      <c r="AA331" s="5">
        <f t="shared" si="576"/>
        <v>0</v>
      </c>
      <c r="AB331" s="5">
        <f t="shared" si="577"/>
        <v>0</v>
      </c>
      <c r="AC331" s="5">
        <f t="shared" si="578"/>
        <v>0</v>
      </c>
      <c r="AD331" s="5">
        <f t="shared" si="579"/>
        <v>6.6868521079087195E-2</v>
      </c>
      <c r="AE331" s="5">
        <f t="shared" si="580"/>
        <v>0</v>
      </c>
      <c r="AF331" s="5">
        <f t="shared" si="581"/>
        <v>0</v>
      </c>
      <c r="AG331" s="5">
        <f t="shared" si="582"/>
        <v>0</v>
      </c>
      <c r="AH331" s="5">
        <f t="shared" si="583"/>
        <v>0</v>
      </c>
      <c r="AI331" s="5">
        <f t="shared" si="584"/>
        <v>0</v>
      </c>
      <c r="AJ331" s="5">
        <f t="shared" si="585"/>
        <v>0</v>
      </c>
      <c r="AK331" s="5">
        <f t="shared" si="586"/>
        <v>0</v>
      </c>
      <c r="AL331" s="5">
        <f t="shared" si="587"/>
        <v>0</v>
      </c>
      <c r="AM331" s="5">
        <f t="shared" si="588"/>
        <v>2.3244389507371808E-2</v>
      </c>
      <c r="AN331" s="5">
        <f t="shared" si="589"/>
        <v>0</v>
      </c>
      <c r="AO331" s="5">
        <f t="shared" si="590"/>
        <v>0</v>
      </c>
      <c r="AP331" s="5">
        <f t="shared" si="591"/>
        <v>0</v>
      </c>
      <c r="AQ331" s="5">
        <f t="shared" si="592"/>
        <v>0</v>
      </c>
      <c r="AR331" s="5">
        <f t="shared" si="593"/>
        <v>0</v>
      </c>
      <c r="AS331" s="5">
        <f t="shared" si="594"/>
        <v>0</v>
      </c>
      <c r="AT331" s="5">
        <f t="shared" si="595"/>
        <v>0</v>
      </c>
      <c r="AU331" s="5">
        <f t="shared" si="596"/>
        <v>0</v>
      </c>
      <c r="AV331" s="5">
        <f t="shared" si="597"/>
        <v>0</v>
      </c>
      <c r="AW331" s="5">
        <f t="shared" si="598"/>
        <v>0</v>
      </c>
      <c r="AX331" s="5">
        <f t="shared" si="599"/>
        <v>6.7333830982965852E-3</v>
      </c>
      <c r="AY331" s="5">
        <f t="shared" si="600"/>
        <v>0</v>
      </c>
      <c r="AZ331" s="5">
        <f t="shared" si="601"/>
        <v>0</v>
      </c>
      <c r="BA331" s="5">
        <f t="shared" si="602"/>
        <v>0</v>
      </c>
      <c r="BB331" s="5">
        <f t="shared" si="603"/>
        <v>0</v>
      </c>
      <c r="BC331" s="5">
        <f t="shared" si="604"/>
        <v>0</v>
      </c>
      <c r="BD331" s="5">
        <f t="shared" si="605"/>
        <v>0</v>
      </c>
      <c r="BE331" s="5">
        <f t="shared" si="606"/>
        <v>0</v>
      </c>
      <c r="BF331" s="5">
        <f t="shared" si="607"/>
        <v>0</v>
      </c>
      <c r="BG331" s="5">
        <f t="shared" si="608"/>
        <v>0</v>
      </c>
      <c r="BH331" s="5">
        <f t="shared" si="609"/>
        <v>0</v>
      </c>
      <c r="BI331" s="5">
        <f t="shared" si="610"/>
        <v>0</v>
      </c>
      <c r="BJ331" s="8">
        <f t="shared" si="611"/>
        <v>0.82202025209607288</v>
      </c>
      <c r="BK331" s="8">
        <f t="shared" si="612"/>
        <v>0.17586006829781359</v>
      </c>
      <c r="BL331" s="8">
        <f t="shared" si="613"/>
        <v>0</v>
      </c>
      <c r="BM331" s="8">
        <f t="shared" si="614"/>
        <v>0.25073802260751354</v>
      </c>
      <c r="BN331" s="8">
        <f t="shared" si="615"/>
        <v>0.74714229778637287</v>
      </c>
    </row>
    <row r="332" spans="1:66" x14ac:dyDescent="0.25">
      <c r="A332" t="s">
        <v>91</v>
      </c>
      <c r="B332" t="s">
        <v>92</v>
      </c>
      <c r="C332" t="s">
        <v>95</v>
      </c>
      <c r="D332" s="16"/>
      <c r="E332">
        <f>VLOOKUP(A332,home!$A$2:$E$405,3,FALSE)</f>
        <v>1.2916666666666701</v>
      </c>
      <c r="F332">
        <f>VLOOKUP(B332,home!$B$2:$E$405,3,FALSE)</f>
        <v>1.55</v>
      </c>
      <c r="G332">
        <f>VLOOKUP(C332,away!$B$2:$E$405,4,FALSE)</f>
        <v>0.77</v>
      </c>
      <c r="H332">
        <f>VLOOKUP(A332,away!$A$2:$E$405,3,FALSE)</f>
        <v>0.97916666666666696</v>
      </c>
      <c r="I332">
        <f>VLOOKUP(C332,away!$B$2:$E$405,3,FALSE)</f>
        <v>0.39</v>
      </c>
      <c r="J332">
        <f>VLOOKUP(B332,home!$B$2:$E$405,4,FALSE)</f>
        <v>2.04</v>
      </c>
      <c r="K332" s="3">
        <f t="shared" si="560"/>
        <v>1.5416041666666707</v>
      </c>
      <c r="L332" s="3">
        <f t="shared" si="561"/>
        <v>0.7790250000000003</v>
      </c>
      <c r="M332" s="5">
        <f t="shared" si="562"/>
        <v>9.8211774586839953E-2</v>
      </c>
      <c r="N332" s="5">
        <f t="shared" si="563"/>
        <v>0.1514036809188003</v>
      </c>
      <c r="O332" s="5">
        <f t="shared" si="564"/>
        <v>7.6509427697513011E-2</v>
      </c>
      <c r="P332" s="5">
        <f t="shared" si="565"/>
        <v>0.11794725252776844</v>
      </c>
      <c r="Q332" s="5">
        <f t="shared" si="566"/>
        <v>0.11670227267654684</v>
      </c>
      <c r="R332" s="5">
        <f t="shared" si="567"/>
        <v>2.9801378456027552E-2</v>
      </c>
      <c r="S332" s="5">
        <f t="shared" si="568"/>
        <v>3.5412134739884041E-2</v>
      </c>
      <c r="T332" s="5">
        <f t="shared" si="569"/>
        <v>9.0913987971846924E-2</v>
      </c>
      <c r="U332" s="5">
        <f t="shared" si="570"/>
        <v>4.5941929200222421E-2</v>
      </c>
      <c r="V332" s="5">
        <f t="shared" si="571"/>
        <v>4.7253487751153546E-3</v>
      </c>
      <c r="W332" s="5">
        <f t="shared" si="572"/>
        <v>5.9969569939211514E-2</v>
      </c>
      <c r="X332" s="5">
        <f t="shared" si="573"/>
        <v>4.671779422189426E-2</v>
      </c>
      <c r="Y332" s="5">
        <f t="shared" si="574"/>
        <v>1.8197164821855596E-2</v>
      </c>
      <c r="Z332" s="5">
        <f t="shared" si="575"/>
        <v>7.738672950568958E-3</v>
      </c>
      <c r="AA332" s="5">
        <f t="shared" si="576"/>
        <v>1.1929970465067764E-2</v>
      </c>
      <c r="AB332" s="5">
        <f t="shared" si="577"/>
        <v>9.1956460885793938E-3</v>
      </c>
      <c r="AC332" s="5">
        <f t="shared" si="578"/>
        <v>3.5468118996229923E-4</v>
      </c>
      <c r="AD332" s="5">
        <f t="shared" si="579"/>
        <v>2.3112334722874196E-2</v>
      </c>
      <c r="AE332" s="5">
        <f t="shared" si="580"/>
        <v>1.8005086557487074E-2</v>
      </c>
      <c r="AF332" s="5">
        <f t="shared" si="581"/>
        <v>7.0132062777231875E-3</v>
      </c>
      <c r="AG332" s="5">
        <f t="shared" si="582"/>
        <v>1.8211543401677696E-3</v>
      </c>
      <c r="AH332" s="5">
        <f t="shared" si="583"/>
        <v>1.5071549238292459E-3</v>
      </c>
      <c r="AI332" s="5">
        <f t="shared" si="584"/>
        <v>2.3234363103873542E-3</v>
      </c>
      <c r="AJ332" s="5">
        <f t="shared" si="585"/>
        <v>1.7909095485388908E-3</v>
      </c>
      <c r="AK332" s="5">
        <f t="shared" si="586"/>
        <v>9.2029120738355993E-4</v>
      </c>
      <c r="AL332" s="5">
        <f t="shared" si="587"/>
        <v>1.7038149266855144E-5</v>
      </c>
      <c r="AM332" s="5">
        <f t="shared" si="588"/>
        <v>7.1260143020355268E-3</v>
      </c>
      <c r="AN332" s="5">
        <f t="shared" si="589"/>
        <v>5.551343291643228E-3</v>
      </c>
      <c r="AO332" s="5">
        <f t="shared" si="590"/>
        <v>2.1623176038861837E-3</v>
      </c>
      <c r="AP332" s="5">
        <f t="shared" si="591"/>
        <v>5.61499823789145E-4</v>
      </c>
      <c r="AQ332" s="5">
        <f t="shared" si="592"/>
        <v>1.0935560005683469E-4</v>
      </c>
      <c r="AR332" s="5">
        <f t="shared" si="593"/>
        <v>2.3482227290721585E-4</v>
      </c>
      <c r="AS332" s="5">
        <f t="shared" si="594"/>
        <v>3.6200299433990202E-4</v>
      </c>
      <c r="AT332" s="5">
        <f t="shared" si="595"/>
        <v>2.790326622101021E-4</v>
      </c>
      <c r="AU332" s="5">
        <f t="shared" si="596"/>
        <v>1.4338597156639566E-4</v>
      </c>
      <c r="AV332" s="5">
        <f t="shared" si="597"/>
        <v>5.5261102802076081E-5</v>
      </c>
      <c r="AW332" s="5">
        <f t="shared" si="598"/>
        <v>5.6838706816005717E-7</v>
      </c>
      <c r="AX332" s="5">
        <f t="shared" si="599"/>
        <v>1.8309155566240403E-3</v>
      </c>
      <c r="AY332" s="5">
        <f t="shared" si="600"/>
        <v>1.4263289914990434E-3</v>
      </c>
      <c r="AZ332" s="5">
        <f t="shared" si="601"/>
        <v>5.5557297130127135E-4</v>
      </c>
      <c r="BA332" s="5">
        <f t="shared" si="602"/>
        <v>1.4426841132265771E-4</v>
      </c>
      <c r="BB332" s="5">
        <f t="shared" si="603"/>
        <v>2.809717478265836E-5</v>
      </c>
      <c r="BC332" s="5">
        <f t="shared" si="604"/>
        <v>4.3776803170120898E-6</v>
      </c>
      <c r="BD332" s="5">
        <f t="shared" si="605"/>
        <v>3.0488736858590637E-5</v>
      </c>
      <c r="BE332" s="5">
        <f t="shared" si="606"/>
        <v>4.7001563777607023E-5</v>
      </c>
      <c r="BF332" s="5">
        <f t="shared" si="607"/>
        <v>3.6228903279704133E-5</v>
      </c>
      <c r="BG332" s="5">
        <f t="shared" si="608"/>
        <v>1.8616876083251896E-5</v>
      </c>
      <c r="BH332" s="5">
        <f t="shared" si="609"/>
        <v>7.1749634350645527E-6</v>
      </c>
      <c r="BI332" s="5">
        <f t="shared" si="610"/>
        <v>2.2121907054353049E-6</v>
      </c>
      <c r="BJ332" s="8">
        <f t="shared" si="611"/>
        <v>0.55335634385566534</v>
      </c>
      <c r="BK332" s="8">
        <f t="shared" si="612"/>
        <v>0.25809455896033595</v>
      </c>
      <c r="BL332" s="8">
        <f t="shared" si="613"/>
        <v>0.18113637213551456</v>
      </c>
      <c r="BM332" s="8">
        <f t="shared" si="614"/>
        <v>0.40832440043415758</v>
      </c>
      <c r="BN332" s="8">
        <f t="shared" si="615"/>
        <v>0.5905757868634961</v>
      </c>
    </row>
    <row r="333" spans="1:66" x14ac:dyDescent="0.25">
      <c r="A333" t="s">
        <v>91</v>
      </c>
      <c r="B333" t="s">
        <v>98</v>
      </c>
      <c r="C333" t="s">
        <v>93</v>
      </c>
      <c r="D333" s="16"/>
      <c r="E333">
        <f>VLOOKUP(A333,home!$A$2:$E$405,3,FALSE)</f>
        <v>1.2916666666666701</v>
      </c>
      <c r="F333">
        <f>VLOOKUP(B333,home!$B$2:$E$405,3,FALSE)</f>
        <v>1.1599999999999999</v>
      </c>
      <c r="G333">
        <f>VLOOKUP(C333,away!$B$2:$E$405,4,FALSE)</f>
        <v>0.77</v>
      </c>
      <c r="H333">
        <f>VLOOKUP(A333,away!$A$2:$E$405,3,FALSE)</f>
        <v>0.97916666666666696</v>
      </c>
      <c r="I333">
        <f>VLOOKUP(C333,away!$B$2:$E$405,3,FALSE)</f>
        <v>0.77</v>
      </c>
      <c r="J333">
        <f>VLOOKUP(B333,home!$B$2:$E$405,4,FALSE)</f>
        <v>0.51</v>
      </c>
      <c r="K333" s="3">
        <f t="shared" si="560"/>
        <v>1.1537166666666696</v>
      </c>
      <c r="L333" s="3">
        <f t="shared" si="561"/>
        <v>0.38451875000000013</v>
      </c>
      <c r="M333" s="5">
        <f t="shared" si="562"/>
        <v>0.21475972870698487</v>
      </c>
      <c r="N333" s="5">
        <f t="shared" si="563"/>
        <v>0.24777187833806083</v>
      </c>
      <c r="O333" s="5">
        <f t="shared" si="564"/>
        <v>8.2579142432748956E-2</v>
      </c>
      <c r="P333" s="5">
        <f t="shared" si="565"/>
        <v>9.5272932943703245E-2</v>
      </c>
      <c r="Q333" s="5">
        <f t="shared" si="566"/>
        <v>0.14292927278496359</v>
      </c>
      <c r="R333" s="5">
        <f t="shared" si="567"/>
        <v>1.5876614312156298E-2</v>
      </c>
      <c r="S333" s="5">
        <f t="shared" si="568"/>
        <v>1.0566380166273882E-2</v>
      </c>
      <c r="T333" s="5">
        <f t="shared" si="569"/>
        <v>5.4958985309683232E-2</v>
      </c>
      <c r="U333" s="5">
        <f t="shared" si="570"/>
        <v>1.8317114542173302E-2</v>
      </c>
      <c r="V333" s="5">
        <f t="shared" si="571"/>
        <v>5.2083529972987816E-4</v>
      </c>
      <c r="W333" s="5">
        <f t="shared" si="572"/>
        <v>5.496662805551978E-2</v>
      </c>
      <c r="X333" s="5">
        <f t="shared" si="573"/>
        <v>2.1135699111623402E-2</v>
      </c>
      <c r="Y333" s="5">
        <f t="shared" si="574"/>
        <v>4.0635363013887711E-3</v>
      </c>
      <c r="Z333" s="5">
        <f t="shared" si="575"/>
        <v>2.0349519631808173E-3</v>
      </c>
      <c r="AA333" s="5">
        <f t="shared" si="576"/>
        <v>2.347757995787768E-3</v>
      </c>
      <c r="AB333" s="5">
        <f t="shared" si="577"/>
        <v>1.3543237645201424E-3</v>
      </c>
      <c r="AC333" s="5">
        <f t="shared" si="578"/>
        <v>1.4440994968143314E-5</v>
      </c>
      <c r="AD333" s="5">
        <f t="shared" si="579"/>
        <v>1.5853978724530232E-2</v>
      </c>
      <c r="AE333" s="5">
        <f t="shared" si="580"/>
        <v>6.0961520816829604E-3</v>
      </c>
      <c r="AF333" s="5">
        <f t="shared" si="581"/>
        <v>1.1720423891293152E-3</v>
      </c>
      <c r="AG333" s="5">
        <f t="shared" si="582"/>
        <v>1.502240914716727E-4</v>
      </c>
      <c r="AH333" s="5">
        <f t="shared" si="583"/>
        <v>1.9561929629808352E-4</v>
      </c>
      <c r="AI333" s="5">
        <f t="shared" si="584"/>
        <v>2.2568924246070448E-4</v>
      </c>
      <c r="AJ333" s="5">
        <f t="shared" si="585"/>
        <v>1.3019072025714491E-4</v>
      </c>
      <c r="AK333" s="5">
        <f t="shared" si="586"/>
        <v>5.0067734602002031E-5</v>
      </c>
      <c r="AL333" s="5">
        <f t="shared" si="587"/>
        <v>2.5625585458201909E-7</v>
      </c>
      <c r="AM333" s="5">
        <f t="shared" si="588"/>
        <v>3.6581998974938618E-3</v>
      </c>
      <c r="AN333" s="5">
        <f t="shared" si="589"/>
        <v>1.406646451834468E-3</v>
      </c>
      <c r="AO333" s="5">
        <f t="shared" si="590"/>
        <v>2.7044096767566252E-4</v>
      </c>
      <c r="AP333" s="5">
        <f t="shared" si="591"/>
        <v>3.4663207613145402E-5</v>
      </c>
      <c r="AQ333" s="5">
        <f t="shared" si="592"/>
        <v>3.332163315599289E-6</v>
      </c>
      <c r="AR333" s="5">
        <f t="shared" si="593"/>
        <v>1.5043857457683757E-5</v>
      </c>
      <c r="AS333" s="5">
        <f t="shared" si="594"/>
        <v>1.735634907988742E-5</v>
      </c>
      <c r="AT333" s="5">
        <f t="shared" si="595"/>
        <v>1.0012154602975418E-5</v>
      </c>
      <c r="AU333" s="5">
        <f t="shared" si="596"/>
        <v>3.8503965448987178E-6</v>
      </c>
      <c r="AV333" s="5">
        <f t="shared" si="597"/>
        <v>1.1105666667813525E-6</v>
      </c>
      <c r="AW333" s="5">
        <f t="shared" si="598"/>
        <v>3.1578244566376289E-9</v>
      </c>
      <c r="AX333" s="5">
        <f t="shared" si="599"/>
        <v>7.0342103195616132E-4</v>
      </c>
      <c r="AY333" s="5">
        <f t="shared" si="600"/>
        <v>2.7047857593149325E-4</v>
      </c>
      <c r="AZ333" s="5">
        <f t="shared" si="601"/>
        <v>5.2002041959478956E-5</v>
      </c>
      <c r="BA333" s="5">
        <f t="shared" si="602"/>
        <v>6.665253390568803E-6</v>
      </c>
      <c r="BB333" s="5">
        <f t="shared" si="603"/>
        <v>6.4072872554369454E-7</v>
      </c>
      <c r="BC333" s="5">
        <f t="shared" si="604"/>
        <v>4.9274441727030951E-8</v>
      </c>
      <c r="BD333" s="5">
        <f t="shared" si="605"/>
        <v>9.6410754413445553E-7</v>
      </c>
      <c r="BE333" s="5">
        <f t="shared" si="606"/>
        <v>1.112306942126993E-6</v>
      </c>
      <c r="BF333" s="5">
        <f t="shared" si="607"/>
        <v>6.4164352879047535E-7</v>
      </c>
      <c r="BG333" s="5">
        <f t="shared" si="608"/>
        <v>2.4675827774146217E-7</v>
      </c>
      <c r="BH333" s="5">
        <f t="shared" si="609"/>
        <v>7.1172284417072004E-8</v>
      </c>
      <c r="BI333" s="5">
        <f t="shared" si="610"/>
        <v>1.6422530147343284E-8</v>
      </c>
      <c r="BJ333" s="8">
        <f t="shared" si="611"/>
        <v>0.55550493678239143</v>
      </c>
      <c r="BK333" s="8">
        <f t="shared" si="612"/>
        <v>0.32140505294344612</v>
      </c>
      <c r="BL333" s="8">
        <f t="shared" si="613"/>
        <v>0.12112694577646396</v>
      </c>
      <c r="BM333" s="8">
        <f t="shared" si="614"/>
        <v>0.20061184252875755</v>
      </c>
      <c r="BN333" s="8">
        <f t="shared" si="615"/>
        <v>0.79918956951861775</v>
      </c>
    </row>
    <row r="334" spans="1:66" x14ac:dyDescent="0.25">
      <c r="A334" t="s">
        <v>91</v>
      </c>
      <c r="B334" t="s">
        <v>118</v>
      </c>
      <c r="C334" t="s">
        <v>99</v>
      </c>
      <c r="D334" s="16"/>
      <c r="E334">
        <f>VLOOKUP(A334,home!$A$2:$E$405,3,FALSE)</f>
        <v>1.2916666666666701</v>
      </c>
      <c r="F334">
        <f>VLOOKUP(B334,home!$B$2:$E$405,3,FALSE)</f>
        <v>1.1599999999999999</v>
      </c>
      <c r="G334">
        <f>VLOOKUP(C334,away!$B$2:$E$405,4,FALSE)</f>
        <v>1.55</v>
      </c>
      <c r="H334">
        <f>VLOOKUP(A334,away!$A$2:$E$405,3,FALSE)</f>
        <v>0.97916666666666696</v>
      </c>
      <c r="I334">
        <f>VLOOKUP(C334,away!$B$2:$E$405,3,FALSE)</f>
        <v>0.77</v>
      </c>
      <c r="J334">
        <f>VLOOKUP(B334,home!$B$2:$E$405,4,FALSE)</f>
        <v>2.04</v>
      </c>
      <c r="K334" s="3">
        <f t="shared" si="560"/>
        <v>2.3224166666666726</v>
      </c>
      <c r="L334" s="3">
        <f t="shared" si="561"/>
        <v>1.5380750000000005</v>
      </c>
      <c r="M334" s="5">
        <f t="shared" si="562"/>
        <v>2.105764363597332E-2</v>
      </c>
      <c r="N334" s="5">
        <f t="shared" si="563"/>
        <v>4.8904622540911831E-2</v>
      </c>
      <c r="O334" s="5">
        <f t="shared" si="564"/>
        <v>3.2388235235399673E-2</v>
      </c>
      <c r="P334" s="5">
        <f t="shared" si="565"/>
        <v>7.5218977314612981E-2</v>
      </c>
      <c r="Q334" s="5">
        <f t="shared" si="566"/>
        <v>5.6788455233028147E-2</v>
      </c>
      <c r="R334" s="5">
        <f t="shared" si="567"/>
        <v>2.4907767454843688E-2</v>
      </c>
      <c r="S334" s="5">
        <f t="shared" si="568"/>
        <v>6.7171506058146216E-2</v>
      </c>
      <c r="T334" s="5">
        <f t="shared" si="569"/>
        <v>8.7344903282539785E-2</v>
      </c>
      <c r="U334" s="5">
        <f t="shared" si="570"/>
        <v>5.7846214266586711E-2</v>
      </c>
      <c r="V334" s="5">
        <f t="shared" si="571"/>
        <v>2.6660005151788048E-2</v>
      </c>
      <c r="W334" s="5">
        <f t="shared" si="572"/>
        <v>4.3962151635812928E-2</v>
      </c>
      <c r="X334" s="5">
        <f t="shared" si="573"/>
        <v>6.7617086377252986E-2</v>
      </c>
      <c r="Y334" s="5">
        <f t="shared" si="574"/>
        <v>5.2000075064846718E-2</v>
      </c>
      <c r="Z334" s="5">
        <f t="shared" si="575"/>
        <v>1.2770004809369571E-2</v>
      </c>
      <c r="AA334" s="5">
        <f t="shared" si="576"/>
        <v>2.9657272002693462E-2</v>
      </c>
      <c r="AB334" s="5">
        <f t="shared" si="577"/>
        <v>3.443827139346109E-2</v>
      </c>
      <c r="AC334" s="5">
        <f t="shared" si="578"/>
        <v>5.9519311532026048E-3</v>
      </c>
      <c r="AD334" s="5">
        <f t="shared" si="579"/>
        <v>2.5524608415384866E-2</v>
      </c>
      <c r="AE334" s="5">
        <f t="shared" si="580"/>
        <v>3.9258762088493084E-2</v>
      </c>
      <c r="AF334" s="5">
        <f t="shared" si="581"/>
        <v>3.0191460249629518E-2</v>
      </c>
      <c r="AG334" s="5">
        <f t="shared" si="582"/>
        <v>1.5478910074482977E-2</v>
      </c>
      <c r="AH334" s="5">
        <f t="shared" si="583"/>
        <v>4.9103062867927785E-3</v>
      </c>
      <c r="AI334" s="5">
        <f t="shared" si="584"/>
        <v>1.1403777158885693E-2</v>
      </c>
      <c r="AJ334" s="5">
        <f t="shared" si="585"/>
        <v>1.3242161068374425E-2</v>
      </c>
      <c r="AK334" s="5">
        <f t="shared" si="586"/>
        <v>1.0251271855959107E-2</v>
      </c>
      <c r="AL334" s="5">
        <f t="shared" si="587"/>
        <v>8.5042406858110229E-4</v>
      </c>
      <c r="AM334" s="5">
        <f t="shared" si="588"/>
        <v>1.1855755198806042E-2</v>
      </c>
      <c r="AN334" s="5">
        <f t="shared" si="589"/>
        <v>1.8235040677403606E-2</v>
      </c>
      <c r="AO334" s="5">
        <f t="shared" si="590"/>
        <v>1.4023430094948783E-2</v>
      </c>
      <c r="AP334" s="5">
        <f t="shared" si="591"/>
        <v>7.189695747762786E-3</v>
      </c>
      <c r="AQ334" s="5">
        <f t="shared" si="592"/>
        <v>2.7645728218100634E-3</v>
      </c>
      <c r="AR334" s="5">
        <f t="shared" si="593"/>
        <v>1.51048386841176E-3</v>
      </c>
      <c r="AS334" s="5">
        <f t="shared" si="594"/>
        <v>3.507972910730621E-3</v>
      </c>
      <c r="AT334" s="5">
        <f t="shared" si="595"/>
        <v>4.0734873770479968E-3</v>
      </c>
      <c r="AU334" s="5">
        <f t="shared" si="596"/>
        <v>3.1534449919708592E-3</v>
      </c>
      <c r="AV334" s="5">
        <f t="shared" si="597"/>
        <v>1.8309033016924185E-3</v>
      </c>
      <c r="AW334" s="5">
        <f t="shared" si="598"/>
        <v>8.4382171027811629E-5</v>
      </c>
      <c r="AX334" s="5">
        <f t="shared" si="599"/>
        <v>4.5890005782711994E-3</v>
      </c>
      <c r="AY334" s="5">
        <f t="shared" si="600"/>
        <v>7.0582270644244756E-3</v>
      </c>
      <c r="AZ334" s="5">
        <f t="shared" si="601"/>
        <v>5.4280412960573407E-3</v>
      </c>
      <c r="BA334" s="5">
        <f t="shared" si="602"/>
        <v>2.7829115388111323E-3</v>
      </c>
      <c r="BB334" s="5">
        <f t="shared" si="603"/>
        <v>1.0700816662642337E-3</v>
      </c>
      <c r="BC334" s="5">
        <f t="shared" si="604"/>
        <v>3.291731717678721E-4</v>
      </c>
      <c r="BD334" s="5">
        <f t="shared" si="605"/>
        <v>3.8720624598456954E-4</v>
      </c>
      <c r="BE334" s="5">
        <f t="shared" si="606"/>
        <v>8.9925423911199978E-4</v>
      </c>
      <c r="BF334" s="5">
        <f t="shared" si="607"/>
        <v>1.0442215162421828E-3</v>
      </c>
      <c r="BG334" s="5">
        <f t="shared" si="608"/>
        <v>8.0837248433759631E-4</v>
      </c>
      <c r="BH334" s="5">
        <f t="shared" si="609"/>
        <v>4.6934443262509434E-4</v>
      </c>
      <c r="BI334" s="5">
        <f t="shared" si="610"/>
        <v>2.1800266654714643E-4</v>
      </c>
      <c r="BJ334" s="8">
        <f t="shared" si="611"/>
        <v>0.54239696481871036</v>
      </c>
      <c r="BK334" s="8">
        <f t="shared" si="612"/>
        <v>0.20396871444672873</v>
      </c>
      <c r="BL334" s="8">
        <f t="shared" si="613"/>
        <v>0.23694797075769888</v>
      </c>
      <c r="BM334" s="8">
        <f t="shared" si="614"/>
        <v>0.72984410852434123</v>
      </c>
      <c r="BN334" s="8">
        <f t="shared" si="615"/>
        <v>0.25926570141476968</v>
      </c>
    </row>
    <row r="335" spans="1:66" x14ac:dyDescent="0.25">
      <c r="A335" t="s">
        <v>91</v>
      </c>
      <c r="B335" t="s">
        <v>351</v>
      </c>
      <c r="C335" t="s">
        <v>117</v>
      </c>
      <c r="D335" s="16"/>
      <c r="E335">
        <f>VLOOKUP(A335,home!$A$2:$E$405,3,FALSE)</f>
        <v>1.2916666666666701</v>
      </c>
      <c r="F335">
        <f>VLOOKUP(B335,home!$B$2:$E$405,3,FALSE)</f>
        <v>0.77</v>
      </c>
      <c r="G335">
        <f>VLOOKUP(C335,away!$B$2:$E$405,4,FALSE)</f>
        <v>1.1599999999999999</v>
      </c>
      <c r="H335">
        <f>VLOOKUP(A335,away!$A$2:$E$405,3,FALSE)</f>
        <v>0.97916666666666696</v>
      </c>
      <c r="I335">
        <f>VLOOKUP(C335,away!$B$2:$E$405,3,FALSE)</f>
        <v>1.55</v>
      </c>
      <c r="J335">
        <f>VLOOKUP(B335,home!$B$2:$E$405,4,FALSE)</f>
        <v>1.02</v>
      </c>
      <c r="K335" s="3">
        <f t="shared" si="560"/>
        <v>1.1537166666666696</v>
      </c>
      <c r="L335" s="3">
        <f t="shared" si="561"/>
        <v>1.5480625000000006</v>
      </c>
      <c r="M335" s="5">
        <f t="shared" si="562"/>
        <v>6.7086049235921486E-2</v>
      </c>
      <c r="N335" s="5">
        <f t="shared" si="563"/>
        <v>7.7398293104303406E-2</v>
      </c>
      <c r="O335" s="5">
        <f t="shared" si="564"/>
        <v>0.10385339709528374</v>
      </c>
      <c r="P335" s="5">
        <f t="shared" si="565"/>
        <v>0.11981739511878073</v>
      </c>
      <c r="Q335" s="5">
        <f t="shared" si="566"/>
        <v>4.4647850362993409E-2</v>
      </c>
      <c r="R335" s="5">
        <f t="shared" si="567"/>
        <v>8.0385774770408883E-2</v>
      </c>
      <c r="S335" s="5">
        <f t="shared" si="568"/>
        <v>5.3499230974846781E-2</v>
      </c>
      <c r="T335" s="5">
        <f t="shared" si="569"/>
        <v>6.9117662852561504E-2</v>
      </c>
      <c r="U335" s="5">
        <f t="shared" si="570"/>
        <v>9.2742408115533803E-2</v>
      </c>
      <c r="V335" s="5">
        <f t="shared" si="571"/>
        <v>1.0616776793507227E-2</v>
      </c>
      <c r="W335" s="5">
        <f t="shared" si="572"/>
        <v>1.7170323031541673E-2</v>
      </c>
      <c r="X335" s="5">
        <f t="shared" si="573"/>
        <v>2.6580733198015988E-2</v>
      </c>
      <c r="Y335" s="5">
        <f t="shared" si="574"/>
        <v>2.0574318143176822E-2</v>
      </c>
      <c r="Z335" s="5">
        <f t="shared" si="575"/>
        <v>4.148073448517204E-2</v>
      </c>
      <c r="AA335" s="5">
        <f t="shared" si="576"/>
        <v>4.7857014721117856E-2</v>
      </c>
      <c r="AB335" s="5">
        <f t="shared" si="577"/>
        <v>2.7606717750332917E-2</v>
      </c>
      <c r="AC335" s="5">
        <f t="shared" si="578"/>
        <v>1.1851146349016377E-3</v>
      </c>
      <c r="AD335" s="5">
        <f t="shared" si="579"/>
        <v>4.9524219633850508E-3</v>
      </c>
      <c r="AE335" s="5">
        <f t="shared" si="580"/>
        <v>7.666658725692773E-3</v>
      </c>
      <c r="AF335" s="5">
        <f t="shared" si="581"/>
        <v>5.934233436771387E-3</v>
      </c>
      <c r="AG335" s="5">
        <f t="shared" si="582"/>
        <v>3.0621880832373024E-3</v>
      </c>
      <c r="AH335" s="5">
        <f t="shared" si="583"/>
        <v>1.6053692382237923E-2</v>
      </c>
      <c r="AI335" s="5">
        <f t="shared" si="584"/>
        <v>1.8521412462927642E-2</v>
      </c>
      <c r="AJ335" s="5">
        <f t="shared" si="585"/>
        <v>1.0684231124343697E-2</v>
      </c>
      <c r="AK335" s="5">
        <f t="shared" si="586"/>
        <v>4.1088585062246984E-3</v>
      </c>
      <c r="AL335" s="5">
        <f t="shared" si="587"/>
        <v>8.4665798679959222E-5</v>
      </c>
      <c r="AM335" s="5">
        <f t="shared" si="588"/>
        <v>1.1427383519046802E-3</v>
      </c>
      <c r="AN335" s="5">
        <f t="shared" si="589"/>
        <v>1.7690303898954397E-3</v>
      </c>
      <c r="AO335" s="5">
        <f t="shared" si="590"/>
        <v>1.3692848039787552E-3</v>
      </c>
      <c r="AP335" s="5">
        <f t="shared" si="591"/>
        <v>7.0657948561978737E-4</v>
      </c>
      <c r="AQ335" s="5">
        <f t="shared" si="592"/>
        <v>2.7345730123932077E-4</v>
      </c>
      <c r="AR335" s="5">
        <f t="shared" si="593"/>
        <v>4.9704238326956406E-3</v>
      </c>
      <c r="AS335" s="5">
        <f t="shared" si="594"/>
        <v>5.7344608161781861E-3</v>
      </c>
      <c r="AT335" s="5">
        <f t="shared" si="595"/>
        <v>3.3079715089858641E-3</v>
      </c>
      <c r="AU335" s="5">
        <f t="shared" si="596"/>
        <v>1.2721539542584947E-3</v>
      </c>
      <c r="AV335" s="5">
        <f t="shared" si="597"/>
        <v>3.6692630489848336E-4</v>
      </c>
      <c r="AW335" s="5">
        <f t="shared" si="598"/>
        <v>4.2004243343785721E-6</v>
      </c>
      <c r="AX335" s="5">
        <f t="shared" si="599"/>
        <v>2.1973271370527176E-4</v>
      </c>
      <c r="AY335" s="5">
        <f t="shared" si="600"/>
        <v>3.4015997411036744E-4</v>
      </c>
      <c r="AZ335" s="5">
        <f t="shared" si="601"/>
        <v>2.6329444996061544E-4</v>
      </c>
      <c r="BA335" s="5">
        <f t="shared" si="602"/>
        <v>1.3586542148071845E-4</v>
      </c>
      <c r="BB335" s="5">
        <f t="shared" si="603"/>
        <v>5.2582041010248717E-5</v>
      </c>
      <c r="BC335" s="5">
        <f t="shared" si="604"/>
        <v>1.6280057172285637E-5</v>
      </c>
      <c r="BD335" s="5">
        <f t="shared" si="605"/>
        <v>1.2824211240837326E-3</v>
      </c>
      <c r="BE335" s="5">
        <f t="shared" si="606"/>
        <v>1.4795506245408074E-3</v>
      </c>
      <c r="BF335" s="5">
        <f t="shared" si="607"/>
        <v>8.5349110735490486E-4</v>
      </c>
      <c r="BG335" s="5">
        <f t="shared" si="608"/>
        <v>3.2822897180238185E-4</v>
      </c>
      <c r="BH335" s="5">
        <f t="shared" si="609"/>
        <v>9.4670808812818071E-5</v>
      </c>
      <c r="BI335" s="5">
        <f t="shared" si="610"/>
        <v>2.1844657994832397E-5</v>
      </c>
      <c r="BJ335" s="8">
        <f t="shared" si="611"/>
        <v>0.2833936878917569</v>
      </c>
      <c r="BK335" s="8">
        <f t="shared" si="612"/>
        <v>0.25262939253074812</v>
      </c>
      <c r="BL335" s="8">
        <f t="shared" si="613"/>
        <v>0.42152565064001729</v>
      </c>
      <c r="BM335" s="8">
        <f t="shared" si="614"/>
        <v>0.50550474631022668</v>
      </c>
      <c r="BN335" s="8">
        <f t="shared" si="615"/>
        <v>0.49318875968769166</v>
      </c>
    </row>
    <row r="336" spans="1:66" x14ac:dyDescent="0.25">
      <c r="A336" t="s">
        <v>91</v>
      </c>
      <c r="B336" t="s">
        <v>107</v>
      </c>
      <c r="C336" t="s">
        <v>97</v>
      </c>
      <c r="D336" s="16"/>
      <c r="E336">
        <f>VLOOKUP(A336,home!$A$2:$E$405,3,FALSE)</f>
        <v>1.2916666666666701</v>
      </c>
      <c r="F336">
        <f>VLOOKUP(B336,home!$B$2:$E$405,3,FALSE)</f>
        <v>1.1599999999999999</v>
      </c>
      <c r="G336">
        <f>VLOOKUP(C336,away!$B$2:$E$405,4,FALSE)</f>
        <v>1.55</v>
      </c>
      <c r="H336">
        <f>VLOOKUP(A336,away!$A$2:$E$405,3,FALSE)</f>
        <v>0.97916666666666696</v>
      </c>
      <c r="I336">
        <f>VLOOKUP(C336,away!$B$2:$E$405,3,FALSE)</f>
        <v>0.77</v>
      </c>
      <c r="J336">
        <f>VLOOKUP(B336,home!$B$2:$E$405,4,FALSE)</f>
        <v>1.53</v>
      </c>
      <c r="K336" s="3">
        <f t="shared" si="560"/>
        <v>2.3224166666666726</v>
      </c>
      <c r="L336" s="3">
        <f t="shared" si="561"/>
        <v>1.1535562500000005</v>
      </c>
      <c r="M336" s="5">
        <f t="shared" si="562"/>
        <v>3.0931725187991026E-2</v>
      </c>
      <c r="N336" s="5">
        <f t="shared" si="563"/>
        <v>7.1836354105343683E-2</v>
      </c>
      <c r="O336" s="5">
        <f t="shared" si="564"/>
        <v>3.5681484913889491E-2</v>
      </c>
      <c r="P336" s="5">
        <f t="shared" si="565"/>
        <v>8.2867275255432402E-2</v>
      </c>
      <c r="Q336" s="5">
        <f t="shared" si="566"/>
        <v>8.3416973023409516E-2</v>
      </c>
      <c r="R336" s="5">
        <f t="shared" si="567"/>
        <v>2.0580299965848984E-2</v>
      </c>
      <c r="S336" s="5">
        <f t="shared" si="568"/>
        <v>5.5501150247235877E-2</v>
      </c>
      <c r="T336" s="5">
        <f t="shared" si="569"/>
        <v>9.6226170587235482E-2</v>
      </c>
      <c r="U336" s="5">
        <f t="shared" si="570"/>
        <v>4.7796031645687236E-2</v>
      </c>
      <c r="V336" s="5">
        <f t="shared" si="571"/>
        <v>1.6521078337598458E-2</v>
      </c>
      <c r="W336" s="5">
        <f t="shared" si="572"/>
        <v>6.4576322810816836E-2</v>
      </c>
      <c r="X336" s="5">
        <f t="shared" si="573"/>
        <v>7.4492420780435359E-2</v>
      </c>
      <c r="Y336" s="5">
        <f t="shared" si="574"/>
        <v>4.2965598784450575E-2</v>
      </c>
      <c r="Z336" s="5">
        <f t="shared" si="575"/>
        <v>7.9135112174932958E-3</v>
      </c>
      <c r="AA336" s="5">
        <f t="shared" si="576"/>
        <v>1.8378470343360102E-2</v>
      </c>
      <c r="AB336" s="5">
        <f t="shared" si="577"/>
        <v>2.1341232916629337E-2</v>
      </c>
      <c r="AC336" s="5">
        <f t="shared" si="578"/>
        <v>2.7662875611482582E-3</v>
      </c>
      <c r="AD336" s="5">
        <f t="shared" si="579"/>
        <v>3.7493282091972058E-2</v>
      </c>
      <c r="AE336" s="5">
        <f t="shared" si="580"/>
        <v>4.3250609890207459E-2</v>
      </c>
      <c r="AF336" s="5">
        <f t="shared" si="581"/>
        <v>2.4946005677580332E-2</v>
      </c>
      <c r="AG336" s="5">
        <f t="shared" si="582"/>
        <v>9.5922069206360958E-3</v>
      </c>
      <c r="AH336" s="5">
        <f t="shared" si="583"/>
        <v>2.2821700810961272E-3</v>
      </c>
      <c r="AI336" s="5">
        <f t="shared" si="584"/>
        <v>5.3001498325056778E-3</v>
      </c>
      <c r="AJ336" s="5">
        <f t="shared" si="585"/>
        <v>6.1545781534208801E-3</v>
      </c>
      <c r="AK336" s="5">
        <f t="shared" si="586"/>
        <v>4.7644982932690825E-3</v>
      </c>
      <c r="AL336" s="5">
        <f t="shared" si="587"/>
        <v>2.9643960868286763E-4</v>
      </c>
      <c r="AM336" s="5">
        <f t="shared" si="588"/>
        <v>1.7415004643686196E-2</v>
      </c>
      <c r="AN336" s="5">
        <f t="shared" si="589"/>
        <v>2.0089187450503244E-2</v>
      </c>
      <c r="AO336" s="5">
        <f t="shared" si="590"/>
        <v>1.15870038704748E-2</v>
      </c>
      <c r="AP336" s="5">
        <f t="shared" si="591"/>
        <v>4.4554202445201332E-3</v>
      </c>
      <c r="AQ336" s="5">
        <f t="shared" si="592"/>
        <v>1.2848944673606831E-3</v>
      </c>
      <c r="AR336" s="5">
        <f t="shared" si="593"/>
        <v>5.2652231212228936E-4</v>
      </c>
      <c r="AS336" s="5">
        <f t="shared" si="594"/>
        <v>1.2228041930446767E-3</v>
      </c>
      <c r="AT336" s="5">
        <f t="shared" si="595"/>
        <v>1.4199304189984243E-3</v>
      </c>
      <c r="AU336" s="5">
        <f t="shared" si="596"/>
        <v>1.0992233568629774E-3</v>
      </c>
      <c r="AV336" s="5">
        <f t="shared" si="597"/>
        <v>6.3821366109196654E-4</v>
      </c>
      <c r="AW336" s="5">
        <f t="shared" si="598"/>
        <v>2.2060362603298437E-5</v>
      </c>
      <c r="AX336" s="5">
        <f t="shared" si="599"/>
        <v>6.7408161724290512E-3</v>
      </c>
      <c r="AY336" s="5">
        <f t="shared" si="600"/>
        <v>7.7759106258066127E-3</v>
      </c>
      <c r="AZ336" s="5">
        <f t="shared" si="601"/>
        <v>4.4849751509203183E-3</v>
      </c>
      <c r="BA336" s="5">
        <f t="shared" si="602"/>
        <v>1.7245570388129425E-3</v>
      </c>
      <c r="BB336" s="5">
        <f t="shared" si="603"/>
        <v>4.9734338765104107E-4</v>
      </c>
      <c r="BC336" s="5">
        <f t="shared" si="604"/>
        <v>1.1474271464420634E-4</v>
      </c>
      <c r="BD336" s="5">
        <f t="shared" si="605"/>
        <v>1.0122885065218616E-4</v>
      </c>
      <c r="BE336" s="5">
        <f t="shared" si="606"/>
        <v>2.3509556990214861E-4</v>
      </c>
      <c r="BF336" s="5">
        <f t="shared" si="607"/>
        <v>2.7299493490012485E-4</v>
      </c>
      <c r="BG336" s="5">
        <f t="shared" si="608"/>
        <v>2.1133599557587778E-4</v>
      </c>
      <c r="BH336" s="5">
        <f t="shared" si="609"/>
        <v>1.2270255959800317E-4</v>
      </c>
      <c r="BI336" s="5">
        <f t="shared" si="610"/>
        <v>5.6993293890612646E-5</v>
      </c>
      <c r="BJ336" s="8">
        <f t="shared" si="611"/>
        <v>0.6249658004388966</v>
      </c>
      <c r="BK336" s="8">
        <f t="shared" si="612"/>
        <v>0.1966598668238955</v>
      </c>
      <c r="BL336" s="8">
        <f t="shared" si="613"/>
        <v>0.16818596129234623</v>
      </c>
      <c r="BM336" s="8">
        <f t="shared" si="614"/>
        <v>0.66465717705751326</v>
      </c>
      <c r="BN336" s="8">
        <f t="shared" si="615"/>
        <v>0.32531411245191511</v>
      </c>
    </row>
    <row r="337" spans="1:66" x14ac:dyDescent="0.25">
      <c r="A337" t="s">
        <v>91</v>
      </c>
      <c r="B337" t="s">
        <v>129</v>
      </c>
      <c r="C337" t="s">
        <v>84</v>
      </c>
      <c r="D337" s="16"/>
      <c r="E337">
        <f>VLOOKUP(A337,home!$A$2:$E$405,3,FALSE)</f>
        <v>1.2916666666666701</v>
      </c>
      <c r="F337">
        <f>VLOOKUP(B337,home!$B$2:$E$405,3,FALSE)</f>
        <v>0.77</v>
      </c>
      <c r="G337">
        <f>VLOOKUP(C337,away!$B$2:$E$405,4,FALSE)</f>
        <v>0.39</v>
      </c>
      <c r="H337">
        <f>VLOOKUP(A337,away!$A$2:$E$405,3,FALSE)</f>
        <v>0.97916666666666696</v>
      </c>
      <c r="I337">
        <f>VLOOKUP(C337,away!$B$2:$E$405,3,FALSE)</f>
        <v>0.39</v>
      </c>
      <c r="J337">
        <f>VLOOKUP(B337,home!$B$2:$E$405,4,FALSE)</f>
        <v>0.51</v>
      </c>
      <c r="K337" s="3">
        <f t="shared" si="560"/>
        <v>0.38788750000000105</v>
      </c>
      <c r="L337" s="3">
        <f t="shared" si="561"/>
        <v>0.19475625000000008</v>
      </c>
      <c r="M337" s="5">
        <f t="shared" si="562"/>
        <v>0.55842009021636674</v>
      </c>
      <c r="N337" s="5">
        <f t="shared" si="563"/>
        <v>0.2166041727438015</v>
      </c>
      <c r="O337" s="5">
        <f t="shared" si="564"/>
        <v>0.1087558026952013</v>
      </c>
      <c r="P337" s="5">
        <f t="shared" si="565"/>
        <v>4.2185016417935005E-2</v>
      </c>
      <c r="Q337" s="5">
        <f t="shared" si="566"/>
        <v>4.2009025527580769E-2</v>
      </c>
      <c r="R337" s="5">
        <f t="shared" si="567"/>
        <v>1.0590436149328652E-2</v>
      </c>
      <c r="S337" s="5">
        <f t="shared" si="568"/>
        <v>7.9670110431195613E-4</v>
      </c>
      <c r="T337" s="5">
        <f t="shared" si="569"/>
        <v>8.1815202779059043E-3</v>
      </c>
      <c r="U337" s="5">
        <f t="shared" si="570"/>
        <v>4.1078978018727281E-3</v>
      </c>
      <c r="V337" s="5">
        <f t="shared" si="571"/>
        <v>6.6872890846516378E-6</v>
      </c>
      <c r="W337" s="5">
        <f t="shared" si="572"/>
        <v>5.4315919631098431E-3</v>
      </c>
      <c r="X337" s="5">
        <f t="shared" si="573"/>
        <v>1.0578364822654118E-3</v>
      </c>
      <c r="Y337" s="5">
        <f t="shared" si="574"/>
        <v>1.0301013319960157E-4</v>
      </c>
      <c r="Z337" s="5">
        <f t="shared" si="575"/>
        <v>6.8751787676922971E-4</v>
      </c>
      <c r="AA337" s="5">
        <f t="shared" si="576"/>
        <v>2.666795904253253E-4</v>
      </c>
      <c r="AB337" s="5">
        <f t="shared" si="577"/>
        <v>5.1720839815551824E-5</v>
      </c>
      <c r="AC337" s="5">
        <f t="shared" si="578"/>
        <v>3.1573832672079637E-8</v>
      </c>
      <c r="AD337" s="5">
        <f t="shared" si="579"/>
        <v>5.267116568976937E-4</v>
      </c>
      <c r="AE337" s="5">
        <f t="shared" si="580"/>
        <v>1.0258038712868148E-4</v>
      </c>
      <c r="AF337" s="5">
        <f t="shared" si="581"/>
        <v>9.9890857603651388E-6</v>
      </c>
      <c r="AG337" s="5">
        <f t="shared" si="582"/>
        <v>6.4847896120570463E-7</v>
      </c>
      <c r="AH337" s="5">
        <f t="shared" si="583"/>
        <v>3.3474600871884331E-5</v>
      </c>
      <c r="AI337" s="5">
        <f t="shared" si="584"/>
        <v>1.2984379245693067E-5</v>
      </c>
      <c r="AJ337" s="5">
        <f t="shared" si="585"/>
        <v>2.5182392023318916E-6</v>
      </c>
      <c r="AK337" s="5">
        <f t="shared" si="586"/>
        <v>3.2559783619817145E-7</v>
      </c>
      <c r="AL337" s="5">
        <f t="shared" si="587"/>
        <v>9.5407931984161616E-11</v>
      </c>
      <c r="AM337" s="5">
        <f t="shared" si="588"/>
        <v>4.0860973562980977E-5</v>
      </c>
      <c r="AN337" s="5">
        <f t="shared" si="589"/>
        <v>7.9579299824753161E-6</v>
      </c>
      <c r="AO337" s="5">
        <f t="shared" si="590"/>
        <v>7.7492830057472937E-7</v>
      </c>
      <c r="AP337" s="5">
        <f t="shared" si="591"/>
        <v>5.0307376612935734E-8</v>
      </c>
      <c r="AQ337" s="5">
        <f t="shared" si="592"/>
        <v>2.4494190041182664E-9</v>
      </c>
      <c r="AR337" s="5">
        <f t="shared" si="593"/>
        <v>1.3038775472109841E-6</v>
      </c>
      <c r="AS337" s="5">
        <f t="shared" si="594"/>
        <v>5.0575780209380193E-7</v>
      </c>
      <c r="AT337" s="5">
        <f t="shared" si="595"/>
        <v>9.8088564729830076E-8</v>
      </c>
      <c r="AU337" s="5">
        <f t="shared" si="596"/>
        <v>1.2682442717214023E-8</v>
      </c>
      <c r="AV337" s="5">
        <f t="shared" si="597"/>
        <v>1.2298402498683416E-9</v>
      </c>
      <c r="AW337" s="5">
        <f t="shared" si="598"/>
        <v>2.0020695926418799E-13</v>
      </c>
      <c r="AX337" s="5">
        <f t="shared" si="599"/>
        <v>2.6415768138184688E-6</v>
      </c>
      <c r="AY337" s="5">
        <f t="shared" si="600"/>
        <v>5.1446359434623327E-7</v>
      </c>
      <c r="AZ337" s="5">
        <f t="shared" si="601"/>
        <v>5.0097500198196812E-8</v>
      </c>
      <c r="BA337" s="5">
        <f t="shared" si="602"/>
        <v>3.2522670909916907E-9</v>
      </c>
      <c r="BB337" s="5">
        <f t="shared" si="603"/>
        <v>1.5834983565998765E-10</v>
      </c>
      <c r="BC337" s="5">
        <f t="shared" si="604"/>
        <v>6.1679240362510927E-12</v>
      </c>
      <c r="BD337" s="5">
        <f t="shared" si="605"/>
        <v>4.2323050259001576E-8</v>
      </c>
      <c r="BE337" s="5">
        <f t="shared" si="606"/>
        <v>1.6416582157338517E-8</v>
      </c>
      <c r="BF337" s="5">
        <f t="shared" si="607"/>
        <v>3.1838935057773306E-9</v>
      </c>
      <c r="BG337" s="5">
        <f t="shared" si="608"/>
        <v>4.1166416407406927E-10</v>
      </c>
      <c r="BH337" s="5">
        <f t="shared" si="609"/>
        <v>3.991984586057024E-11</v>
      </c>
      <c r="BI337" s="5">
        <f t="shared" si="610"/>
        <v>3.0968818422483987E-12</v>
      </c>
      <c r="BJ337" s="8">
        <f t="shared" si="611"/>
        <v>0.27407994287994586</v>
      </c>
      <c r="BK337" s="8">
        <f t="shared" si="612"/>
        <v>0.6014090411605334</v>
      </c>
      <c r="BL337" s="8">
        <f t="shared" si="613"/>
        <v>0.1238238239082035</v>
      </c>
      <c r="BM337" s="8">
        <f t="shared" si="614"/>
        <v>2.1435267611843747E-2</v>
      </c>
      <c r="BN337" s="8">
        <f t="shared" si="615"/>
        <v>0.97856454375021407</v>
      </c>
    </row>
    <row r="338" spans="1:66" s="10" customFormat="1" x14ac:dyDescent="0.25">
      <c r="A338" t="s">
        <v>91</v>
      </c>
      <c r="B338" t="s">
        <v>105</v>
      </c>
      <c r="C338" t="s">
        <v>109</v>
      </c>
      <c r="D338" s="16"/>
      <c r="E338">
        <f>VLOOKUP(A338,home!$A$2:$E$405,3,FALSE)</f>
        <v>1.2916666666666701</v>
      </c>
      <c r="F338">
        <f>VLOOKUP(B338,home!$B$2:$E$405,3,FALSE)</f>
        <v>1.1599999999999999</v>
      </c>
      <c r="G338">
        <f>VLOOKUP(C338,away!$B$2:$E$405,4,FALSE)</f>
        <v>1.1599999999999999</v>
      </c>
      <c r="H338">
        <f>VLOOKUP(A338,away!$A$2:$E$405,3,FALSE)</f>
        <v>0.97916666666666696</v>
      </c>
      <c r="I338">
        <f>VLOOKUP(C338,away!$B$2:$E$405,3,FALSE)</f>
        <v>0</v>
      </c>
      <c r="J338">
        <f>VLOOKUP(B338,home!$B$2:$E$405,4,FALSE)</f>
        <v>0.51</v>
      </c>
      <c r="K338" s="3">
        <f t="shared" si="560"/>
        <v>1.7380666666666709</v>
      </c>
      <c r="L338" s="3">
        <f t="shared" si="561"/>
        <v>0</v>
      </c>
      <c r="M338" s="5">
        <f t="shared" si="562"/>
        <v>0.17586006829781359</v>
      </c>
      <c r="N338" s="5">
        <f t="shared" si="563"/>
        <v>0.30565652270615395</v>
      </c>
      <c r="O338" s="5">
        <f t="shared" si="564"/>
        <v>0</v>
      </c>
      <c r="P338" s="5">
        <f t="shared" si="565"/>
        <v>0</v>
      </c>
      <c r="Q338" s="5">
        <f t="shared" si="566"/>
        <v>0.26562570678240538</v>
      </c>
      <c r="R338" s="5">
        <f t="shared" si="567"/>
        <v>0</v>
      </c>
      <c r="S338" s="5">
        <f t="shared" si="568"/>
        <v>0</v>
      </c>
      <c r="T338" s="5">
        <f t="shared" si="569"/>
        <v>0</v>
      </c>
      <c r="U338" s="5">
        <f t="shared" si="570"/>
        <v>0</v>
      </c>
      <c r="V338" s="5">
        <f t="shared" si="571"/>
        <v>0</v>
      </c>
      <c r="W338" s="5">
        <f t="shared" si="572"/>
        <v>0.15389172892275793</v>
      </c>
      <c r="X338" s="5">
        <f t="shared" si="573"/>
        <v>0</v>
      </c>
      <c r="Y338" s="5">
        <f t="shared" si="574"/>
        <v>0</v>
      </c>
      <c r="Z338" s="5">
        <f t="shared" si="575"/>
        <v>0</v>
      </c>
      <c r="AA338" s="5">
        <f t="shared" si="576"/>
        <v>0</v>
      </c>
      <c r="AB338" s="5">
        <f t="shared" si="577"/>
        <v>0</v>
      </c>
      <c r="AC338" s="5">
        <f t="shared" si="578"/>
        <v>0</v>
      </c>
      <c r="AD338" s="5">
        <f t="shared" si="579"/>
        <v>6.6868521079087195E-2</v>
      </c>
      <c r="AE338" s="5">
        <f t="shared" si="580"/>
        <v>0</v>
      </c>
      <c r="AF338" s="5">
        <f t="shared" si="581"/>
        <v>0</v>
      </c>
      <c r="AG338" s="5">
        <f t="shared" si="582"/>
        <v>0</v>
      </c>
      <c r="AH338" s="5">
        <f t="shared" si="583"/>
        <v>0</v>
      </c>
      <c r="AI338" s="5">
        <f t="shared" si="584"/>
        <v>0</v>
      </c>
      <c r="AJ338" s="5">
        <f t="shared" si="585"/>
        <v>0</v>
      </c>
      <c r="AK338" s="5">
        <f t="shared" si="586"/>
        <v>0</v>
      </c>
      <c r="AL338" s="5">
        <f t="shared" si="587"/>
        <v>0</v>
      </c>
      <c r="AM338" s="5">
        <f t="shared" si="588"/>
        <v>2.3244389507371808E-2</v>
      </c>
      <c r="AN338" s="5">
        <f t="shared" si="589"/>
        <v>0</v>
      </c>
      <c r="AO338" s="5">
        <f t="shared" si="590"/>
        <v>0</v>
      </c>
      <c r="AP338" s="5">
        <f t="shared" si="591"/>
        <v>0</v>
      </c>
      <c r="AQ338" s="5">
        <f t="shared" si="592"/>
        <v>0</v>
      </c>
      <c r="AR338" s="5">
        <f t="shared" si="593"/>
        <v>0</v>
      </c>
      <c r="AS338" s="5">
        <f t="shared" si="594"/>
        <v>0</v>
      </c>
      <c r="AT338" s="5">
        <f t="shared" si="595"/>
        <v>0</v>
      </c>
      <c r="AU338" s="5">
        <f t="shared" si="596"/>
        <v>0</v>
      </c>
      <c r="AV338" s="5">
        <f t="shared" si="597"/>
        <v>0</v>
      </c>
      <c r="AW338" s="5">
        <f t="shared" si="598"/>
        <v>0</v>
      </c>
      <c r="AX338" s="5">
        <f t="shared" si="599"/>
        <v>6.7333830982965852E-3</v>
      </c>
      <c r="AY338" s="5">
        <f t="shared" si="600"/>
        <v>0</v>
      </c>
      <c r="AZ338" s="5">
        <f t="shared" si="601"/>
        <v>0</v>
      </c>
      <c r="BA338" s="5">
        <f t="shared" si="602"/>
        <v>0</v>
      </c>
      <c r="BB338" s="5">
        <f t="shared" si="603"/>
        <v>0</v>
      </c>
      <c r="BC338" s="5">
        <f t="shared" si="604"/>
        <v>0</v>
      </c>
      <c r="BD338" s="5">
        <f t="shared" si="605"/>
        <v>0</v>
      </c>
      <c r="BE338" s="5">
        <f t="shared" si="606"/>
        <v>0</v>
      </c>
      <c r="BF338" s="5">
        <f t="shared" si="607"/>
        <v>0</v>
      </c>
      <c r="BG338" s="5">
        <f t="shared" si="608"/>
        <v>0</v>
      </c>
      <c r="BH338" s="5">
        <f t="shared" si="609"/>
        <v>0</v>
      </c>
      <c r="BI338" s="5">
        <f t="shared" si="610"/>
        <v>0</v>
      </c>
      <c r="BJ338" s="8">
        <f t="shared" si="611"/>
        <v>0.82202025209607288</v>
      </c>
      <c r="BK338" s="8">
        <f t="shared" si="612"/>
        <v>0.17586006829781359</v>
      </c>
      <c r="BL338" s="8">
        <f t="shared" si="613"/>
        <v>0</v>
      </c>
      <c r="BM338" s="8">
        <f t="shared" si="614"/>
        <v>0.25073802260751354</v>
      </c>
      <c r="BN338" s="8">
        <f t="shared" si="615"/>
        <v>0.74714229778637287</v>
      </c>
    </row>
    <row r="339" spans="1:66" x14ac:dyDescent="0.25">
      <c r="A339" t="s">
        <v>91</v>
      </c>
      <c r="B339" t="s">
        <v>108</v>
      </c>
      <c r="C339" t="s">
        <v>122</v>
      </c>
      <c r="D339" s="16"/>
      <c r="E339">
        <f>VLOOKUP(A339,home!$A$2:$E$405,3,FALSE)</f>
        <v>1.2916666666666701</v>
      </c>
      <c r="F339">
        <f>VLOOKUP(B339,home!$B$2:$E$405,3,FALSE)</f>
        <v>0.77</v>
      </c>
      <c r="G339">
        <f>VLOOKUP(C339,away!$B$2:$E$405,4,FALSE)</f>
        <v>1.1599999999999999</v>
      </c>
      <c r="H339">
        <f>VLOOKUP(A339,away!$A$2:$E$405,3,FALSE)</f>
        <v>0.97916666666666696</v>
      </c>
      <c r="I339">
        <f>VLOOKUP(C339,away!$B$2:$E$405,3,FALSE)</f>
        <v>0.77</v>
      </c>
      <c r="J339">
        <f>VLOOKUP(B339,home!$B$2:$E$405,4,FALSE)</f>
        <v>0.51</v>
      </c>
      <c r="K339" s="3">
        <f t="shared" si="560"/>
        <v>1.1537166666666696</v>
      </c>
      <c r="L339" s="3">
        <f t="shared" si="561"/>
        <v>0.38451875000000013</v>
      </c>
      <c r="M339" s="5">
        <f t="shared" si="562"/>
        <v>0.21475972870698487</v>
      </c>
      <c r="N339" s="5">
        <f t="shared" si="563"/>
        <v>0.24777187833806083</v>
      </c>
      <c r="O339" s="5">
        <f t="shared" si="564"/>
        <v>8.2579142432748956E-2</v>
      </c>
      <c r="P339" s="5">
        <f t="shared" si="565"/>
        <v>9.5272932943703245E-2</v>
      </c>
      <c r="Q339" s="5">
        <f t="shared" si="566"/>
        <v>0.14292927278496359</v>
      </c>
      <c r="R339" s="5">
        <f t="shared" si="567"/>
        <v>1.5876614312156298E-2</v>
      </c>
      <c r="S339" s="5">
        <f t="shared" si="568"/>
        <v>1.0566380166273882E-2</v>
      </c>
      <c r="T339" s="5">
        <f t="shared" si="569"/>
        <v>5.4958985309683232E-2</v>
      </c>
      <c r="U339" s="5">
        <f t="shared" si="570"/>
        <v>1.8317114542173302E-2</v>
      </c>
      <c r="V339" s="5">
        <f t="shared" si="571"/>
        <v>5.2083529972987816E-4</v>
      </c>
      <c r="W339" s="5">
        <f t="shared" si="572"/>
        <v>5.496662805551978E-2</v>
      </c>
      <c r="X339" s="5">
        <f t="shared" si="573"/>
        <v>2.1135699111623402E-2</v>
      </c>
      <c r="Y339" s="5">
        <f t="shared" si="574"/>
        <v>4.0635363013887711E-3</v>
      </c>
      <c r="Z339" s="5">
        <f t="shared" si="575"/>
        <v>2.0349519631808173E-3</v>
      </c>
      <c r="AA339" s="5">
        <f t="shared" si="576"/>
        <v>2.347757995787768E-3</v>
      </c>
      <c r="AB339" s="5">
        <f t="shared" si="577"/>
        <v>1.3543237645201424E-3</v>
      </c>
      <c r="AC339" s="5">
        <f t="shared" si="578"/>
        <v>1.4440994968143314E-5</v>
      </c>
      <c r="AD339" s="5">
        <f t="shared" si="579"/>
        <v>1.5853978724530232E-2</v>
      </c>
      <c r="AE339" s="5">
        <f t="shared" si="580"/>
        <v>6.0961520816829604E-3</v>
      </c>
      <c r="AF339" s="5">
        <f t="shared" si="581"/>
        <v>1.1720423891293152E-3</v>
      </c>
      <c r="AG339" s="5">
        <f t="shared" si="582"/>
        <v>1.502240914716727E-4</v>
      </c>
      <c r="AH339" s="5">
        <f t="shared" si="583"/>
        <v>1.9561929629808352E-4</v>
      </c>
      <c r="AI339" s="5">
        <f t="shared" si="584"/>
        <v>2.2568924246070448E-4</v>
      </c>
      <c r="AJ339" s="5">
        <f t="shared" si="585"/>
        <v>1.3019072025714491E-4</v>
      </c>
      <c r="AK339" s="5">
        <f t="shared" si="586"/>
        <v>5.0067734602002031E-5</v>
      </c>
      <c r="AL339" s="5">
        <f t="shared" si="587"/>
        <v>2.5625585458201909E-7</v>
      </c>
      <c r="AM339" s="5">
        <f t="shared" si="588"/>
        <v>3.6581998974938618E-3</v>
      </c>
      <c r="AN339" s="5">
        <f t="shared" si="589"/>
        <v>1.406646451834468E-3</v>
      </c>
      <c r="AO339" s="5">
        <f t="shared" si="590"/>
        <v>2.7044096767566252E-4</v>
      </c>
      <c r="AP339" s="5">
        <f t="shared" si="591"/>
        <v>3.4663207613145402E-5</v>
      </c>
      <c r="AQ339" s="5">
        <f t="shared" si="592"/>
        <v>3.332163315599289E-6</v>
      </c>
      <c r="AR339" s="5">
        <f t="shared" si="593"/>
        <v>1.5043857457683757E-5</v>
      </c>
      <c r="AS339" s="5">
        <f t="shared" si="594"/>
        <v>1.735634907988742E-5</v>
      </c>
      <c r="AT339" s="5">
        <f t="shared" si="595"/>
        <v>1.0012154602975418E-5</v>
      </c>
      <c r="AU339" s="5">
        <f t="shared" si="596"/>
        <v>3.8503965448987178E-6</v>
      </c>
      <c r="AV339" s="5">
        <f t="shared" si="597"/>
        <v>1.1105666667813525E-6</v>
      </c>
      <c r="AW339" s="5">
        <f t="shared" si="598"/>
        <v>3.1578244566376289E-9</v>
      </c>
      <c r="AX339" s="5">
        <f t="shared" si="599"/>
        <v>7.0342103195616132E-4</v>
      </c>
      <c r="AY339" s="5">
        <f t="shared" si="600"/>
        <v>2.7047857593149325E-4</v>
      </c>
      <c r="AZ339" s="5">
        <f t="shared" si="601"/>
        <v>5.2002041959478956E-5</v>
      </c>
      <c r="BA339" s="5">
        <f t="shared" si="602"/>
        <v>6.665253390568803E-6</v>
      </c>
      <c r="BB339" s="5">
        <f t="shared" si="603"/>
        <v>6.4072872554369454E-7</v>
      </c>
      <c r="BC339" s="5">
        <f t="shared" si="604"/>
        <v>4.9274441727030951E-8</v>
      </c>
      <c r="BD339" s="5">
        <f t="shared" si="605"/>
        <v>9.6410754413445553E-7</v>
      </c>
      <c r="BE339" s="5">
        <f t="shared" si="606"/>
        <v>1.112306942126993E-6</v>
      </c>
      <c r="BF339" s="5">
        <f t="shared" si="607"/>
        <v>6.4164352879047535E-7</v>
      </c>
      <c r="BG339" s="5">
        <f t="shared" si="608"/>
        <v>2.4675827774146217E-7</v>
      </c>
      <c r="BH339" s="5">
        <f t="shared" si="609"/>
        <v>7.1172284417072004E-8</v>
      </c>
      <c r="BI339" s="5">
        <f t="shared" si="610"/>
        <v>1.6422530147343284E-8</v>
      </c>
      <c r="BJ339" s="8">
        <f t="shared" si="611"/>
        <v>0.55550493678239143</v>
      </c>
      <c r="BK339" s="8">
        <f t="shared" si="612"/>
        <v>0.32140505294344612</v>
      </c>
      <c r="BL339" s="8">
        <f t="shared" si="613"/>
        <v>0.12112694577646396</v>
      </c>
      <c r="BM339" s="8">
        <f t="shared" si="614"/>
        <v>0.20061184252875755</v>
      </c>
      <c r="BN339" s="8">
        <f t="shared" si="615"/>
        <v>0.79918956951861775</v>
      </c>
    </row>
    <row r="340" spans="1:66" x14ac:dyDescent="0.25">
      <c r="A340" t="s">
        <v>91</v>
      </c>
      <c r="B340" t="s">
        <v>101</v>
      </c>
      <c r="C340" t="s">
        <v>371</v>
      </c>
      <c r="D340" s="16"/>
      <c r="E340">
        <f>VLOOKUP(A340,home!$A$2:$E$405,3,FALSE)</f>
        <v>1.2916666666666701</v>
      </c>
      <c r="F340">
        <f>VLOOKUP(B340,home!$B$2:$E$405,3,FALSE)</f>
        <v>1.1599999999999999</v>
      </c>
      <c r="G340">
        <f>VLOOKUP(C340,away!$B$2:$E$405,4,FALSE)</f>
        <v>1.1599999999999999</v>
      </c>
      <c r="H340">
        <f>VLOOKUP(A340,away!$A$2:$E$405,3,FALSE)</f>
        <v>0.97916666666666696</v>
      </c>
      <c r="I340">
        <f>VLOOKUP(C340,away!$B$2:$E$405,3,FALSE)</f>
        <v>0</v>
      </c>
      <c r="J340">
        <f>VLOOKUP(B340,home!$B$2:$E$405,4,FALSE)</f>
        <v>0</v>
      </c>
      <c r="K340" s="3">
        <f t="shared" si="560"/>
        <v>1.7380666666666709</v>
      </c>
      <c r="L340" s="3">
        <f t="shared" si="561"/>
        <v>0</v>
      </c>
      <c r="M340" s="5">
        <f t="shared" si="562"/>
        <v>0.17586006829781359</v>
      </c>
      <c r="N340" s="5">
        <f t="shared" si="563"/>
        <v>0.30565652270615395</v>
      </c>
      <c r="O340" s="5">
        <f t="shared" si="564"/>
        <v>0</v>
      </c>
      <c r="P340" s="5">
        <f t="shared" si="565"/>
        <v>0</v>
      </c>
      <c r="Q340" s="5">
        <f t="shared" si="566"/>
        <v>0.26562570678240538</v>
      </c>
      <c r="R340" s="5">
        <f t="shared" si="567"/>
        <v>0</v>
      </c>
      <c r="S340" s="5">
        <f t="shared" si="568"/>
        <v>0</v>
      </c>
      <c r="T340" s="5">
        <f t="shared" si="569"/>
        <v>0</v>
      </c>
      <c r="U340" s="5">
        <f t="shared" si="570"/>
        <v>0</v>
      </c>
      <c r="V340" s="5">
        <f t="shared" si="571"/>
        <v>0</v>
      </c>
      <c r="W340" s="5">
        <f t="shared" si="572"/>
        <v>0.15389172892275793</v>
      </c>
      <c r="X340" s="5">
        <f t="shared" si="573"/>
        <v>0</v>
      </c>
      <c r="Y340" s="5">
        <f t="shared" si="574"/>
        <v>0</v>
      </c>
      <c r="Z340" s="5">
        <f t="shared" si="575"/>
        <v>0</v>
      </c>
      <c r="AA340" s="5">
        <f t="shared" si="576"/>
        <v>0</v>
      </c>
      <c r="AB340" s="5">
        <f t="shared" si="577"/>
        <v>0</v>
      </c>
      <c r="AC340" s="5">
        <f t="shared" si="578"/>
        <v>0</v>
      </c>
      <c r="AD340" s="5">
        <f t="shared" si="579"/>
        <v>6.6868521079087195E-2</v>
      </c>
      <c r="AE340" s="5">
        <f t="shared" si="580"/>
        <v>0</v>
      </c>
      <c r="AF340" s="5">
        <f t="shared" si="581"/>
        <v>0</v>
      </c>
      <c r="AG340" s="5">
        <f t="shared" si="582"/>
        <v>0</v>
      </c>
      <c r="AH340" s="5">
        <f t="shared" si="583"/>
        <v>0</v>
      </c>
      <c r="AI340" s="5">
        <f t="shared" si="584"/>
        <v>0</v>
      </c>
      <c r="AJ340" s="5">
        <f t="shared" si="585"/>
        <v>0</v>
      </c>
      <c r="AK340" s="5">
        <f t="shared" si="586"/>
        <v>0</v>
      </c>
      <c r="AL340" s="5">
        <f t="shared" si="587"/>
        <v>0</v>
      </c>
      <c r="AM340" s="5">
        <f t="shared" si="588"/>
        <v>2.3244389507371808E-2</v>
      </c>
      <c r="AN340" s="5">
        <f t="shared" si="589"/>
        <v>0</v>
      </c>
      <c r="AO340" s="5">
        <f t="shared" si="590"/>
        <v>0</v>
      </c>
      <c r="AP340" s="5">
        <f t="shared" si="591"/>
        <v>0</v>
      </c>
      <c r="AQ340" s="5">
        <f t="shared" si="592"/>
        <v>0</v>
      </c>
      <c r="AR340" s="5">
        <f t="shared" si="593"/>
        <v>0</v>
      </c>
      <c r="AS340" s="5">
        <f t="shared" si="594"/>
        <v>0</v>
      </c>
      <c r="AT340" s="5">
        <f t="shared" si="595"/>
        <v>0</v>
      </c>
      <c r="AU340" s="5">
        <f t="shared" si="596"/>
        <v>0</v>
      </c>
      <c r="AV340" s="5">
        <f t="shared" si="597"/>
        <v>0</v>
      </c>
      <c r="AW340" s="5">
        <f t="shared" si="598"/>
        <v>0</v>
      </c>
      <c r="AX340" s="5">
        <f t="shared" si="599"/>
        <v>6.7333830982965852E-3</v>
      </c>
      <c r="AY340" s="5">
        <f t="shared" si="600"/>
        <v>0</v>
      </c>
      <c r="AZ340" s="5">
        <f t="shared" si="601"/>
        <v>0</v>
      </c>
      <c r="BA340" s="5">
        <f t="shared" si="602"/>
        <v>0</v>
      </c>
      <c r="BB340" s="5">
        <f t="shared" si="603"/>
        <v>0</v>
      </c>
      <c r="BC340" s="5">
        <f t="shared" si="604"/>
        <v>0</v>
      </c>
      <c r="BD340" s="5">
        <f t="shared" si="605"/>
        <v>0</v>
      </c>
      <c r="BE340" s="5">
        <f t="shared" si="606"/>
        <v>0</v>
      </c>
      <c r="BF340" s="5">
        <f t="shared" si="607"/>
        <v>0</v>
      </c>
      <c r="BG340" s="5">
        <f t="shared" si="608"/>
        <v>0</v>
      </c>
      <c r="BH340" s="5">
        <f t="shared" si="609"/>
        <v>0</v>
      </c>
      <c r="BI340" s="5">
        <f t="shared" si="610"/>
        <v>0</v>
      </c>
      <c r="BJ340" s="8">
        <f t="shared" si="611"/>
        <v>0.82202025209607288</v>
      </c>
      <c r="BK340" s="8">
        <f t="shared" si="612"/>
        <v>0.17586006829781359</v>
      </c>
      <c r="BL340" s="8">
        <f t="shared" si="613"/>
        <v>0</v>
      </c>
      <c r="BM340" s="8">
        <f t="shared" si="614"/>
        <v>0.25073802260751354</v>
      </c>
      <c r="BN340" s="8">
        <f t="shared" si="615"/>
        <v>0.74714229778637287</v>
      </c>
    </row>
    <row r="341" spans="1:66" x14ac:dyDescent="0.25">
      <c r="A341" t="s">
        <v>91</v>
      </c>
      <c r="B341" t="s">
        <v>370</v>
      </c>
      <c r="C341" t="s">
        <v>100</v>
      </c>
      <c r="D341" s="16"/>
      <c r="E341">
        <f>VLOOKUP(A341,home!$A$2:$E$405,3,FALSE)</f>
        <v>1.2916666666666701</v>
      </c>
      <c r="F341">
        <f>VLOOKUP(B341,home!$B$2:$E$405,3,FALSE)</f>
        <v>1.1599999999999999</v>
      </c>
      <c r="G341">
        <f>VLOOKUP(C341,away!$B$2:$E$405,4,FALSE)</f>
        <v>1.1599999999999999</v>
      </c>
      <c r="H341">
        <f>VLOOKUP(A341,away!$A$2:$E$405,3,FALSE)</f>
        <v>0.97916666666666696</v>
      </c>
      <c r="I341">
        <f>VLOOKUP(C341,away!$B$2:$E$405,3,FALSE)</f>
        <v>0.39</v>
      </c>
      <c r="J341">
        <f>VLOOKUP(B341,home!$B$2:$E$405,4,FALSE)</f>
        <v>0</v>
      </c>
      <c r="K341" s="3">
        <f t="shared" si="560"/>
        <v>1.7380666666666709</v>
      </c>
      <c r="L341" s="3">
        <f t="shared" si="561"/>
        <v>0</v>
      </c>
      <c r="M341" s="5">
        <f t="shared" si="562"/>
        <v>0.17586006829781359</v>
      </c>
      <c r="N341" s="5">
        <f t="shared" si="563"/>
        <v>0.30565652270615395</v>
      </c>
      <c r="O341" s="5">
        <f t="shared" si="564"/>
        <v>0</v>
      </c>
      <c r="P341" s="5">
        <f t="shared" si="565"/>
        <v>0</v>
      </c>
      <c r="Q341" s="5">
        <f t="shared" si="566"/>
        <v>0.26562570678240538</v>
      </c>
      <c r="R341" s="5">
        <f t="shared" si="567"/>
        <v>0</v>
      </c>
      <c r="S341" s="5">
        <f t="shared" si="568"/>
        <v>0</v>
      </c>
      <c r="T341" s="5">
        <f t="shared" si="569"/>
        <v>0</v>
      </c>
      <c r="U341" s="5">
        <f t="shared" si="570"/>
        <v>0</v>
      </c>
      <c r="V341" s="5">
        <f t="shared" si="571"/>
        <v>0</v>
      </c>
      <c r="W341" s="5">
        <f t="shared" si="572"/>
        <v>0.15389172892275793</v>
      </c>
      <c r="X341" s="5">
        <f t="shared" si="573"/>
        <v>0</v>
      </c>
      <c r="Y341" s="5">
        <f t="shared" si="574"/>
        <v>0</v>
      </c>
      <c r="Z341" s="5">
        <f t="shared" si="575"/>
        <v>0</v>
      </c>
      <c r="AA341" s="5">
        <f t="shared" si="576"/>
        <v>0</v>
      </c>
      <c r="AB341" s="5">
        <f t="shared" si="577"/>
        <v>0</v>
      </c>
      <c r="AC341" s="5">
        <f t="shared" si="578"/>
        <v>0</v>
      </c>
      <c r="AD341" s="5">
        <f t="shared" si="579"/>
        <v>6.6868521079087195E-2</v>
      </c>
      <c r="AE341" s="5">
        <f t="shared" si="580"/>
        <v>0</v>
      </c>
      <c r="AF341" s="5">
        <f t="shared" si="581"/>
        <v>0</v>
      </c>
      <c r="AG341" s="5">
        <f t="shared" si="582"/>
        <v>0</v>
      </c>
      <c r="AH341" s="5">
        <f t="shared" si="583"/>
        <v>0</v>
      </c>
      <c r="AI341" s="5">
        <f t="shared" si="584"/>
        <v>0</v>
      </c>
      <c r="AJ341" s="5">
        <f t="shared" si="585"/>
        <v>0</v>
      </c>
      <c r="AK341" s="5">
        <f t="shared" si="586"/>
        <v>0</v>
      </c>
      <c r="AL341" s="5">
        <f t="shared" si="587"/>
        <v>0</v>
      </c>
      <c r="AM341" s="5">
        <f t="shared" si="588"/>
        <v>2.3244389507371808E-2</v>
      </c>
      <c r="AN341" s="5">
        <f t="shared" si="589"/>
        <v>0</v>
      </c>
      <c r="AO341" s="5">
        <f t="shared" si="590"/>
        <v>0</v>
      </c>
      <c r="AP341" s="5">
        <f t="shared" si="591"/>
        <v>0</v>
      </c>
      <c r="AQ341" s="5">
        <f t="shared" si="592"/>
        <v>0</v>
      </c>
      <c r="AR341" s="5">
        <f t="shared" si="593"/>
        <v>0</v>
      </c>
      <c r="AS341" s="5">
        <f t="shared" si="594"/>
        <v>0</v>
      </c>
      <c r="AT341" s="5">
        <f t="shared" si="595"/>
        <v>0</v>
      </c>
      <c r="AU341" s="5">
        <f t="shared" si="596"/>
        <v>0</v>
      </c>
      <c r="AV341" s="5">
        <f t="shared" si="597"/>
        <v>0</v>
      </c>
      <c r="AW341" s="5">
        <f t="shared" si="598"/>
        <v>0</v>
      </c>
      <c r="AX341" s="5">
        <f t="shared" si="599"/>
        <v>6.7333830982965852E-3</v>
      </c>
      <c r="AY341" s="5">
        <f t="shared" si="600"/>
        <v>0</v>
      </c>
      <c r="AZ341" s="5">
        <f t="shared" si="601"/>
        <v>0</v>
      </c>
      <c r="BA341" s="5">
        <f t="shared" si="602"/>
        <v>0</v>
      </c>
      <c r="BB341" s="5">
        <f t="shared" si="603"/>
        <v>0</v>
      </c>
      <c r="BC341" s="5">
        <f t="shared" si="604"/>
        <v>0</v>
      </c>
      <c r="BD341" s="5">
        <f t="shared" si="605"/>
        <v>0</v>
      </c>
      <c r="BE341" s="5">
        <f t="shared" si="606"/>
        <v>0</v>
      </c>
      <c r="BF341" s="5">
        <f t="shared" si="607"/>
        <v>0</v>
      </c>
      <c r="BG341" s="5">
        <f t="shared" si="608"/>
        <v>0</v>
      </c>
      <c r="BH341" s="5">
        <f t="shared" si="609"/>
        <v>0</v>
      </c>
      <c r="BI341" s="5">
        <f t="shared" si="610"/>
        <v>0</v>
      </c>
      <c r="BJ341" s="8">
        <f t="shared" si="611"/>
        <v>0.82202025209607288</v>
      </c>
      <c r="BK341" s="8">
        <f t="shared" si="612"/>
        <v>0.17586006829781359</v>
      </c>
      <c r="BL341" s="8">
        <f t="shared" si="613"/>
        <v>0</v>
      </c>
      <c r="BM341" s="8">
        <f t="shared" si="614"/>
        <v>0.25073802260751354</v>
      </c>
      <c r="BN341" s="8">
        <f t="shared" si="615"/>
        <v>0.74714229778637287</v>
      </c>
    </row>
    <row r="342" spans="1:66" x14ac:dyDescent="0.25">
      <c r="A342" t="s">
        <v>91</v>
      </c>
      <c r="B342" t="s">
        <v>111</v>
      </c>
      <c r="C342" t="s">
        <v>389</v>
      </c>
      <c r="D342" s="16"/>
      <c r="E342">
        <f>VLOOKUP(A342,home!$A$2:$E$405,3,FALSE)</f>
        <v>1.2916666666666701</v>
      </c>
      <c r="F342">
        <f>VLOOKUP(B342,home!$B$2:$E$405,3,FALSE)</f>
        <v>0.77</v>
      </c>
      <c r="G342">
        <f>VLOOKUP(C342,away!$B$2:$E$405,4,FALSE)</f>
        <v>0.77</v>
      </c>
      <c r="H342">
        <f>VLOOKUP(A342,away!$A$2:$E$405,3,FALSE)</f>
        <v>0.97916666666666696</v>
      </c>
      <c r="I342">
        <f>VLOOKUP(C342,away!$B$2:$E$405,3,FALSE)</f>
        <v>1.55</v>
      </c>
      <c r="J342">
        <f>VLOOKUP(B342,home!$B$2:$E$405,4,FALSE)</f>
        <v>0.51</v>
      </c>
      <c r="K342" s="3">
        <f t="shared" si="560"/>
        <v>0.76582916666666867</v>
      </c>
      <c r="L342" s="3">
        <f t="shared" si="561"/>
        <v>0.77403125000000028</v>
      </c>
      <c r="M342" s="5">
        <f t="shared" si="562"/>
        <v>0.21441102754426333</v>
      </c>
      <c r="N342" s="5">
        <f t="shared" si="563"/>
        <v>0.16420221854836731</v>
      </c>
      <c r="O342" s="5">
        <f t="shared" si="564"/>
        <v>0.16596083566387063</v>
      </c>
      <c r="P342" s="5">
        <f t="shared" si="565"/>
        <v>0.12709764847576596</v>
      </c>
      <c r="Q342" s="5">
        <f t="shared" si="566"/>
        <v>6.2875424097857166E-2</v>
      </c>
      <c r="R342" s="5">
        <f t="shared" si="567"/>
        <v>6.4229436539975204E-2</v>
      </c>
      <c r="S342" s="5">
        <f t="shared" si="568"/>
        <v>1.8835099613445212E-2</v>
      </c>
      <c r="T342" s="5">
        <f t="shared" si="569"/>
        <v>4.8667543108744521E-2</v>
      </c>
      <c r="U342" s="5">
        <f t="shared" si="570"/>
        <v>4.9188775860878879E-2</v>
      </c>
      <c r="V342" s="5">
        <f t="shared" si="571"/>
        <v>1.2405543880907254E-3</v>
      </c>
      <c r="W342" s="5">
        <f t="shared" si="572"/>
        <v>1.6050611213558445E-2</v>
      </c>
      <c r="X342" s="5">
        <f t="shared" si="573"/>
        <v>1.2423674660894663E-2</v>
      </c>
      <c r="Y342" s="5">
        <f t="shared" si="574"/>
        <v>4.8081562136828128E-3</v>
      </c>
      <c r="Z342" s="5">
        <f t="shared" si="575"/>
        <v>1.6571863683944234E-2</v>
      </c>
      <c r="AA342" s="5">
        <f t="shared" si="576"/>
        <v>1.269121655518864E-2</v>
      </c>
      <c r="AB342" s="5">
        <f t="shared" si="577"/>
        <v>4.8596518992231729E-3</v>
      </c>
      <c r="AC342" s="5">
        <f t="shared" si="578"/>
        <v>4.5960656542045746E-5</v>
      </c>
      <c r="AD342" s="5">
        <f t="shared" si="579"/>
        <v>3.0730065525425374E-3</v>
      </c>
      <c r="AE342" s="5">
        <f t="shared" si="580"/>
        <v>2.3786031031226918E-3</v>
      </c>
      <c r="AF342" s="5">
        <f t="shared" si="581"/>
        <v>9.205565665819683E-4</v>
      </c>
      <c r="AG342" s="5">
        <f t="shared" si="582"/>
        <v>2.3751318330904981E-4</v>
      </c>
      <c r="AH342" s="5">
        <f t="shared" si="583"/>
        <v>3.2067850905282405E-3</v>
      </c>
      <c r="AI342" s="5">
        <f t="shared" si="584"/>
        <v>2.4558495535583398E-3</v>
      </c>
      <c r="AJ342" s="5">
        <f t="shared" si="585"/>
        <v>9.4038060853014684E-4</v>
      </c>
      <c r="AK342" s="5">
        <f t="shared" si="586"/>
        <v>2.4005696592671236E-4</v>
      </c>
      <c r="AL342" s="5">
        <f t="shared" si="587"/>
        <v>1.0897744273326472E-6</v>
      </c>
      <c r="AM342" s="5">
        <f t="shared" si="588"/>
        <v>4.7067960945897292E-4</v>
      </c>
      <c r="AN342" s="5">
        <f t="shared" si="589"/>
        <v>3.6432072645904077E-4</v>
      </c>
      <c r="AO342" s="5">
        <f t="shared" si="590"/>
        <v>1.4099781365099973E-4</v>
      </c>
      <c r="AP342" s="5">
        <f t="shared" si="591"/>
        <v>3.6378904649183482E-5</v>
      </c>
      <c r="AQ342" s="5">
        <f t="shared" si="592"/>
        <v>7.0396022598095765E-6</v>
      </c>
      <c r="AR342" s="5">
        <f t="shared" si="593"/>
        <v>4.9643037442058792E-4</v>
      </c>
      <c r="AS342" s="5">
        <f t="shared" si="594"/>
        <v>3.8018085995054104E-4</v>
      </c>
      <c r="AT342" s="5">
        <f t="shared" si="595"/>
        <v>1.4557679557927018E-4</v>
      </c>
      <c r="AU342" s="5">
        <f t="shared" si="596"/>
        <v>3.7162318681492146E-5</v>
      </c>
      <c r="AV342" s="5">
        <f t="shared" si="597"/>
        <v>7.1149968868120755E-6</v>
      </c>
      <c r="AW342" s="5">
        <f t="shared" si="598"/>
        <v>1.7944216855794012E-8</v>
      </c>
      <c r="AX342" s="5">
        <f t="shared" si="599"/>
        <v>6.0076695513159692E-5</v>
      </c>
      <c r="AY342" s="5">
        <f t="shared" si="600"/>
        <v>4.6501239723920403E-5</v>
      </c>
      <c r="AZ342" s="5">
        <f t="shared" si="601"/>
        <v>1.799670635502789E-5</v>
      </c>
      <c r="BA342" s="5">
        <f t="shared" si="602"/>
        <v>4.6433377052883952E-6</v>
      </c>
      <c r="BB342" s="5">
        <f t="shared" si="603"/>
        <v>8.9852212204912722E-7</v>
      </c>
      <c r="BC342" s="5">
        <f t="shared" si="604"/>
        <v>1.3909684025646783E-7</v>
      </c>
      <c r="BD342" s="5">
        <f t="shared" si="605"/>
        <v>6.4042103875122596E-5</v>
      </c>
      <c r="BE342" s="5">
        <f t="shared" si="606"/>
        <v>4.9045311042265358E-5</v>
      </c>
      <c r="BF342" s="5">
        <f t="shared" si="607"/>
        <v>1.8780164842202822E-5</v>
      </c>
      <c r="BG342" s="5">
        <f t="shared" si="608"/>
        <v>4.7941326636556187E-6</v>
      </c>
      <c r="BH342" s="5">
        <f t="shared" si="609"/>
        <v>9.1787165567420966E-7</v>
      </c>
      <c r="BI342" s="5">
        <f t="shared" si="610"/>
        <v>1.4058657703438714E-7</v>
      </c>
      <c r="BJ342" s="8">
        <f t="shared" si="611"/>
        <v>0.3167869795033989</v>
      </c>
      <c r="BK342" s="8">
        <f t="shared" si="612"/>
        <v>0.36167788169225856</v>
      </c>
      <c r="BL342" s="8">
        <f t="shared" si="613"/>
        <v>0.30497717425385457</v>
      </c>
      <c r="BM342" s="8">
        <f t="shared" si="614"/>
        <v>0.20119082496784965</v>
      </c>
      <c r="BN342" s="8">
        <f t="shared" si="615"/>
        <v>0.79877659087009967</v>
      </c>
    </row>
    <row r="343" spans="1:66" x14ac:dyDescent="0.25">
      <c r="A343" t="s">
        <v>114</v>
      </c>
      <c r="B343" t="s">
        <v>115</v>
      </c>
      <c r="C343" t="s">
        <v>127</v>
      </c>
      <c r="D343" s="16"/>
      <c r="E343">
        <f>VLOOKUP(A343,home!$A$2:$E$405,3,FALSE)</f>
        <v>1.27272727272727</v>
      </c>
      <c r="F343">
        <f>VLOOKUP(B343,home!$B$2:$E$405,3,FALSE)</f>
        <v>1.18</v>
      </c>
      <c r="G343">
        <f>VLOOKUP(C343,away!$B$2:$E$405,4,FALSE)</f>
        <v>1.18</v>
      </c>
      <c r="H343">
        <f>VLOOKUP(A343,away!$A$2:$E$405,3,FALSE)</f>
        <v>1.02272727272727</v>
      </c>
      <c r="I343">
        <f>VLOOKUP(C343,away!$B$2:$E$405,3,FALSE)</f>
        <v>0</v>
      </c>
      <c r="J343">
        <f>VLOOKUP(B343,home!$B$2:$E$405,4,FALSE)</f>
        <v>0.98</v>
      </c>
      <c r="K343" s="3">
        <f t="shared" si="560"/>
        <v>1.7721454545454507</v>
      </c>
      <c r="L343" s="3">
        <f t="shared" si="561"/>
        <v>0</v>
      </c>
      <c r="M343" s="5">
        <f t="shared" si="562"/>
        <v>0.1699679388793531</v>
      </c>
      <c r="N343" s="5">
        <f t="shared" si="563"/>
        <v>0.30120791030350458</v>
      </c>
      <c r="O343" s="5">
        <f t="shared" si="564"/>
        <v>0</v>
      </c>
      <c r="P343" s="5">
        <f t="shared" si="565"/>
        <v>0</v>
      </c>
      <c r="Q343" s="5">
        <f t="shared" si="566"/>
        <v>0.26689211455874479</v>
      </c>
      <c r="R343" s="5">
        <f t="shared" si="567"/>
        <v>0</v>
      </c>
      <c r="S343" s="5">
        <f t="shared" si="568"/>
        <v>0</v>
      </c>
      <c r="T343" s="5">
        <f t="shared" si="569"/>
        <v>0</v>
      </c>
      <c r="U343" s="5">
        <f t="shared" si="570"/>
        <v>0</v>
      </c>
      <c r="V343" s="5">
        <f t="shared" si="571"/>
        <v>0</v>
      </c>
      <c r="W343" s="5">
        <f t="shared" si="572"/>
        <v>0.15765721588976778</v>
      </c>
      <c r="X343" s="5">
        <f t="shared" si="573"/>
        <v>0</v>
      </c>
      <c r="Y343" s="5">
        <f t="shared" si="574"/>
        <v>0</v>
      </c>
      <c r="Z343" s="5">
        <f t="shared" si="575"/>
        <v>0</v>
      </c>
      <c r="AA343" s="5">
        <f t="shared" si="576"/>
        <v>0</v>
      </c>
      <c r="AB343" s="5">
        <f t="shared" si="577"/>
        <v>0</v>
      </c>
      <c r="AC343" s="5">
        <f t="shared" si="578"/>
        <v>0</v>
      </c>
      <c r="AD343" s="5">
        <f t="shared" si="579"/>
        <v>6.9847879628835693E-2</v>
      </c>
      <c r="AE343" s="5">
        <f t="shared" si="580"/>
        <v>0</v>
      </c>
      <c r="AF343" s="5">
        <f t="shared" si="581"/>
        <v>0</v>
      </c>
      <c r="AG343" s="5">
        <f t="shared" si="582"/>
        <v>0</v>
      </c>
      <c r="AH343" s="5">
        <f t="shared" si="583"/>
        <v>0</v>
      </c>
      <c r="AI343" s="5">
        <f t="shared" si="584"/>
        <v>0</v>
      </c>
      <c r="AJ343" s="5">
        <f t="shared" si="585"/>
        <v>0</v>
      </c>
      <c r="AK343" s="5">
        <f t="shared" si="586"/>
        <v>0</v>
      </c>
      <c r="AL343" s="5">
        <f t="shared" si="587"/>
        <v>0</v>
      </c>
      <c r="AM343" s="5">
        <f t="shared" si="588"/>
        <v>2.4756120478775793E-2</v>
      </c>
      <c r="AN343" s="5">
        <f t="shared" si="589"/>
        <v>0</v>
      </c>
      <c r="AO343" s="5">
        <f t="shared" si="590"/>
        <v>0</v>
      </c>
      <c r="AP343" s="5">
        <f t="shared" si="591"/>
        <v>0</v>
      </c>
      <c r="AQ343" s="5">
        <f t="shared" si="592"/>
        <v>0</v>
      </c>
      <c r="AR343" s="5">
        <f t="shared" si="593"/>
        <v>0</v>
      </c>
      <c r="AS343" s="5">
        <f t="shared" si="594"/>
        <v>0</v>
      </c>
      <c r="AT343" s="5">
        <f t="shared" si="595"/>
        <v>0</v>
      </c>
      <c r="AU343" s="5">
        <f t="shared" si="596"/>
        <v>0</v>
      </c>
      <c r="AV343" s="5">
        <f t="shared" si="597"/>
        <v>0</v>
      </c>
      <c r="AW343" s="5">
        <f t="shared" si="598"/>
        <v>0</v>
      </c>
      <c r="AX343" s="5">
        <f t="shared" si="599"/>
        <v>7.3119077297736758E-3</v>
      </c>
      <c r="AY343" s="5">
        <f t="shared" si="600"/>
        <v>0</v>
      </c>
      <c r="AZ343" s="5">
        <f t="shared" si="601"/>
        <v>0</v>
      </c>
      <c r="BA343" s="5">
        <f t="shared" si="602"/>
        <v>0</v>
      </c>
      <c r="BB343" s="5">
        <f t="shared" si="603"/>
        <v>0</v>
      </c>
      <c r="BC343" s="5">
        <f t="shared" si="604"/>
        <v>0</v>
      </c>
      <c r="BD343" s="5">
        <f t="shared" si="605"/>
        <v>0</v>
      </c>
      <c r="BE343" s="5">
        <f t="shared" si="606"/>
        <v>0</v>
      </c>
      <c r="BF343" s="5">
        <f t="shared" si="607"/>
        <v>0</v>
      </c>
      <c r="BG343" s="5">
        <f t="shared" si="608"/>
        <v>0</v>
      </c>
      <c r="BH343" s="5">
        <f t="shared" si="609"/>
        <v>0</v>
      </c>
      <c r="BI343" s="5">
        <f t="shared" si="610"/>
        <v>0</v>
      </c>
      <c r="BJ343" s="8">
        <f t="shared" si="611"/>
        <v>0.82767314858940233</v>
      </c>
      <c r="BK343" s="8">
        <f t="shared" si="612"/>
        <v>0.1699679388793531</v>
      </c>
      <c r="BL343" s="8">
        <f t="shared" si="613"/>
        <v>0</v>
      </c>
      <c r="BM343" s="8">
        <f t="shared" si="614"/>
        <v>0.25957312372715297</v>
      </c>
      <c r="BN343" s="8">
        <f t="shared" si="615"/>
        <v>0.73806796374160255</v>
      </c>
    </row>
    <row r="344" spans="1:66" x14ac:dyDescent="0.25">
      <c r="A344" t="s">
        <v>114</v>
      </c>
      <c r="B344" t="s">
        <v>119</v>
      </c>
      <c r="C344" t="s">
        <v>132</v>
      </c>
      <c r="D344" s="16"/>
      <c r="E344">
        <f>VLOOKUP(A344,home!$A$2:$E$405,3,FALSE)</f>
        <v>1.27272727272727</v>
      </c>
      <c r="F344">
        <f>VLOOKUP(B344,home!$B$2:$E$405,3,FALSE)</f>
        <v>2.36</v>
      </c>
      <c r="G344">
        <f>VLOOKUP(C344,away!$B$2:$E$405,4,FALSE)</f>
        <v>1.57</v>
      </c>
      <c r="H344">
        <f>VLOOKUP(A344,away!$A$2:$E$405,3,FALSE)</f>
        <v>1.02272727272727</v>
      </c>
      <c r="I344">
        <f>VLOOKUP(C344,away!$B$2:$E$405,3,FALSE)</f>
        <v>1.18</v>
      </c>
      <c r="J344">
        <f>VLOOKUP(B344,home!$B$2:$E$405,4,FALSE)</f>
        <v>0.98</v>
      </c>
      <c r="K344" s="3">
        <f t="shared" si="560"/>
        <v>4.7157090909090806</v>
      </c>
      <c r="L344" s="3">
        <f t="shared" si="561"/>
        <v>1.1826818181818151</v>
      </c>
      <c r="M344" s="5">
        <f t="shared" si="562"/>
        <v>2.7438563828742321E-3</v>
      </c>
      <c r="N344" s="5">
        <f t="shared" si="563"/>
        <v>1.2939228488868922E-2</v>
      </c>
      <c r="O344" s="5">
        <f t="shared" si="564"/>
        <v>3.2451090557274755E-3</v>
      </c>
      <c r="P344" s="5">
        <f t="shared" si="565"/>
        <v>1.5302990275085438E-2</v>
      </c>
      <c r="Q344" s="5">
        <f t="shared" si="566"/>
        <v>3.0508818707154484E-2</v>
      </c>
      <c r="R344" s="5">
        <f t="shared" si="567"/>
        <v>1.9189657391130224E-3</v>
      </c>
      <c r="S344" s="5">
        <f t="shared" si="568"/>
        <v>2.1336895839465447E-2</v>
      </c>
      <c r="T344" s="5">
        <f t="shared" si="569"/>
        <v>3.6082225179156838E-2</v>
      </c>
      <c r="U344" s="5">
        <f t="shared" si="570"/>
        <v>9.0492841810783427E-3</v>
      </c>
      <c r="V344" s="5">
        <f t="shared" si="571"/>
        <v>1.3222197924295864E-2</v>
      </c>
      <c r="W344" s="5">
        <f t="shared" si="572"/>
        <v>4.7956904576741816E-2</v>
      </c>
      <c r="X344" s="5">
        <f t="shared" si="573"/>
        <v>5.671775909919282E-2</v>
      </c>
      <c r="Y344" s="5">
        <f t="shared" si="574"/>
        <v>3.3539531227315789E-2</v>
      </c>
      <c r="Z344" s="5">
        <f t="shared" si="575"/>
        <v>7.5650862978759981E-4</v>
      </c>
      <c r="AA344" s="5">
        <f t="shared" si="576"/>
        <v>3.5674746228405562E-3</v>
      </c>
      <c r="AB344" s="5">
        <f t="shared" si="577"/>
        <v>8.4115862552583322E-3</v>
      </c>
      <c r="AC344" s="5">
        <f t="shared" si="578"/>
        <v>4.6089139247969925E-3</v>
      </c>
      <c r="AD344" s="5">
        <f t="shared" si="579"/>
        <v>5.6537702721100161E-2</v>
      </c>
      <c r="AE344" s="5">
        <f t="shared" si="580"/>
        <v>6.6866113050013692E-2</v>
      </c>
      <c r="AF344" s="5">
        <f t="shared" si="581"/>
        <v>3.9540668078370506E-2</v>
      </c>
      <c r="AG344" s="5">
        <f t="shared" si="582"/>
        <v>1.5588009738350292E-2</v>
      </c>
      <c r="AH344" s="5">
        <f t="shared" si="583"/>
        <v>2.2367725043685813E-4</v>
      </c>
      <c r="AI344" s="5">
        <f t="shared" si="584"/>
        <v>1.0547968433146388E-3</v>
      </c>
      <c r="AJ344" s="5">
        <f t="shared" si="585"/>
        <v>2.487057531540523E-3</v>
      </c>
      <c r="AK344" s="5">
        <f t="shared" si="586"/>
        <v>3.9094132703665144E-3</v>
      </c>
      <c r="AL344" s="5">
        <f t="shared" si="587"/>
        <v>1.0281903296409818E-3</v>
      </c>
      <c r="AM344" s="5">
        <f t="shared" si="588"/>
        <v>5.3323071740201407E-2</v>
      </c>
      <c r="AN344" s="5">
        <f t="shared" si="589"/>
        <v>6.3064227436740769E-2</v>
      </c>
      <c r="AO344" s="5">
        <f t="shared" si="590"/>
        <v>3.729245758355805E-2</v>
      </c>
      <c r="AP344" s="5">
        <f t="shared" si="591"/>
        <v>1.4701703846463547E-2</v>
      </c>
      <c r="AQ344" s="5">
        <f t="shared" si="592"/>
        <v>4.3468594588765242E-3</v>
      </c>
      <c r="AR344" s="5">
        <f t="shared" si="593"/>
        <v>5.2907803446514513E-5</v>
      </c>
      <c r="AS344" s="5">
        <f t="shared" si="594"/>
        <v>2.4949780969275924E-4</v>
      </c>
      <c r="AT344" s="5">
        <f t="shared" si="595"/>
        <v>5.8827954466502449E-4</v>
      </c>
      <c r="AU344" s="5">
        <f t="shared" si="596"/>
        <v>9.2471839892423711E-4</v>
      </c>
      <c r="AV344" s="5">
        <f t="shared" si="597"/>
        <v>1.0901757400844784E-3</v>
      </c>
      <c r="AW344" s="5">
        <f t="shared" si="598"/>
        <v>1.5928905667260171E-4</v>
      </c>
      <c r="AX344" s="5">
        <f t="shared" si="599"/>
        <v>4.1909349026744147E-2</v>
      </c>
      <c r="AY344" s="5">
        <f t="shared" si="600"/>
        <v>4.9565425105766052E-2</v>
      </c>
      <c r="AZ344" s="5">
        <f t="shared" si="601"/>
        <v>2.9310063541520995E-2</v>
      </c>
      <c r="BA344" s="5">
        <f t="shared" si="602"/>
        <v>1.1554826413436858E-2</v>
      </c>
      <c r="BB344" s="5">
        <f t="shared" si="603"/>
        <v>3.4164207778546924E-3</v>
      </c>
      <c r="BC344" s="5">
        <f t="shared" si="604"/>
        <v>8.0810774744546367E-4</v>
      </c>
      <c r="BD344" s="5">
        <f t="shared" si="605"/>
        <v>1.0428849529354961E-5</v>
      </c>
      <c r="BE344" s="5">
        <f t="shared" si="606"/>
        <v>4.9179420533302074E-5</v>
      </c>
      <c r="BF344" s="5">
        <f t="shared" si="607"/>
        <v>1.1595792024726671E-4</v>
      </c>
      <c r="BG344" s="5">
        <f t="shared" si="608"/>
        <v>1.8227460622431528E-4</v>
      </c>
      <c r="BH344" s="5">
        <f t="shared" si="609"/>
        <v>2.1488850440346907E-4</v>
      </c>
      <c r="BI344" s="5">
        <f t="shared" si="610"/>
        <v>2.0267033474945898E-4</v>
      </c>
      <c r="BJ344" s="8">
        <f t="shared" si="611"/>
        <v>0.70556947354487365</v>
      </c>
      <c r="BK344" s="8">
        <f t="shared" si="612"/>
        <v>0.10780846978192501</v>
      </c>
      <c r="BL344" s="8">
        <f t="shared" si="613"/>
        <v>3.7548343682176445E-2</v>
      </c>
      <c r="BM344" s="8">
        <f t="shared" si="614"/>
        <v>0.73561769094084561</v>
      </c>
      <c r="BN344" s="8">
        <f t="shared" si="615"/>
        <v>6.6658968648823563E-2</v>
      </c>
    </row>
    <row r="345" spans="1:66" x14ac:dyDescent="0.25">
      <c r="A345" t="s">
        <v>114</v>
      </c>
      <c r="B345" t="s">
        <v>96</v>
      </c>
      <c r="C345" t="s">
        <v>135</v>
      </c>
      <c r="D345" s="16"/>
      <c r="E345">
        <f>VLOOKUP(A345,home!$A$2:$E$405,3,FALSE)</f>
        <v>1.27272727272727</v>
      </c>
      <c r="F345">
        <f>VLOOKUP(B345,home!$B$2:$E$405,3,FALSE)</f>
        <v>0.39</v>
      </c>
      <c r="G345">
        <f>VLOOKUP(C345,away!$B$2:$E$405,4,FALSE)</f>
        <v>1.18</v>
      </c>
      <c r="H345">
        <f>VLOOKUP(A345,away!$A$2:$E$405,3,FALSE)</f>
        <v>1.02272727272727</v>
      </c>
      <c r="I345">
        <f>VLOOKUP(C345,away!$B$2:$E$405,3,FALSE)</f>
        <v>0.39</v>
      </c>
      <c r="J345">
        <f>VLOOKUP(B345,home!$B$2:$E$405,4,FALSE)</f>
        <v>0.98</v>
      </c>
      <c r="K345" s="3">
        <f t="shared" si="560"/>
        <v>0.58570909090908962</v>
      </c>
      <c r="L345" s="3">
        <f t="shared" si="561"/>
        <v>0.39088636363636259</v>
      </c>
      <c r="M345" s="5">
        <f t="shared" si="562"/>
        <v>0.37659104011984029</v>
      </c>
      <c r="N345" s="5">
        <f t="shared" si="563"/>
        <v>0.22057279575310013</v>
      </c>
      <c r="O345" s="5">
        <f t="shared" si="564"/>
        <v>0.1472043022504799</v>
      </c>
      <c r="P345" s="5">
        <f t="shared" si="565"/>
        <v>8.6218898049035431E-2</v>
      </c>
      <c r="Q345" s="5">
        <f t="shared" si="566"/>
        <v>6.4595745839912289E-2</v>
      </c>
      <c r="R345" s="5">
        <f t="shared" si="567"/>
        <v>2.8770077209159053E-2</v>
      </c>
      <c r="S345" s="5">
        <f t="shared" si="568"/>
        <v>4.9348614205109503E-3</v>
      </c>
      <c r="T345" s="5">
        <f t="shared" si="569"/>
        <v>2.5249596197742013E-2</v>
      </c>
      <c r="U345" s="5">
        <f t="shared" si="570"/>
        <v>1.6850895767560867E-2</v>
      </c>
      <c r="V345" s="5">
        <f t="shared" si="571"/>
        <v>1.2553503177869748E-4</v>
      </c>
      <c r="W345" s="5">
        <f t="shared" si="572"/>
        <v>1.2611438524163214E-2</v>
      </c>
      <c r="X345" s="5">
        <f t="shared" si="573"/>
        <v>4.929639344933694E-3</v>
      </c>
      <c r="Y345" s="5">
        <f t="shared" si="574"/>
        <v>9.63464398789936E-4</v>
      </c>
      <c r="Z345" s="5">
        <f t="shared" si="575"/>
        <v>3.7486102872751918E-3</v>
      </c>
      <c r="AA345" s="5">
        <f t="shared" si="576"/>
        <v>2.1955951235324137E-3</v>
      </c>
      <c r="AB345" s="5">
        <f t="shared" si="577"/>
        <v>6.4299001190430021E-4</v>
      </c>
      <c r="AC345" s="5">
        <f t="shared" si="578"/>
        <v>1.796294081881509E-6</v>
      </c>
      <c r="AD345" s="5">
        <f t="shared" si="579"/>
        <v>1.8466585482608763E-3</v>
      </c>
      <c r="AE345" s="5">
        <f t="shared" si="580"/>
        <v>7.218336448076983E-4</v>
      </c>
      <c r="AF345" s="5">
        <f t="shared" si="581"/>
        <v>1.4107746428463147E-4</v>
      </c>
      <c r="AG345" s="5">
        <f t="shared" si="582"/>
        <v>1.8381752335086139E-5</v>
      </c>
      <c r="AH345" s="5">
        <f t="shared" si="583"/>
        <v>3.6632016097071495E-4</v>
      </c>
      <c r="AI345" s="5">
        <f t="shared" si="584"/>
        <v>2.1455704846382883E-4</v>
      </c>
      <c r="AJ345" s="5">
        <f t="shared" si="585"/>
        <v>6.2834006901943333E-5</v>
      </c>
      <c r="AK345" s="5">
        <f t="shared" si="586"/>
        <v>1.2267483020237566E-5</v>
      </c>
      <c r="AL345" s="5">
        <f t="shared" si="587"/>
        <v>1.6450152001762216E-8</v>
      </c>
      <c r="AM345" s="5">
        <f t="shared" si="588"/>
        <v>2.1632093990427541E-4</v>
      </c>
      <c r="AN345" s="5">
        <f t="shared" si="589"/>
        <v>8.4556905577582345E-5</v>
      </c>
      <c r="AO345" s="5">
        <f t="shared" si="590"/>
        <v>1.6526070670782212E-5</v>
      </c>
      <c r="AP345" s="5">
        <f t="shared" si="591"/>
        <v>2.1532718898998677E-6</v>
      </c>
      <c r="AQ345" s="5">
        <f t="shared" si="592"/>
        <v>2.1042115474083929E-7</v>
      </c>
      <c r="AR345" s="5">
        <f t="shared" si="593"/>
        <v>2.8637911129705971E-5</v>
      </c>
      <c r="AS345" s="5">
        <f t="shared" si="594"/>
        <v>1.6773484893315384E-5</v>
      </c>
      <c r="AT345" s="5">
        <f t="shared" si="595"/>
        <v>4.9121912941205507E-6</v>
      </c>
      <c r="AU345" s="5">
        <f t="shared" si="596"/>
        <v>9.5903836575029754E-7</v>
      </c>
      <c r="AV345" s="5">
        <f t="shared" si="597"/>
        <v>1.404293723376364E-7</v>
      </c>
      <c r="AW345" s="5">
        <f t="shared" si="598"/>
        <v>1.04616430854699E-10</v>
      </c>
      <c r="AX345" s="5">
        <f t="shared" si="599"/>
        <v>2.1116856842655495E-5</v>
      </c>
      <c r="AY345" s="5">
        <f t="shared" si="600"/>
        <v>8.2542913826552488E-6</v>
      </c>
      <c r="AZ345" s="5">
        <f t="shared" si="601"/>
        <v>1.6132449714805364E-6</v>
      </c>
      <c r="BA345" s="5">
        <f t="shared" si="602"/>
        <v>2.1019848685222484E-7</v>
      </c>
      <c r="BB345" s="5">
        <f t="shared" si="603"/>
        <v>2.0540930541882978E-8</v>
      </c>
      <c r="BC345" s="5">
        <f t="shared" si="604"/>
        <v>1.6058339290447482E-9</v>
      </c>
      <c r="BD345" s="5">
        <f t="shared" si="605"/>
        <v>1.8656948239386795E-6</v>
      </c>
      <c r="BE345" s="5">
        <f t="shared" si="606"/>
        <v>1.0927544192429179E-6</v>
      </c>
      <c r="BF345" s="5">
        <f t="shared" si="607"/>
        <v>3.2001809874082985E-7</v>
      </c>
      <c r="BG345" s="5">
        <f t="shared" si="608"/>
        <v>6.2479169895982244E-8</v>
      </c>
      <c r="BH345" s="5">
        <f t="shared" si="609"/>
        <v>9.1486544501325785E-9</v>
      </c>
      <c r="BI345" s="5">
        <f t="shared" si="610"/>
        <v>1.0716900162057101E-9</v>
      </c>
      <c r="BJ345" s="8">
        <f t="shared" si="611"/>
        <v>0.33200161581597493</v>
      </c>
      <c r="BK345" s="8">
        <f t="shared" si="612"/>
        <v>0.46788040165678196</v>
      </c>
      <c r="BL345" s="8">
        <f t="shared" si="613"/>
        <v>0.19637461328390471</v>
      </c>
      <c r="BM345" s="8">
        <f t="shared" si="614"/>
        <v>7.6044127635643513E-2</v>
      </c>
      <c r="BN345" s="8">
        <f t="shared" si="615"/>
        <v>0.92395285922152692</v>
      </c>
    </row>
    <row r="346" spans="1:66" x14ac:dyDescent="0.25">
      <c r="A346" t="s">
        <v>114</v>
      </c>
      <c r="B346" t="s">
        <v>121</v>
      </c>
      <c r="C346" t="s">
        <v>356</v>
      </c>
      <c r="D346" s="16"/>
      <c r="E346">
        <f>VLOOKUP(A346,home!$A$2:$E$405,3,FALSE)</f>
        <v>1.27272727272727</v>
      </c>
      <c r="F346">
        <f>VLOOKUP(B346,home!$B$2:$E$405,3,FALSE)</f>
        <v>0.39</v>
      </c>
      <c r="G346">
        <f>VLOOKUP(C346,away!$B$2:$E$405,4,FALSE)</f>
        <v>0.79</v>
      </c>
      <c r="H346">
        <f>VLOOKUP(A346,away!$A$2:$E$405,3,FALSE)</f>
        <v>1.02272727272727</v>
      </c>
      <c r="I346">
        <f>VLOOKUP(C346,away!$B$2:$E$405,3,FALSE)</f>
        <v>0.79</v>
      </c>
      <c r="J346">
        <f>VLOOKUP(B346,home!$B$2:$E$405,4,FALSE)</f>
        <v>0.98</v>
      </c>
      <c r="K346" s="3">
        <f t="shared" si="560"/>
        <v>0.39212727272727194</v>
      </c>
      <c r="L346" s="3">
        <f t="shared" si="561"/>
        <v>0.79179545454545253</v>
      </c>
      <c r="M346" s="5">
        <f t="shared" si="562"/>
        <v>0.30607572899482599</v>
      </c>
      <c r="N346" s="5">
        <f t="shared" si="563"/>
        <v>0.12002064085875269</v>
      </c>
      <c r="O346" s="5">
        <f t="shared" si="564"/>
        <v>0.24234937096478898</v>
      </c>
      <c r="P346" s="5">
        <f t="shared" si="565"/>
        <v>9.5031797883592589E-2</v>
      </c>
      <c r="Q346" s="5">
        <f t="shared" si="566"/>
        <v>2.3531683285461038E-2</v>
      </c>
      <c r="R346" s="5">
        <f t="shared" si="567"/>
        <v>9.5945565170934791E-2</v>
      </c>
      <c r="S346" s="5">
        <f t="shared" si="568"/>
        <v>7.3764772517626335E-3</v>
      </c>
      <c r="T346" s="5">
        <f t="shared" si="569"/>
        <v>1.8632279863231248E-2</v>
      </c>
      <c r="U346" s="5">
        <f t="shared" si="570"/>
        <v>3.7622872800755387E-2</v>
      </c>
      <c r="V346" s="5">
        <f t="shared" si="571"/>
        <v>2.5447583677867992E-4</v>
      </c>
      <c r="W346" s="5">
        <f t="shared" si="572"/>
        <v>3.0758049298032553E-3</v>
      </c>
      <c r="X346" s="5">
        <f t="shared" si="573"/>
        <v>2.4354083624867121E-3</v>
      </c>
      <c r="Y346" s="5">
        <f t="shared" si="574"/>
        <v>9.6417263568948121E-4</v>
      </c>
      <c r="Z346" s="5">
        <f t="shared" si="575"/>
        <v>2.5323087462046884E-2</v>
      </c>
      <c r="AA346" s="5">
        <f t="shared" si="576"/>
        <v>9.9298732235266179E-3</v>
      </c>
      <c r="AB346" s="5">
        <f t="shared" si="577"/>
        <v>1.9468870528345284E-3</v>
      </c>
      <c r="AC346" s="5">
        <f t="shared" si="578"/>
        <v>4.9381766496214112E-6</v>
      </c>
      <c r="AD346" s="5">
        <f t="shared" si="579"/>
        <v>3.0152674964121216E-4</v>
      </c>
      <c r="AE346" s="5">
        <f t="shared" si="580"/>
        <v>2.3874750978977643E-4</v>
      </c>
      <c r="AF346" s="5">
        <f t="shared" si="581"/>
        <v>9.4519596517795453E-5</v>
      </c>
      <c r="AG346" s="5">
        <f t="shared" si="582"/>
        <v>2.4946728962753541E-5</v>
      </c>
      <c r="AH346" s="5">
        <f t="shared" si="583"/>
        <v>5.0126763868764152E-3</v>
      </c>
      <c r="AI346" s="5">
        <f t="shared" si="584"/>
        <v>1.965607120650244E-3</v>
      </c>
      <c r="AJ346" s="5">
        <f t="shared" si="585"/>
        <v>3.8538407973694297E-4</v>
      </c>
      <c r="AK346" s="5">
        <f t="shared" si="586"/>
        <v>5.0373202713252312E-5</v>
      </c>
      <c r="AL346" s="5">
        <f t="shared" si="587"/>
        <v>6.1329110520649191E-8</v>
      </c>
      <c r="AM346" s="5">
        <f t="shared" si="588"/>
        <v>2.3647372398225506E-5</v>
      </c>
      <c r="AN346" s="5">
        <f t="shared" si="589"/>
        <v>1.8723881976858551E-5</v>
      </c>
      <c r="AO346" s="5">
        <f t="shared" si="590"/>
        <v>7.4127423203610617E-6</v>
      </c>
      <c r="AP346" s="5">
        <f t="shared" si="591"/>
        <v>1.9564585583261996E-6</v>
      </c>
      <c r="AQ346" s="5">
        <f t="shared" si="592"/>
        <v>3.8727874837230854E-7</v>
      </c>
      <c r="AR346" s="5">
        <f t="shared" si="593"/>
        <v>7.9380287564721373E-4</v>
      </c>
      <c r="AS346" s="5">
        <f t="shared" si="594"/>
        <v>3.1127175671060765E-4</v>
      </c>
      <c r="AT346" s="5">
        <f t="shared" si="595"/>
        <v>6.1029072517978738E-5</v>
      </c>
      <c r="AU346" s="5">
        <f t="shared" si="596"/>
        <v>7.9770545878499687E-6</v>
      </c>
      <c r="AV346" s="5">
        <f t="shared" si="597"/>
        <v>7.8200516498254507E-7</v>
      </c>
      <c r="AW346" s="5">
        <f t="shared" si="598"/>
        <v>5.2893732963471945E-10</v>
      </c>
      <c r="AX346" s="5">
        <f t="shared" si="599"/>
        <v>1.5454632742803876E-6</v>
      </c>
      <c r="AY346" s="5">
        <f t="shared" si="600"/>
        <v>1.2236907957421427E-6</v>
      </c>
      <c r="AZ346" s="5">
        <f t="shared" si="601"/>
        <v>4.8445640491886824E-7</v>
      </c>
      <c r="BA346" s="5">
        <f t="shared" si="602"/>
        <v>1.278634597800637E-7</v>
      </c>
      <c r="BB346" s="5">
        <f t="shared" si="603"/>
        <v>2.5310426564077429E-8</v>
      </c>
      <c r="BC346" s="5">
        <f t="shared" si="604"/>
        <v>4.0081361412085968E-9</v>
      </c>
      <c r="BD346" s="5">
        <f t="shared" si="605"/>
        <v>1.0475491812376214E-4</v>
      </c>
      <c r="BE346" s="5">
        <f t="shared" si="606"/>
        <v>4.1077260348639511E-5</v>
      </c>
      <c r="BF346" s="5">
        <f t="shared" si="607"/>
        <v>8.0537570358100591E-6</v>
      </c>
      <c r="BG346" s="5">
        <f t="shared" si="608"/>
        <v>1.0526992605534255E-6</v>
      </c>
      <c r="BH346" s="5">
        <f t="shared" si="609"/>
        <v>1.0319802251070763E-7</v>
      </c>
      <c r="BI346" s="5">
        <f t="shared" si="610"/>
        <v>8.0933518235942861E-9</v>
      </c>
      <c r="BJ346" s="8">
        <f t="shared" si="611"/>
        <v>0.1693752690468355</v>
      </c>
      <c r="BK346" s="8">
        <f t="shared" si="612"/>
        <v>0.40874470316351574</v>
      </c>
      <c r="BL346" s="8">
        <f t="shared" si="613"/>
        <v>0.3965385226935888</v>
      </c>
      <c r="BM346" s="8">
        <f t="shared" si="614"/>
        <v>0.11702557204577263</v>
      </c>
      <c r="BN346" s="8">
        <f t="shared" si="615"/>
        <v>0.88295478715835618</v>
      </c>
    </row>
    <row r="347" spans="1:66" x14ac:dyDescent="0.25">
      <c r="A347" t="s">
        <v>114</v>
      </c>
      <c r="B347" t="s">
        <v>120</v>
      </c>
      <c r="C347" t="s">
        <v>131</v>
      </c>
      <c r="D347" s="16"/>
      <c r="E347">
        <f>VLOOKUP(A347,home!$A$2:$E$405,3,FALSE)</f>
        <v>1.27272727272727</v>
      </c>
      <c r="F347">
        <f>VLOOKUP(B347,home!$B$2:$E$405,3,FALSE)</f>
        <v>1.57</v>
      </c>
      <c r="G347">
        <f>VLOOKUP(C347,away!$B$2:$E$405,4,FALSE)</f>
        <v>1.57</v>
      </c>
      <c r="H347">
        <f>VLOOKUP(A347,away!$A$2:$E$405,3,FALSE)</f>
        <v>1.02272727272727</v>
      </c>
      <c r="I347">
        <f>VLOOKUP(C347,away!$B$2:$E$405,3,FALSE)</f>
        <v>0.79</v>
      </c>
      <c r="J347">
        <f>VLOOKUP(B347,home!$B$2:$E$405,4,FALSE)</f>
        <v>0.98</v>
      </c>
      <c r="K347" s="3">
        <f t="shared" si="560"/>
        <v>3.1371454545454482</v>
      </c>
      <c r="L347" s="3">
        <f t="shared" si="561"/>
        <v>0.79179545454545253</v>
      </c>
      <c r="M347" s="5">
        <f t="shared" si="562"/>
        <v>1.9664488008871894E-2</v>
      </c>
      <c r="N347" s="5">
        <f t="shared" si="563"/>
        <v>6.1690359172995944E-2</v>
      </c>
      <c r="O347" s="5">
        <f t="shared" si="564"/>
        <v>1.5570252221388321E-2</v>
      </c>
      <c r="P347" s="5">
        <f t="shared" si="565"/>
        <v>4.8846145982454549E-2</v>
      </c>
      <c r="Q347" s="5">
        <f t="shared" si="566"/>
        <v>9.6765814934420172E-2</v>
      </c>
      <c r="R347" s="5">
        <f t="shared" si="567"/>
        <v>6.1642274675107536E-3</v>
      </c>
      <c r="S347" s="5">
        <f t="shared" si="568"/>
        <v>3.03331820317774E-2</v>
      </c>
      <c r="T347" s="5">
        <f t="shared" si="569"/>
        <v>7.6618732420460356E-2</v>
      </c>
      <c r="U347" s="5">
        <f t="shared" si="570"/>
        <v>1.9338078180485562E-2</v>
      </c>
      <c r="V347" s="5">
        <f t="shared" si="571"/>
        <v>8.371882445418562E-3</v>
      </c>
      <c r="W347" s="5">
        <f t="shared" si="572"/>
        <v>0.10118947882563407</v>
      </c>
      <c r="X347" s="5">
        <f t="shared" si="573"/>
        <v>8.0121369381960378E-2</v>
      </c>
      <c r="Y347" s="5">
        <f t="shared" si="574"/>
        <v>3.171986804429671E-2</v>
      </c>
      <c r="Z347" s="5">
        <f t="shared" si="575"/>
        <v>1.6269357631864137E-3</v>
      </c>
      <c r="AA347" s="5">
        <f t="shared" si="576"/>
        <v>5.1039341343176881E-3</v>
      </c>
      <c r="AB347" s="5">
        <f t="shared" si="577"/>
        <v>8.0058918848870467E-3</v>
      </c>
      <c r="AC347" s="5">
        <f t="shared" si="578"/>
        <v>1.2997229825293683E-3</v>
      </c>
      <c r="AD347" s="5">
        <f t="shared" si="579"/>
        <v>7.936152838641522E-2</v>
      </c>
      <c r="AE347" s="5">
        <f t="shared" si="580"/>
        <v>6.283809744214347E-2</v>
      </c>
      <c r="AF347" s="5">
        <f t="shared" si="581"/>
        <v>2.4877459963486712E-2</v>
      </c>
      <c r="AG347" s="5">
        <f t="shared" si="582"/>
        <v>6.5659532399084198E-3</v>
      </c>
      <c r="AH347" s="5">
        <f t="shared" si="583"/>
        <v>3.2205008553210976E-4</v>
      </c>
      <c r="AI347" s="5">
        <f t="shared" si="584"/>
        <v>1.0103179619630311E-3</v>
      </c>
      <c r="AJ347" s="5">
        <f t="shared" si="585"/>
        <v>1.5847572010089723E-3</v>
      </c>
      <c r="AK347" s="5">
        <f t="shared" si="586"/>
        <v>1.6572046165678213E-3</v>
      </c>
      <c r="AL347" s="5">
        <f t="shared" si="587"/>
        <v>1.2913930637347486E-4</v>
      </c>
      <c r="AM347" s="5">
        <f t="shared" si="588"/>
        <v>4.979373160864442E-2</v>
      </c>
      <c r="AN347" s="5">
        <f t="shared" si="589"/>
        <v>3.9426450352580869E-2</v>
      </c>
      <c r="AO347" s="5">
        <f t="shared" si="590"/>
        <v>1.5608842089017744E-2</v>
      </c>
      <c r="AP347" s="5">
        <f t="shared" si="591"/>
        <v>4.1196700722673316E-3</v>
      </c>
      <c r="AQ347" s="5">
        <f t="shared" si="592"/>
        <v>8.1548400936205226E-4</v>
      </c>
      <c r="AR347" s="5">
        <f t="shared" si="593"/>
        <v>5.0999558772059748E-5</v>
      </c>
      <c r="AS347" s="5">
        <f t="shared" si="594"/>
        <v>1.5999303398559069E-4</v>
      </c>
      <c r="AT347" s="5">
        <f t="shared" si="595"/>
        <v>2.5096070966341565E-4</v>
      </c>
      <c r="AU347" s="5">
        <f t="shared" si="596"/>
        <v>2.6243341653002809E-4</v>
      </c>
      <c r="AV347" s="5">
        <f t="shared" si="597"/>
        <v>2.058229499470025E-4</v>
      </c>
      <c r="AW347" s="5">
        <f t="shared" si="598"/>
        <v>8.9105314677257509E-6</v>
      </c>
      <c r="AX347" s="5">
        <f t="shared" si="599"/>
        <v>2.6035029796819136E-2</v>
      </c>
      <c r="AY347" s="5">
        <f t="shared" si="600"/>
        <v>2.061441825207681E-2</v>
      </c>
      <c r="AZ347" s="5">
        <f t="shared" si="601"/>
        <v>8.1612013350466136E-3</v>
      </c>
      <c r="BA347" s="5">
        <f t="shared" si="602"/>
        <v>2.1540007069067294E-3</v>
      </c>
      <c r="BB347" s="5">
        <f t="shared" si="603"/>
        <v>4.2638199220410998E-4</v>
      </c>
      <c r="BC347" s="5">
        <f t="shared" si="604"/>
        <v>6.7521464665449773E-5</v>
      </c>
      <c r="BD347" s="5">
        <f t="shared" si="605"/>
        <v>6.7302031365900939E-6</v>
      </c>
      <c r="BE347" s="5">
        <f t="shared" si="606"/>
        <v>2.1113626178121134E-5</v>
      </c>
      <c r="BF347" s="5">
        <f t="shared" si="607"/>
        <v>3.3118258196832252E-5</v>
      </c>
      <c r="BG347" s="5">
        <f t="shared" si="608"/>
        <v>3.4632264388218278E-5</v>
      </c>
      <c r="BH347" s="5">
        <f t="shared" si="609"/>
        <v>2.7161612701528791E-5</v>
      </c>
      <c r="BI347" s="5">
        <f t="shared" si="610"/>
        <v>1.7041985964944995E-5</v>
      </c>
      <c r="BJ347" s="8">
        <f t="shared" si="611"/>
        <v>0.78897139349131251</v>
      </c>
      <c r="BK347" s="8">
        <f t="shared" si="612"/>
        <v>0.12925897900950203</v>
      </c>
      <c r="BL347" s="8">
        <f t="shared" si="613"/>
        <v>5.982672137312562E-2</v>
      </c>
      <c r="BM347" s="8">
        <f t="shared" si="614"/>
        <v>0.7103772341288761</v>
      </c>
      <c r="BN347" s="8">
        <f t="shared" si="615"/>
        <v>0.24870128778764164</v>
      </c>
    </row>
    <row r="348" spans="1:66" x14ac:dyDescent="0.25">
      <c r="A348" t="s">
        <v>114</v>
      </c>
      <c r="B348" t="s">
        <v>124</v>
      </c>
      <c r="C348" t="s">
        <v>320</v>
      </c>
      <c r="D348" s="16"/>
      <c r="E348">
        <f>VLOOKUP(A348,home!$A$2:$E$405,3,FALSE)</f>
        <v>1.27272727272727</v>
      </c>
      <c r="F348">
        <f>VLOOKUP(B348,home!$B$2:$E$405,3,FALSE)</f>
        <v>0</v>
      </c>
      <c r="G348">
        <f>VLOOKUP(C348,away!$B$2:$E$405,4,FALSE)</f>
        <v>0.39</v>
      </c>
      <c r="H348">
        <f>VLOOKUP(A348,away!$A$2:$E$405,3,FALSE)</f>
        <v>1.02272727272727</v>
      </c>
      <c r="I348">
        <f>VLOOKUP(C348,away!$B$2:$E$405,3,FALSE)</f>
        <v>0.79</v>
      </c>
      <c r="J348">
        <f>VLOOKUP(B348,home!$B$2:$E$405,4,FALSE)</f>
        <v>0</v>
      </c>
      <c r="K348" s="3">
        <f t="shared" si="560"/>
        <v>0</v>
      </c>
      <c r="L348" s="3">
        <f t="shared" si="561"/>
        <v>0</v>
      </c>
      <c r="M348" s="5">
        <f t="shared" si="562"/>
        <v>1</v>
      </c>
      <c r="N348" s="5">
        <f t="shared" si="563"/>
        <v>0</v>
      </c>
      <c r="O348" s="5">
        <f t="shared" si="564"/>
        <v>0</v>
      </c>
      <c r="P348" s="5">
        <f t="shared" si="565"/>
        <v>0</v>
      </c>
      <c r="Q348" s="5">
        <f t="shared" si="566"/>
        <v>0</v>
      </c>
      <c r="R348" s="5">
        <f t="shared" si="567"/>
        <v>0</v>
      </c>
      <c r="S348" s="5">
        <f t="shared" si="568"/>
        <v>0</v>
      </c>
      <c r="T348" s="5">
        <f t="shared" si="569"/>
        <v>0</v>
      </c>
      <c r="U348" s="5">
        <f t="shared" si="570"/>
        <v>0</v>
      </c>
      <c r="V348" s="5">
        <f t="shared" si="571"/>
        <v>0</v>
      </c>
      <c r="W348" s="5">
        <f t="shared" si="572"/>
        <v>0</v>
      </c>
      <c r="X348" s="5">
        <f t="shared" si="573"/>
        <v>0</v>
      </c>
      <c r="Y348" s="5">
        <f t="shared" si="574"/>
        <v>0</v>
      </c>
      <c r="Z348" s="5">
        <f t="shared" si="575"/>
        <v>0</v>
      </c>
      <c r="AA348" s="5">
        <f t="shared" si="576"/>
        <v>0</v>
      </c>
      <c r="AB348" s="5">
        <f t="shared" si="577"/>
        <v>0</v>
      </c>
      <c r="AC348" s="5">
        <f t="shared" si="578"/>
        <v>0</v>
      </c>
      <c r="AD348" s="5">
        <f t="shared" si="579"/>
        <v>0</v>
      </c>
      <c r="AE348" s="5">
        <f t="shared" si="580"/>
        <v>0</v>
      </c>
      <c r="AF348" s="5">
        <f t="shared" si="581"/>
        <v>0</v>
      </c>
      <c r="AG348" s="5">
        <f t="shared" si="582"/>
        <v>0</v>
      </c>
      <c r="AH348" s="5">
        <f t="shared" si="583"/>
        <v>0</v>
      </c>
      <c r="AI348" s="5">
        <f t="shared" si="584"/>
        <v>0</v>
      </c>
      <c r="AJ348" s="5">
        <f t="shared" si="585"/>
        <v>0</v>
      </c>
      <c r="AK348" s="5">
        <f t="shared" si="586"/>
        <v>0</v>
      </c>
      <c r="AL348" s="5">
        <f t="shared" si="587"/>
        <v>0</v>
      </c>
      <c r="AM348" s="5">
        <f t="shared" si="588"/>
        <v>0</v>
      </c>
      <c r="AN348" s="5">
        <f t="shared" si="589"/>
        <v>0</v>
      </c>
      <c r="AO348" s="5">
        <f t="shared" si="590"/>
        <v>0</v>
      </c>
      <c r="AP348" s="5">
        <f t="shared" si="591"/>
        <v>0</v>
      </c>
      <c r="AQ348" s="5">
        <f t="shared" si="592"/>
        <v>0</v>
      </c>
      <c r="AR348" s="5">
        <f t="shared" si="593"/>
        <v>0</v>
      </c>
      <c r="AS348" s="5">
        <f t="shared" si="594"/>
        <v>0</v>
      </c>
      <c r="AT348" s="5">
        <f t="shared" si="595"/>
        <v>0</v>
      </c>
      <c r="AU348" s="5">
        <f t="shared" si="596"/>
        <v>0</v>
      </c>
      <c r="AV348" s="5">
        <f t="shared" si="597"/>
        <v>0</v>
      </c>
      <c r="AW348" s="5">
        <f t="shared" si="598"/>
        <v>0</v>
      </c>
      <c r="AX348" s="5">
        <f t="shared" si="599"/>
        <v>0</v>
      </c>
      <c r="AY348" s="5">
        <f t="shared" si="600"/>
        <v>0</v>
      </c>
      <c r="AZ348" s="5">
        <f t="shared" si="601"/>
        <v>0</v>
      </c>
      <c r="BA348" s="5">
        <f t="shared" si="602"/>
        <v>0</v>
      </c>
      <c r="BB348" s="5">
        <f t="shared" si="603"/>
        <v>0</v>
      </c>
      <c r="BC348" s="5">
        <f t="shared" si="604"/>
        <v>0</v>
      </c>
      <c r="BD348" s="5">
        <f t="shared" si="605"/>
        <v>0</v>
      </c>
      <c r="BE348" s="5">
        <f t="shared" si="606"/>
        <v>0</v>
      </c>
      <c r="BF348" s="5">
        <f t="shared" si="607"/>
        <v>0</v>
      </c>
      <c r="BG348" s="5">
        <f t="shared" si="608"/>
        <v>0</v>
      </c>
      <c r="BH348" s="5">
        <f t="shared" si="609"/>
        <v>0</v>
      </c>
      <c r="BI348" s="5">
        <f t="shared" si="610"/>
        <v>0</v>
      </c>
      <c r="BJ348" s="8">
        <f t="shared" si="611"/>
        <v>0</v>
      </c>
      <c r="BK348" s="8">
        <f t="shared" si="612"/>
        <v>1</v>
      </c>
      <c r="BL348" s="8">
        <f t="shared" si="613"/>
        <v>0</v>
      </c>
      <c r="BM348" s="8">
        <f t="shared" si="614"/>
        <v>0</v>
      </c>
      <c r="BN348" s="8">
        <f t="shared" si="615"/>
        <v>1</v>
      </c>
    </row>
    <row r="349" spans="1:66" x14ac:dyDescent="0.25">
      <c r="A349" t="s">
        <v>114</v>
      </c>
      <c r="B349" t="s">
        <v>110</v>
      </c>
      <c r="C349" t="s">
        <v>123</v>
      </c>
      <c r="D349" s="16"/>
      <c r="E349">
        <f>VLOOKUP(A349,home!$A$2:$E$405,3,FALSE)</f>
        <v>1.27272727272727</v>
      </c>
      <c r="F349">
        <f>VLOOKUP(B349,home!$B$2:$E$405,3,FALSE)</f>
        <v>0.39</v>
      </c>
      <c r="G349">
        <f>VLOOKUP(C349,away!$B$2:$E$405,4,FALSE)</f>
        <v>0.79</v>
      </c>
      <c r="H349">
        <f>VLOOKUP(A349,away!$A$2:$E$405,3,FALSE)</f>
        <v>1.02272727272727</v>
      </c>
      <c r="I349">
        <f>VLOOKUP(C349,away!$B$2:$E$405,3,FALSE)</f>
        <v>1.96</v>
      </c>
      <c r="J349">
        <f>VLOOKUP(B349,home!$B$2:$E$405,4,FALSE)</f>
        <v>0.98</v>
      </c>
      <c r="K349" s="3">
        <f t="shared" si="560"/>
        <v>0.39212727272727194</v>
      </c>
      <c r="L349" s="3">
        <f t="shared" si="561"/>
        <v>1.9644545454545401</v>
      </c>
      <c r="M349" s="5">
        <f t="shared" si="562"/>
        <v>9.4743520916913154E-2</v>
      </c>
      <c r="N349" s="5">
        <f t="shared" si="563"/>
        <v>3.7151518465728388E-2</v>
      </c>
      <c r="O349" s="5">
        <f t="shared" si="564"/>
        <v>0.18611934031759733</v>
      </c>
      <c r="P349" s="5">
        <f t="shared" si="565"/>
        <v>7.2982469320538423E-2</v>
      </c>
      <c r="Q349" s="5">
        <f t="shared" si="566"/>
        <v>7.2840618068214782E-3</v>
      </c>
      <c r="R349" s="5">
        <f t="shared" si="567"/>
        <v>0.18281149204195232</v>
      </c>
      <c r="S349" s="5">
        <f t="shared" si="568"/>
        <v>1.4054894668719462E-2</v>
      </c>
      <c r="T349" s="5">
        <f t="shared" si="569"/>
        <v>1.4309208325782263E-2</v>
      </c>
      <c r="U349" s="5">
        <f t="shared" si="570"/>
        <v>7.1685371797614125E-2</v>
      </c>
      <c r="V349" s="5">
        <f t="shared" si="571"/>
        <v>1.2029681221189603E-3</v>
      </c>
      <c r="W349" s="5">
        <f t="shared" si="572"/>
        <v>9.5209309689526351E-4</v>
      </c>
      <c r="X349" s="5">
        <f t="shared" si="573"/>
        <v>1.8703436118917905E-3</v>
      </c>
      <c r="Y349" s="5">
        <f t="shared" si="574"/>
        <v>1.8371025049713455E-3</v>
      </c>
      <c r="Z349" s="5">
        <f t="shared" si="575"/>
        <v>0.11970828883437989</v>
      </c>
      <c r="AA349" s="5">
        <f t="shared" si="576"/>
        <v>4.6940884823473916E-2</v>
      </c>
      <c r="AB349" s="5">
        <f t="shared" si="577"/>
        <v>9.2034005726169092E-3</v>
      </c>
      <c r="AC349" s="5">
        <f t="shared" si="578"/>
        <v>5.7916614783035236E-5</v>
      </c>
      <c r="AD349" s="5">
        <f t="shared" si="579"/>
        <v>9.3335417367000498E-5</v>
      </c>
      <c r="AE349" s="5">
        <f t="shared" si="580"/>
        <v>1.8335318489850076E-4</v>
      </c>
      <c r="AF349" s="5">
        <f t="shared" si="581"/>
        <v>1.8009449874871331E-4</v>
      </c>
      <c r="AG349" s="5">
        <f t="shared" si="582"/>
        <v>1.1792915222608894E-4</v>
      </c>
      <c r="AH349" s="5">
        <f t="shared" si="583"/>
        <v>5.8790373032320667E-2</v>
      </c>
      <c r="AI349" s="5">
        <f t="shared" si="584"/>
        <v>2.3053308639782857E-2</v>
      </c>
      <c r="AJ349" s="5">
        <f t="shared" si="585"/>
        <v>4.5199155221290529E-3</v>
      </c>
      <c r="AK349" s="5">
        <f t="shared" si="586"/>
        <v>5.9079404888337625E-4</v>
      </c>
      <c r="AL349" s="5">
        <f t="shared" si="587"/>
        <v>1.7845642723196484E-6</v>
      </c>
      <c r="AM349" s="5">
        <f t="shared" si="588"/>
        <v>7.3198725321967165E-6</v>
      </c>
      <c r="AN349" s="5">
        <f t="shared" si="589"/>
        <v>1.4379556868021675E-5</v>
      </c>
      <c r="AO349" s="5">
        <f t="shared" si="590"/>
        <v>1.4123992925503618E-5</v>
      </c>
      <c r="AP349" s="5">
        <f t="shared" si="591"/>
        <v>9.2486473674911159E-6</v>
      </c>
      <c r="AQ349" s="5">
        <f t="shared" si="592"/>
        <v>4.542136840093525E-6</v>
      </c>
      <c r="AR349" s="5">
        <f t="shared" si="593"/>
        <v>2.3098203106462059E-2</v>
      </c>
      <c r="AS349" s="5">
        <f t="shared" si="594"/>
        <v>9.0574353890375669E-3</v>
      </c>
      <c r="AT349" s="5">
        <f t="shared" si="595"/>
        <v>1.775833718503389E-3</v>
      </c>
      <c r="AU349" s="5">
        <f t="shared" si="596"/>
        <v>2.3211761095128796E-4</v>
      </c>
      <c r="AV349" s="5">
        <f t="shared" si="597"/>
        <v>2.2754911433574625E-5</v>
      </c>
      <c r="AW349" s="5">
        <f t="shared" si="598"/>
        <v>3.8185521522455915E-8</v>
      </c>
      <c r="AX349" s="5">
        <f t="shared" si="599"/>
        <v>4.7838694212692758E-7</v>
      </c>
      <c r="AY349" s="5">
        <f t="shared" si="600"/>
        <v>9.3976940294734087E-7</v>
      </c>
      <c r="AZ349" s="5">
        <f t="shared" si="601"/>
        <v>9.230671376495017E-7</v>
      </c>
      <c r="BA349" s="5">
        <f t="shared" si="602"/>
        <v>6.0444114477175835E-7</v>
      </c>
      <c r="BB349" s="5">
        <f t="shared" si="603"/>
        <v>2.9684928857665677E-7</v>
      </c>
      <c r="BC349" s="5">
        <f t="shared" si="604"/>
        <v>1.1662938685187193E-7</v>
      </c>
      <c r="BD349" s="5">
        <f t="shared" si="605"/>
        <v>7.5625616807202525E-3</v>
      </c>
      <c r="BE349" s="5">
        <f t="shared" si="606"/>
        <v>2.9654866866926058E-3</v>
      </c>
      <c r="BF349" s="5">
        <f t="shared" si="607"/>
        <v>5.8142410338090278E-4</v>
      </c>
      <c r="BG349" s="5">
        <f t="shared" si="608"/>
        <v>7.5997415985550935E-5</v>
      </c>
      <c r="BH349" s="5">
        <f t="shared" si="609"/>
        <v>7.4501648661835161E-6</v>
      </c>
      <c r="BI349" s="5">
        <f t="shared" si="610"/>
        <v>5.8428256606901712E-7</v>
      </c>
      <c r="BJ349" s="8">
        <f t="shared" si="611"/>
        <v>6.4032013415167094E-2</v>
      </c>
      <c r="BK349" s="8">
        <f t="shared" si="612"/>
        <v>0.1830444939767483</v>
      </c>
      <c r="BL349" s="8">
        <f t="shared" si="613"/>
        <v>0.62909472986697001</v>
      </c>
      <c r="BM349" s="8">
        <f t="shared" si="614"/>
        <v>0.4147862216398327</v>
      </c>
      <c r="BN349" s="8">
        <f t="shared" si="615"/>
        <v>0.58109240286955111</v>
      </c>
    </row>
    <row r="350" spans="1:66" x14ac:dyDescent="0.25">
      <c r="A350" t="s">
        <v>114</v>
      </c>
      <c r="B350" t="s">
        <v>112</v>
      </c>
      <c r="C350" t="s">
        <v>133</v>
      </c>
      <c r="D350" s="16"/>
      <c r="E350">
        <f>VLOOKUP(A350,home!$A$2:$E$405,3,FALSE)</f>
        <v>1.27272727272727</v>
      </c>
      <c r="F350">
        <f>VLOOKUP(B350,home!$B$2:$E$405,3,FALSE)</f>
        <v>0.39</v>
      </c>
      <c r="G350">
        <f>VLOOKUP(C350,away!$B$2:$E$405,4,FALSE)</f>
        <v>0</v>
      </c>
      <c r="H350">
        <f>VLOOKUP(A350,away!$A$2:$E$405,3,FALSE)</f>
        <v>1.02272727272727</v>
      </c>
      <c r="I350">
        <f>VLOOKUP(C350,away!$B$2:$E$405,3,FALSE)</f>
        <v>0</v>
      </c>
      <c r="J350">
        <f>VLOOKUP(B350,home!$B$2:$E$405,4,FALSE)</f>
        <v>0.98</v>
      </c>
      <c r="K350" s="3">
        <f t="shared" si="560"/>
        <v>0</v>
      </c>
      <c r="L350" s="3">
        <f t="shared" si="561"/>
        <v>0</v>
      </c>
      <c r="M350" s="5">
        <f t="shared" si="562"/>
        <v>1</v>
      </c>
      <c r="N350" s="5">
        <f t="shared" si="563"/>
        <v>0</v>
      </c>
      <c r="O350" s="5">
        <f t="shared" si="564"/>
        <v>0</v>
      </c>
      <c r="P350" s="5">
        <f t="shared" si="565"/>
        <v>0</v>
      </c>
      <c r="Q350" s="5">
        <f t="shared" si="566"/>
        <v>0</v>
      </c>
      <c r="R350" s="5">
        <f t="shared" si="567"/>
        <v>0</v>
      </c>
      <c r="S350" s="5">
        <f t="shared" si="568"/>
        <v>0</v>
      </c>
      <c r="T350" s="5">
        <f t="shared" si="569"/>
        <v>0</v>
      </c>
      <c r="U350" s="5">
        <f t="shared" si="570"/>
        <v>0</v>
      </c>
      <c r="V350" s="5">
        <f t="shared" si="571"/>
        <v>0</v>
      </c>
      <c r="W350" s="5">
        <f t="shared" si="572"/>
        <v>0</v>
      </c>
      <c r="X350" s="5">
        <f t="shared" si="573"/>
        <v>0</v>
      </c>
      <c r="Y350" s="5">
        <f t="shared" si="574"/>
        <v>0</v>
      </c>
      <c r="Z350" s="5">
        <f t="shared" si="575"/>
        <v>0</v>
      </c>
      <c r="AA350" s="5">
        <f t="shared" si="576"/>
        <v>0</v>
      </c>
      <c r="AB350" s="5">
        <f t="shared" si="577"/>
        <v>0</v>
      </c>
      <c r="AC350" s="5">
        <f t="shared" si="578"/>
        <v>0</v>
      </c>
      <c r="AD350" s="5">
        <f t="shared" si="579"/>
        <v>0</v>
      </c>
      <c r="AE350" s="5">
        <f t="shared" si="580"/>
        <v>0</v>
      </c>
      <c r="AF350" s="5">
        <f t="shared" si="581"/>
        <v>0</v>
      </c>
      <c r="AG350" s="5">
        <f t="shared" si="582"/>
        <v>0</v>
      </c>
      <c r="AH350" s="5">
        <f t="shared" si="583"/>
        <v>0</v>
      </c>
      <c r="AI350" s="5">
        <f t="shared" si="584"/>
        <v>0</v>
      </c>
      <c r="AJ350" s="5">
        <f t="shared" si="585"/>
        <v>0</v>
      </c>
      <c r="AK350" s="5">
        <f t="shared" si="586"/>
        <v>0</v>
      </c>
      <c r="AL350" s="5">
        <f t="shared" si="587"/>
        <v>0</v>
      </c>
      <c r="AM350" s="5">
        <f t="shared" si="588"/>
        <v>0</v>
      </c>
      <c r="AN350" s="5">
        <f t="shared" si="589"/>
        <v>0</v>
      </c>
      <c r="AO350" s="5">
        <f t="shared" si="590"/>
        <v>0</v>
      </c>
      <c r="AP350" s="5">
        <f t="shared" si="591"/>
        <v>0</v>
      </c>
      <c r="AQ350" s="5">
        <f t="shared" si="592"/>
        <v>0</v>
      </c>
      <c r="AR350" s="5">
        <f t="shared" si="593"/>
        <v>0</v>
      </c>
      <c r="AS350" s="5">
        <f t="shared" si="594"/>
        <v>0</v>
      </c>
      <c r="AT350" s="5">
        <f t="shared" si="595"/>
        <v>0</v>
      </c>
      <c r="AU350" s="5">
        <f t="shared" si="596"/>
        <v>0</v>
      </c>
      <c r="AV350" s="5">
        <f t="shared" si="597"/>
        <v>0</v>
      </c>
      <c r="AW350" s="5">
        <f t="shared" si="598"/>
        <v>0</v>
      </c>
      <c r="AX350" s="5">
        <f t="shared" si="599"/>
        <v>0</v>
      </c>
      <c r="AY350" s="5">
        <f t="shared" si="600"/>
        <v>0</v>
      </c>
      <c r="AZ350" s="5">
        <f t="shared" si="601"/>
        <v>0</v>
      </c>
      <c r="BA350" s="5">
        <f t="shared" si="602"/>
        <v>0</v>
      </c>
      <c r="BB350" s="5">
        <f t="shared" si="603"/>
        <v>0</v>
      </c>
      <c r="BC350" s="5">
        <f t="shared" si="604"/>
        <v>0</v>
      </c>
      <c r="BD350" s="5">
        <f t="shared" si="605"/>
        <v>0</v>
      </c>
      <c r="BE350" s="5">
        <f t="shared" si="606"/>
        <v>0</v>
      </c>
      <c r="BF350" s="5">
        <f t="shared" si="607"/>
        <v>0</v>
      </c>
      <c r="BG350" s="5">
        <f t="shared" si="608"/>
        <v>0</v>
      </c>
      <c r="BH350" s="5">
        <f t="shared" si="609"/>
        <v>0</v>
      </c>
      <c r="BI350" s="5">
        <f t="shared" si="610"/>
        <v>0</v>
      </c>
      <c r="BJ350" s="8">
        <f t="shared" si="611"/>
        <v>0</v>
      </c>
      <c r="BK350" s="8">
        <f t="shared" si="612"/>
        <v>1</v>
      </c>
      <c r="BL350" s="8">
        <f t="shared" si="613"/>
        <v>0</v>
      </c>
      <c r="BM350" s="8">
        <f t="shared" si="614"/>
        <v>0</v>
      </c>
      <c r="BN350" s="8">
        <f t="shared" si="615"/>
        <v>1</v>
      </c>
    </row>
    <row r="351" spans="1:66" x14ac:dyDescent="0.25">
      <c r="A351" t="s">
        <v>114</v>
      </c>
      <c r="B351" t="s">
        <v>134</v>
      </c>
      <c r="C351" t="s">
        <v>116</v>
      </c>
      <c r="D351" s="16"/>
      <c r="E351">
        <f>VLOOKUP(A351,home!$A$2:$E$405,3,FALSE)</f>
        <v>1.27272727272727</v>
      </c>
      <c r="F351">
        <f>VLOOKUP(B351,home!$B$2:$E$405,3,FALSE)</f>
        <v>0.79</v>
      </c>
      <c r="G351">
        <f>VLOOKUP(C351,away!$B$2:$E$405,4,FALSE)</f>
        <v>0.39</v>
      </c>
      <c r="H351">
        <f>VLOOKUP(A351,away!$A$2:$E$405,3,FALSE)</f>
        <v>1.02272727272727</v>
      </c>
      <c r="I351">
        <f>VLOOKUP(C351,away!$B$2:$E$405,3,FALSE)</f>
        <v>0.39</v>
      </c>
      <c r="J351">
        <f>VLOOKUP(B351,home!$B$2:$E$405,4,FALSE)</f>
        <v>1.96</v>
      </c>
      <c r="K351" s="3">
        <f t="shared" si="560"/>
        <v>0.39212727272727194</v>
      </c>
      <c r="L351" s="3">
        <f t="shared" si="561"/>
        <v>0.78177272727272518</v>
      </c>
      <c r="M351" s="5">
        <f t="shared" si="562"/>
        <v>0.30915886746968546</v>
      </c>
      <c r="N351" s="5">
        <f t="shared" si="563"/>
        <v>0.12122962354033986</v>
      </c>
      <c r="O351" s="5">
        <f t="shared" si="564"/>
        <v>0.24169197098232303</v>
      </c>
      <c r="P351" s="5">
        <f t="shared" si="565"/>
        <v>9.4774013421377257E-2</v>
      </c>
      <c r="Q351" s="5">
        <f t="shared" si="566"/>
        <v>2.3768720826313677E-2</v>
      </c>
      <c r="R351" s="5">
        <f t="shared" si="567"/>
        <v>9.4474095657385501E-2</v>
      </c>
      <c r="S351" s="5">
        <f t="shared" si="568"/>
        <v>7.2633478812281979E-3</v>
      </c>
      <c r="T351" s="5">
        <f t="shared" si="569"/>
        <v>1.8581737704171267E-2</v>
      </c>
      <c r="U351" s="5">
        <f t="shared" si="570"/>
        <v>3.7045869473505973E-2</v>
      </c>
      <c r="V351" s="5">
        <f t="shared" si="571"/>
        <v>2.4740125619400808E-4</v>
      </c>
      <c r="W351" s="5">
        <f t="shared" si="572"/>
        <v>3.1067878912794302E-3</v>
      </c>
      <c r="X351" s="5">
        <f t="shared" si="573"/>
        <v>2.4288020428233992E-3</v>
      </c>
      <c r="Y351" s="5">
        <f t="shared" si="574"/>
        <v>9.4938559851180735E-4</v>
      </c>
      <c r="Z351" s="5">
        <f t="shared" si="575"/>
        <v>2.4619090472899532E-2</v>
      </c>
      <c r="AA351" s="5">
        <f t="shared" si="576"/>
        <v>9.6538168041640556E-3</v>
      </c>
      <c r="AB351" s="5">
        <f t="shared" si="577"/>
        <v>1.8927624274127795E-3</v>
      </c>
      <c r="AC351" s="5">
        <f t="shared" si="578"/>
        <v>4.7401215932484183E-6</v>
      </c>
      <c r="AD351" s="5">
        <f t="shared" si="579"/>
        <v>3.0456406568737883E-4</v>
      </c>
      <c r="AE351" s="5">
        <f t="shared" si="580"/>
        <v>2.3809988026169155E-4</v>
      </c>
      <c r="AF351" s="5">
        <f t="shared" si="581"/>
        <v>9.3069996377745948E-5</v>
      </c>
      <c r="AG351" s="5">
        <f t="shared" si="582"/>
        <v>2.4253194965164371E-5</v>
      </c>
      <c r="AH351" s="5">
        <f t="shared" si="583"/>
        <v>4.8116333754931575E-3</v>
      </c>
      <c r="AI351" s="5">
        <f t="shared" si="584"/>
        <v>1.886772672895649E-3</v>
      </c>
      <c r="AJ351" s="5">
        <f t="shared" si="585"/>
        <v>3.6992751123945798E-4</v>
      </c>
      <c r="AK351" s="5">
        <f t="shared" si="586"/>
        <v>4.8352888696371966E-5</v>
      </c>
      <c r="AL351" s="5">
        <f t="shared" si="587"/>
        <v>5.8124206648096411E-8</v>
      </c>
      <c r="AM351" s="5">
        <f t="shared" si="588"/>
        <v>2.3885575289744329E-5</v>
      </c>
      <c r="AN351" s="5">
        <f t="shared" si="589"/>
        <v>1.8673091336741439E-5</v>
      </c>
      <c r="AO351" s="5">
        <f t="shared" si="590"/>
        <v>7.2990567704685251E-6</v>
      </c>
      <c r="AP351" s="5">
        <f t="shared" si="591"/>
        <v>1.902067839322543E-6</v>
      </c>
      <c r="AQ351" s="5">
        <f t="shared" si="592"/>
        <v>3.7174619055123096E-7</v>
      </c>
      <c r="AR351" s="5">
        <f t="shared" si="593"/>
        <v>7.523207493191509E-4</v>
      </c>
      <c r="AS351" s="5">
        <f t="shared" si="594"/>
        <v>2.9500548364665624E-4</v>
      </c>
      <c r="AT351" s="5">
        <f t="shared" si="595"/>
        <v>5.7839847870976566E-5</v>
      </c>
      <c r="AU351" s="5">
        <f t="shared" si="596"/>
        <v>7.5601939335354485E-6</v>
      </c>
      <c r="AV351" s="5">
        <f t="shared" si="597"/>
        <v>7.4113955711163038E-7</v>
      </c>
      <c r="AW351" s="5">
        <f t="shared" si="598"/>
        <v>4.9495088130033074E-10</v>
      </c>
      <c r="AX351" s="5">
        <f t="shared" si="599"/>
        <v>1.5610309159815587E-6</v>
      </c>
      <c r="AY351" s="5">
        <f t="shared" si="600"/>
        <v>1.2203713965439434E-6</v>
      </c>
      <c r="AZ351" s="5">
        <f t="shared" si="601"/>
        <v>4.7702653748089148E-7</v>
      </c>
      <c r="BA351" s="5">
        <f t="shared" si="602"/>
        <v>1.243087790626338E-7</v>
      </c>
      <c r="BB351" s="5">
        <f t="shared" si="603"/>
        <v>2.4295303307934461E-8</v>
      </c>
      <c r="BC351" s="5">
        <f t="shared" si="604"/>
        <v>3.7986811053923978E-9</v>
      </c>
      <c r="BD351" s="5">
        <f t="shared" si="605"/>
        <v>9.8023973996515433E-5</v>
      </c>
      <c r="BE351" s="5">
        <f t="shared" si="606"/>
        <v>3.8437873585142618E-5</v>
      </c>
      <c r="BF351" s="5">
        <f t="shared" si="607"/>
        <v>7.53626926918881E-6</v>
      </c>
      <c r="BG351" s="5">
        <f t="shared" si="608"/>
        <v>9.8505890502178612E-7</v>
      </c>
      <c r="BH351" s="5">
        <f t="shared" si="609"/>
        <v>9.6567115475476453E-8</v>
      </c>
      <c r="BI351" s="5">
        <f t="shared" si="610"/>
        <v>7.5733199253076293E-9</v>
      </c>
      <c r="BJ351" s="8">
        <f t="shared" si="611"/>
        <v>0.17078058710977173</v>
      </c>
      <c r="BK351" s="8">
        <f t="shared" si="612"/>
        <v>0.41144964864568134</v>
      </c>
      <c r="BL351" s="8">
        <f t="shared" si="613"/>
        <v>0.39313375652363464</v>
      </c>
      <c r="BM351" s="8">
        <f t="shared" si="614"/>
        <v>0.11488457097811686</v>
      </c>
      <c r="BN351" s="8">
        <f t="shared" si="615"/>
        <v>0.88509729189742481</v>
      </c>
    </row>
    <row r="352" spans="1:66" x14ac:dyDescent="0.25">
      <c r="A352" t="s">
        <v>72</v>
      </c>
      <c r="B352" t="s">
        <v>74</v>
      </c>
      <c r="C352" t="s">
        <v>77</v>
      </c>
      <c r="D352" s="16"/>
      <c r="E352">
        <f>VLOOKUP(A352,home!$A$2:$E$405,3,FALSE)</f>
        <v>1.25</v>
      </c>
      <c r="F352">
        <f>VLOOKUP(B352,home!$B$2:$E$405,3,FALSE)</f>
        <v>0</v>
      </c>
      <c r="G352">
        <f>VLOOKUP(C352,away!$B$2:$E$405,4,FALSE)</f>
        <v>0.4</v>
      </c>
      <c r="H352">
        <f>VLOOKUP(A352,away!$A$2:$E$405,3,FALSE)</f>
        <v>1.4583333333333299</v>
      </c>
      <c r="I352">
        <f>VLOOKUP(C352,away!$B$2:$E$405,3,FALSE)</f>
        <v>1.6</v>
      </c>
      <c r="J352">
        <f>VLOOKUP(B352,home!$B$2:$E$405,4,FALSE)</f>
        <v>0.69</v>
      </c>
      <c r="K352" s="3">
        <f t="shared" si="560"/>
        <v>0</v>
      </c>
      <c r="L352" s="3">
        <f t="shared" si="561"/>
        <v>1.6099999999999963</v>
      </c>
      <c r="M352" s="5">
        <f t="shared" si="562"/>
        <v>0.19988761407514524</v>
      </c>
      <c r="N352" s="5">
        <f t="shared" si="563"/>
        <v>0</v>
      </c>
      <c r="O352" s="5">
        <f t="shared" si="564"/>
        <v>0.32181905866098309</v>
      </c>
      <c r="P352" s="5">
        <f t="shared" si="565"/>
        <v>0</v>
      </c>
      <c r="Q352" s="5">
        <f t="shared" si="566"/>
        <v>0</v>
      </c>
      <c r="R352" s="5">
        <f t="shared" si="567"/>
        <v>0.25906434222209085</v>
      </c>
      <c r="S352" s="5">
        <f t="shared" si="568"/>
        <v>0</v>
      </c>
      <c r="T352" s="5">
        <f t="shared" si="569"/>
        <v>0</v>
      </c>
      <c r="U352" s="5">
        <f t="shared" si="570"/>
        <v>0</v>
      </c>
      <c r="V352" s="5">
        <f t="shared" si="571"/>
        <v>0</v>
      </c>
      <c r="W352" s="5">
        <f t="shared" si="572"/>
        <v>0</v>
      </c>
      <c r="X352" s="5">
        <f t="shared" si="573"/>
        <v>0</v>
      </c>
      <c r="Y352" s="5">
        <f t="shared" si="574"/>
        <v>0</v>
      </c>
      <c r="Z352" s="5">
        <f t="shared" si="575"/>
        <v>0.13903119699252181</v>
      </c>
      <c r="AA352" s="5">
        <f t="shared" si="576"/>
        <v>0</v>
      </c>
      <c r="AB352" s="5">
        <f t="shared" si="577"/>
        <v>0</v>
      </c>
      <c r="AC352" s="5">
        <f t="shared" si="578"/>
        <v>0</v>
      </c>
      <c r="AD352" s="5">
        <f t="shared" si="579"/>
        <v>0</v>
      </c>
      <c r="AE352" s="5">
        <f t="shared" si="580"/>
        <v>0</v>
      </c>
      <c r="AF352" s="5">
        <f t="shared" si="581"/>
        <v>0</v>
      </c>
      <c r="AG352" s="5">
        <f t="shared" si="582"/>
        <v>0</v>
      </c>
      <c r="AH352" s="5">
        <f t="shared" si="583"/>
        <v>5.5960056789489891E-2</v>
      </c>
      <c r="AI352" s="5">
        <f t="shared" si="584"/>
        <v>0</v>
      </c>
      <c r="AJ352" s="5">
        <f t="shared" si="585"/>
        <v>0</v>
      </c>
      <c r="AK352" s="5">
        <f t="shared" si="586"/>
        <v>0</v>
      </c>
      <c r="AL352" s="5">
        <f t="shared" si="587"/>
        <v>0</v>
      </c>
      <c r="AM352" s="5">
        <f t="shared" si="588"/>
        <v>0</v>
      </c>
      <c r="AN352" s="5">
        <f t="shared" si="589"/>
        <v>0</v>
      </c>
      <c r="AO352" s="5">
        <f t="shared" si="590"/>
        <v>0</v>
      </c>
      <c r="AP352" s="5">
        <f t="shared" si="591"/>
        <v>0</v>
      </c>
      <c r="AQ352" s="5">
        <f t="shared" si="592"/>
        <v>0</v>
      </c>
      <c r="AR352" s="5">
        <f t="shared" si="593"/>
        <v>1.8019138286215704E-2</v>
      </c>
      <c r="AS352" s="5">
        <f t="shared" si="594"/>
        <v>0</v>
      </c>
      <c r="AT352" s="5">
        <f t="shared" si="595"/>
        <v>0</v>
      </c>
      <c r="AU352" s="5">
        <f t="shared" si="596"/>
        <v>0</v>
      </c>
      <c r="AV352" s="5">
        <f t="shared" si="597"/>
        <v>0</v>
      </c>
      <c r="AW352" s="5">
        <f t="shared" si="598"/>
        <v>0</v>
      </c>
      <c r="AX352" s="5">
        <f t="shared" si="599"/>
        <v>0</v>
      </c>
      <c r="AY352" s="5">
        <f t="shared" si="600"/>
        <v>0</v>
      </c>
      <c r="AZ352" s="5">
        <f t="shared" si="601"/>
        <v>0</v>
      </c>
      <c r="BA352" s="5">
        <f t="shared" si="602"/>
        <v>0</v>
      </c>
      <c r="BB352" s="5">
        <f t="shared" si="603"/>
        <v>0</v>
      </c>
      <c r="BC352" s="5">
        <f t="shared" si="604"/>
        <v>0</v>
      </c>
      <c r="BD352" s="5">
        <f t="shared" si="605"/>
        <v>4.8351354401345407E-3</v>
      </c>
      <c r="BE352" s="5">
        <f t="shared" si="606"/>
        <v>0</v>
      </c>
      <c r="BF352" s="5">
        <f t="shared" si="607"/>
        <v>0</v>
      </c>
      <c r="BG352" s="5">
        <f t="shared" si="608"/>
        <v>0</v>
      </c>
      <c r="BH352" s="5">
        <f t="shared" si="609"/>
        <v>0</v>
      </c>
      <c r="BI352" s="5">
        <f t="shared" si="610"/>
        <v>0</v>
      </c>
      <c r="BJ352" s="8">
        <f t="shared" si="611"/>
        <v>0</v>
      </c>
      <c r="BK352" s="8">
        <f t="shared" si="612"/>
        <v>0.19988761407514524</v>
      </c>
      <c r="BL352" s="8">
        <f t="shared" si="613"/>
        <v>0.65969773139891408</v>
      </c>
      <c r="BM352" s="8">
        <f t="shared" si="614"/>
        <v>0.21784552750836195</v>
      </c>
      <c r="BN352" s="8">
        <f t="shared" si="615"/>
        <v>0.78077101495821921</v>
      </c>
    </row>
    <row r="353" spans="1:66" x14ac:dyDescent="0.25">
      <c r="A353" t="s">
        <v>72</v>
      </c>
      <c r="B353" t="s">
        <v>102</v>
      </c>
      <c r="C353" t="s">
        <v>83</v>
      </c>
      <c r="D353" s="16"/>
      <c r="E353">
        <f>VLOOKUP(A353,home!$A$2:$E$405,3,FALSE)</f>
        <v>1.25</v>
      </c>
      <c r="F353">
        <f>VLOOKUP(B353,home!$B$2:$E$405,3,FALSE)</f>
        <v>0</v>
      </c>
      <c r="G353">
        <f>VLOOKUP(C353,away!$B$2:$E$405,4,FALSE)</f>
        <v>0.8</v>
      </c>
      <c r="H353">
        <f>VLOOKUP(A353,away!$A$2:$E$405,3,FALSE)</f>
        <v>1.4583333333333299</v>
      </c>
      <c r="I353">
        <f>VLOOKUP(C353,away!$B$2:$E$405,3,FALSE)</f>
        <v>0.8</v>
      </c>
      <c r="J353">
        <f>VLOOKUP(B353,home!$B$2:$E$405,4,FALSE)</f>
        <v>1.37</v>
      </c>
      <c r="K353" s="3">
        <f t="shared" si="560"/>
        <v>0</v>
      </c>
      <c r="L353" s="3">
        <f t="shared" si="561"/>
        <v>1.5983333333333298</v>
      </c>
      <c r="M353" s="5">
        <f t="shared" si="562"/>
        <v>0.20223329275899371</v>
      </c>
      <c r="N353" s="5">
        <f t="shared" si="563"/>
        <v>0</v>
      </c>
      <c r="O353" s="5">
        <f t="shared" si="564"/>
        <v>0.32323621292645754</v>
      </c>
      <c r="P353" s="5">
        <f t="shared" si="565"/>
        <v>0</v>
      </c>
      <c r="Q353" s="5">
        <f t="shared" si="566"/>
        <v>0</v>
      </c>
      <c r="R353" s="5">
        <f t="shared" si="567"/>
        <v>0.25831960683039351</v>
      </c>
      <c r="S353" s="5">
        <f t="shared" si="568"/>
        <v>0</v>
      </c>
      <c r="T353" s="5">
        <f t="shared" si="569"/>
        <v>0</v>
      </c>
      <c r="U353" s="5">
        <f t="shared" si="570"/>
        <v>0</v>
      </c>
      <c r="V353" s="5">
        <f t="shared" si="571"/>
        <v>0</v>
      </c>
      <c r="W353" s="5">
        <f t="shared" si="572"/>
        <v>0</v>
      </c>
      <c r="X353" s="5">
        <f t="shared" si="573"/>
        <v>0</v>
      </c>
      <c r="Y353" s="5">
        <f t="shared" si="574"/>
        <v>0</v>
      </c>
      <c r="Z353" s="5">
        <f t="shared" si="575"/>
        <v>0.13762694608352602</v>
      </c>
      <c r="AA353" s="5">
        <f t="shared" si="576"/>
        <v>0</v>
      </c>
      <c r="AB353" s="5">
        <f t="shared" si="577"/>
        <v>0</v>
      </c>
      <c r="AC353" s="5">
        <f t="shared" si="578"/>
        <v>0</v>
      </c>
      <c r="AD353" s="5">
        <f t="shared" si="579"/>
        <v>0</v>
      </c>
      <c r="AE353" s="5">
        <f t="shared" si="580"/>
        <v>0</v>
      </c>
      <c r="AF353" s="5">
        <f t="shared" si="581"/>
        <v>0</v>
      </c>
      <c r="AG353" s="5">
        <f t="shared" si="582"/>
        <v>0</v>
      </c>
      <c r="AH353" s="5">
        <f t="shared" si="583"/>
        <v>5.4993433872542144E-2</v>
      </c>
      <c r="AI353" s="5">
        <f t="shared" si="584"/>
        <v>0</v>
      </c>
      <c r="AJ353" s="5">
        <f t="shared" si="585"/>
        <v>0</v>
      </c>
      <c r="AK353" s="5">
        <f t="shared" si="586"/>
        <v>0</v>
      </c>
      <c r="AL353" s="5">
        <f t="shared" si="587"/>
        <v>0</v>
      </c>
      <c r="AM353" s="5">
        <f t="shared" si="588"/>
        <v>0</v>
      </c>
      <c r="AN353" s="5">
        <f t="shared" si="589"/>
        <v>0</v>
      </c>
      <c r="AO353" s="5">
        <f t="shared" si="590"/>
        <v>0</v>
      </c>
      <c r="AP353" s="5">
        <f t="shared" si="591"/>
        <v>0</v>
      </c>
      <c r="AQ353" s="5">
        <f t="shared" si="592"/>
        <v>0</v>
      </c>
      <c r="AR353" s="5">
        <f t="shared" si="593"/>
        <v>1.7579567694589252E-2</v>
      </c>
      <c r="AS353" s="5">
        <f t="shared" si="594"/>
        <v>0</v>
      </c>
      <c r="AT353" s="5">
        <f t="shared" si="595"/>
        <v>0</v>
      </c>
      <c r="AU353" s="5">
        <f t="shared" si="596"/>
        <v>0</v>
      </c>
      <c r="AV353" s="5">
        <f t="shared" si="597"/>
        <v>0</v>
      </c>
      <c r="AW353" s="5">
        <f t="shared" si="598"/>
        <v>0</v>
      </c>
      <c r="AX353" s="5">
        <f t="shared" si="599"/>
        <v>0</v>
      </c>
      <c r="AY353" s="5">
        <f t="shared" si="600"/>
        <v>0</v>
      </c>
      <c r="AZ353" s="5">
        <f t="shared" si="601"/>
        <v>0</v>
      </c>
      <c r="BA353" s="5">
        <f t="shared" si="602"/>
        <v>0</v>
      </c>
      <c r="BB353" s="5">
        <f t="shared" si="603"/>
        <v>0</v>
      </c>
      <c r="BC353" s="5">
        <f t="shared" si="604"/>
        <v>0</v>
      </c>
      <c r="BD353" s="5">
        <f t="shared" si="605"/>
        <v>4.6830015053086265E-3</v>
      </c>
      <c r="BE353" s="5">
        <f t="shared" si="606"/>
        <v>0</v>
      </c>
      <c r="BF353" s="5">
        <f t="shared" si="607"/>
        <v>0</v>
      </c>
      <c r="BG353" s="5">
        <f t="shared" si="608"/>
        <v>0</v>
      </c>
      <c r="BH353" s="5">
        <f t="shared" si="609"/>
        <v>0</v>
      </c>
      <c r="BI353" s="5">
        <f t="shared" si="610"/>
        <v>0</v>
      </c>
      <c r="BJ353" s="8">
        <f t="shared" si="611"/>
        <v>0</v>
      </c>
      <c r="BK353" s="8">
        <f t="shared" si="612"/>
        <v>0.20223329275899371</v>
      </c>
      <c r="BL353" s="8">
        <f t="shared" si="613"/>
        <v>0.65881182282929118</v>
      </c>
      <c r="BM353" s="8">
        <f t="shared" si="614"/>
        <v>0.21488294915596604</v>
      </c>
      <c r="BN353" s="8">
        <f t="shared" si="615"/>
        <v>0.78378911251584471</v>
      </c>
    </row>
    <row r="354" spans="1:66" x14ac:dyDescent="0.25">
      <c r="A354" t="s">
        <v>72</v>
      </c>
      <c r="B354" t="s">
        <v>73</v>
      </c>
      <c r="C354" t="s">
        <v>365</v>
      </c>
      <c r="D354" s="16"/>
      <c r="E354">
        <f>VLOOKUP(A354,home!$A$2:$E$405,3,FALSE)</f>
        <v>1.25</v>
      </c>
      <c r="F354">
        <f>VLOOKUP(B354,home!$B$2:$E$405,3,FALSE)</f>
        <v>1.6</v>
      </c>
      <c r="G354">
        <f>VLOOKUP(C354,away!$B$2:$E$405,4,FALSE)</f>
        <v>0.8</v>
      </c>
      <c r="H354">
        <f>VLOOKUP(A354,away!$A$2:$E$405,3,FALSE)</f>
        <v>1.4583333333333299</v>
      </c>
      <c r="I354">
        <f>VLOOKUP(C354,away!$B$2:$E$405,3,FALSE)</f>
        <v>2.4</v>
      </c>
      <c r="J354">
        <f>VLOOKUP(B354,home!$B$2:$E$405,4,FALSE)</f>
        <v>1.37</v>
      </c>
      <c r="K354" s="3">
        <f t="shared" si="560"/>
        <v>1.6</v>
      </c>
      <c r="L354" s="3">
        <f t="shared" si="561"/>
        <v>4.7949999999999884</v>
      </c>
      <c r="M354" s="5">
        <f t="shared" si="562"/>
        <v>1.6698858636648274E-3</v>
      </c>
      <c r="N354" s="5">
        <f t="shared" si="563"/>
        <v>2.6718173818637246E-3</v>
      </c>
      <c r="O354" s="5">
        <f t="shared" si="564"/>
        <v>8.0071027162728296E-3</v>
      </c>
      <c r="P354" s="5">
        <f t="shared" si="565"/>
        <v>1.281136434603653E-2</v>
      </c>
      <c r="Q354" s="5">
        <f t="shared" si="566"/>
        <v>2.13745390549098E-3</v>
      </c>
      <c r="R354" s="5">
        <f t="shared" si="567"/>
        <v>1.9197028762264062E-2</v>
      </c>
      <c r="S354" s="5">
        <f t="shared" si="568"/>
        <v>2.4572196815698014E-2</v>
      </c>
      <c r="T354" s="5">
        <f t="shared" si="569"/>
        <v>1.0249091476829227E-2</v>
      </c>
      <c r="U354" s="5">
        <f t="shared" si="570"/>
        <v>3.0715246019622507E-2</v>
      </c>
      <c r="V354" s="5">
        <f t="shared" si="571"/>
        <v>2.0946432663337181E-2</v>
      </c>
      <c r="W354" s="5">
        <f t="shared" si="572"/>
        <v>1.1399754162618558E-3</v>
      </c>
      <c r="X354" s="5">
        <f t="shared" si="573"/>
        <v>5.4661821209755863E-3</v>
      </c>
      <c r="Y354" s="5">
        <f t="shared" si="574"/>
        <v>1.3105171635038939E-2</v>
      </c>
      <c r="Z354" s="5">
        <f t="shared" si="575"/>
        <v>3.0683250971685311E-2</v>
      </c>
      <c r="AA354" s="5">
        <f t="shared" si="576"/>
        <v>4.9093201554696507E-2</v>
      </c>
      <c r="AB354" s="5">
        <f t="shared" si="577"/>
        <v>3.9274561243757215E-2</v>
      </c>
      <c r="AC354" s="5">
        <f t="shared" si="578"/>
        <v>1.0043814462070155E-2</v>
      </c>
      <c r="AD354" s="5">
        <f t="shared" si="579"/>
        <v>4.5599016650474226E-4</v>
      </c>
      <c r="AE354" s="5">
        <f t="shared" si="580"/>
        <v>2.1864728483902344E-3</v>
      </c>
      <c r="AF354" s="5">
        <f t="shared" si="581"/>
        <v>5.2420686540155742E-3</v>
      </c>
      <c r="AG354" s="5">
        <f t="shared" si="582"/>
        <v>8.3785730653348697E-3</v>
      </c>
      <c r="AH354" s="5">
        <f t="shared" si="583"/>
        <v>3.6781547102307688E-2</v>
      </c>
      <c r="AI354" s="5">
        <f t="shared" si="584"/>
        <v>5.8850475363692319E-2</v>
      </c>
      <c r="AJ354" s="5">
        <f t="shared" si="585"/>
        <v>4.708038029095387E-2</v>
      </c>
      <c r="AK354" s="5">
        <f t="shared" si="586"/>
        <v>2.5109536155175392E-2</v>
      </c>
      <c r="AL354" s="5">
        <f t="shared" si="587"/>
        <v>3.0822457821200805E-3</v>
      </c>
      <c r="AM354" s="5">
        <f t="shared" si="588"/>
        <v>1.459168532815175E-4</v>
      </c>
      <c r="AN354" s="5">
        <f t="shared" si="589"/>
        <v>6.996713114848748E-4</v>
      </c>
      <c r="AO354" s="5">
        <f t="shared" si="590"/>
        <v>1.6774619692849833E-3</v>
      </c>
      <c r="AP354" s="5">
        <f t="shared" si="591"/>
        <v>2.6811433809071578E-3</v>
      </c>
      <c r="AQ354" s="5">
        <f t="shared" si="592"/>
        <v>3.2140206278624488E-3</v>
      </c>
      <c r="AR354" s="5">
        <f t="shared" si="593"/>
        <v>3.5273503671112982E-2</v>
      </c>
      <c r="AS354" s="5">
        <f t="shared" si="594"/>
        <v>5.6437605873780786E-2</v>
      </c>
      <c r="AT354" s="5">
        <f t="shared" si="595"/>
        <v>4.5150084699024644E-2</v>
      </c>
      <c r="AU354" s="5">
        <f t="shared" si="596"/>
        <v>2.4080045172813137E-2</v>
      </c>
      <c r="AV354" s="5">
        <f t="shared" si="597"/>
        <v>9.6320180691252533E-3</v>
      </c>
      <c r="AW354" s="5">
        <f t="shared" si="598"/>
        <v>6.5686082334514477E-4</v>
      </c>
      <c r="AX354" s="5">
        <f t="shared" si="599"/>
        <v>3.8911160875071362E-5</v>
      </c>
      <c r="AY354" s="5">
        <f t="shared" si="600"/>
        <v>1.8657901639596675E-4</v>
      </c>
      <c r="AZ354" s="5">
        <f t="shared" si="601"/>
        <v>4.4732319180932928E-4</v>
      </c>
      <c r="BA354" s="5">
        <f t="shared" si="602"/>
        <v>7.1497156824190937E-4</v>
      </c>
      <c r="BB354" s="5">
        <f t="shared" si="603"/>
        <v>8.5707216742998704E-4</v>
      </c>
      <c r="BC354" s="5">
        <f t="shared" si="604"/>
        <v>8.2193220856535546E-4</v>
      </c>
      <c r="BD354" s="5">
        <f t="shared" si="605"/>
        <v>2.8189408350497717E-2</v>
      </c>
      <c r="BE354" s="5">
        <f t="shared" si="606"/>
        <v>4.5103053360796355E-2</v>
      </c>
      <c r="BF354" s="5">
        <f t="shared" si="607"/>
        <v>3.6082442688637091E-2</v>
      </c>
      <c r="BG354" s="5">
        <f t="shared" si="608"/>
        <v>1.924396943393978E-2</v>
      </c>
      <c r="BH354" s="5">
        <f t="shared" si="609"/>
        <v>7.6975877735759113E-3</v>
      </c>
      <c r="BI354" s="5">
        <f t="shared" si="610"/>
        <v>2.4632280875442909E-3</v>
      </c>
      <c r="BJ354" s="8">
        <f t="shared" si="611"/>
        <v>6.2517800126844325E-2</v>
      </c>
      <c r="BK354" s="8">
        <f t="shared" si="612"/>
        <v>7.3312518949322739E-2</v>
      </c>
      <c r="BL354" s="8">
        <f t="shared" si="613"/>
        <v>0.62346202638959047</v>
      </c>
      <c r="BM354" s="8">
        <f t="shared" si="614"/>
        <v>0.74395122526879898</v>
      </c>
      <c r="BN354" s="8">
        <f t="shared" si="615"/>
        <v>4.6494652975592951E-2</v>
      </c>
    </row>
    <row r="355" spans="1:66" x14ac:dyDescent="0.25">
      <c r="A355" s="10" t="s">
        <v>72</v>
      </c>
      <c r="B355" s="10" t="s">
        <v>85</v>
      </c>
      <c r="C355" s="10" t="s">
        <v>75</v>
      </c>
      <c r="D355" s="16"/>
      <c r="E355">
        <f>VLOOKUP(A355,home!$A$2:$E$405,3,FALSE)</f>
        <v>1.25</v>
      </c>
      <c r="F355">
        <f>VLOOKUP(B355,home!$B$2:$E$405,3,FALSE)</f>
        <v>0.8</v>
      </c>
      <c r="G355">
        <f>VLOOKUP(C355,away!$B$2:$E$405,4,FALSE)</f>
        <v>0.8</v>
      </c>
      <c r="H355">
        <f>VLOOKUP(A355,away!$A$2:$E$405,3,FALSE)</f>
        <v>1.4583333333333299</v>
      </c>
      <c r="I355">
        <f>VLOOKUP(C355,away!$B$2:$E$405,3,FALSE)</f>
        <v>1.2</v>
      </c>
      <c r="J355">
        <f>VLOOKUP(B355,home!$B$2:$E$405,4,FALSE)</f>
        <v>1.37</v>
      </c>
      <c r="K355" s="3">
        <f t="shared" si="560"/>
        <v>0.8</v>
      </c>
      <c r="L355" s="3">
        <f t="shared" si="561"/>
        <v>2.3974999999999942</v>
      </c>
      <c r="M355" s="5">
        <f t="shared" si="562"/>
        <v>4.086423697641775E-2</v>
      </c>
      <c r="N355" s="5">
        <f t="shared" si="563"/>
        <v>3.2691389581134198E-2</v>
      </c>
      <c r="O355" s="5">
        <f t="shared" si="564"/>
        <v>9.7972008150961312E-2</v>
      </c>
      <c r="P355" s="5">
        <f t="shared" si="565"/>
        <v>7.8377606520769041E-2</v>
      </c>
      <c r="Q355" s="5">
        <f t="shared" si="566"/>
        <v>1.3076555832453681E-2</v>
      </c>
      <c r="R355" s="5">
        <f t="shared" si="567"/>
        <v>0.11744394477096462</v>
      </c>
      <c r="S355" s="5">
        <f t="shared" si="568"/>
        <v>3.7582062326708687E-2</v>
      </c>
      <c r="T355" s="5">
        <f t="shared" si="569"/>
        <v>3.1351042608307622E-2</v>
      </c>
      <c r="U355" s="5">
        <f t="shared" si="570"/>
        <v>9.3955155816771704E-2</v>
      </c>
      <c r="V355" s="5">
        <f t="shared" si="571"/>
        <v>8.0091550602918969E-3</v>
      </c>
      <c r="W355" s="5">
        <f t="shared" si="572"/>
        <v>3.4870815553209819E-3</v>
      </c>
      <c r="X355" s="5">
        <f t="shared" si="573"/>
        <v>8.3602780288820327E-3</v>
      </c>
      <c r="Y355" s="5">
        <f t="shared" si="574"/>
        <v>1.0021883287122316E-2</v>
      </c>
      <c r="Z355" s="5">
        <f t="shared" si="575"/>
        <v>9.3857285862795653E-2</v>
      </c>
      <c r="AA355" s="5">
        <f t="shared" si="576"/>
        <v>7.5085828690236528E-2</v>
      </c>
      <c r="AB355" s="5">
        <f t="shared" si="577"/>
        <v>3.0034331476094613E-2</v>
      </c>
      <c r="AC355" s="5">
        <f t="shared" si="578"/>
        <v>9.6009746285248912E-4</v>
      </c>
      <c r="AD355" s="5">
        <f t="shared" si="579"/>
        <v>6.9741631106419628E-4</v>
      </c>
      <c r="AE355" s="5">
        <f t="shared" si="580"/>
        <v>1.6720556057764064E-3</v>
      </c>
      <c r="AF355" s="5">
        <f t="shared" si="581"/>
        <v>2.0043766574244629E-3</v>
      </c>
      <c r="AG355" s="5">
        <f t="shared" si="582"/>
        <v>1.6018310120583792E-3</v>
      </c>
      <c r="AH355" s="5">
        <f t="shared" si="583"/>
        <v>5.625571071401303E-2</v>
      </c>
      <c r="AI355" s="5">
        <f t="shared" si="584"/>
        <v>4.5004568571210428E-2</v>
      </c>
      <c r="AJ355" s="5">
        <f t="shared" si="585"/>
        <v>1.8001827428484173E-2</v>
      </c>
      <c r="AK355" s="5">
        <f t="shared" si="586"/>
        <v>4.8004873142624459E-3</v>
      </c>
      <c r="AL355" s="5">
        <f t="shared" si="587"/>
        <v>7.36586773500428E-5</v>
      </c>
      <c r="AM355" s="5">
        <f t="shared" si="588"/>
        <v>1.1158660977027145E-4</v>
      </c>
      <c r="AN355" s="5">
        <f t="shared" si="589"/>
        <v>2.6752889692422511E-4</v>
      </c>
      <c r="AO355" s="5">
        <f t="shared" si="590"/>
        <v>3.2070026518791421E-4</v>
      </c>
      <c r="AP355" s="5">
        <f t="shared" si="591"/>
        <v>2.5629296192934079E-4</v>
      </c>
      <c r="AQ355" s="5">
        <f t="shared" si="592"/>
        <v>1.5361559405639832E-4</v>
      </c>
      <c r="AR355" s="5">
        <f t="shared" si="593"/>
        <v>2.6974613287369179E-2</v>
      </c>
      <c r="AS355" s="5">
        <f t="shared" si="594"/>
        <v>2.1579690629895343E-2</v>
      </c>
      <c r="AT355" s="5">
        <f t="shared" si="595"/>
        <v>8.6318762519581385E-3</v>
      </c>
      <c r="AU355" s="5">
        <f t="shared" si="596"/>
        <v>2.3018336671888368E-3</v>
      </c>
      <c r="AV355" s="5">
        <f t="shared" si="597"/>
        <v>4.6036673343776736E-4</v>
      </c>
      <c r="AW355" s="5">
        <f t="shared" si="598"/>
        <v>3.9243706432606003E-6</v>
      </c>
      <c r="AX355" s="5">
        <f t="shared" si="599"/>
        <v>1.4878214636036189E-5</v>
      </c>
      <c r="AY355" s="5">
        <f t="shared" si="600"/>
        <v>3.5670519589896671E-5</v>
      </c>
      <c r="AZ355" s="5">
        <f t="shared" si="601"/>
        <v>4.276003535838855E-5</v>
      </c>
      <c r="BA355" s="5">
        <f t="shared" si="602"/>
        <v>3.4172394923912092E-5</v>
      </c>
      <c r="BB355" s="5">
        <f t="shared" si="603"/>
        <v>2.048207920751977E-5</v>
      </c>
      <c r="BC355" s="5">
        <f t="shared" si="604"/>
        <v>9.8211569800057034E-6</v>
      </c>
      <c r="BD355" s="5">
        <f t="shared" si="605"/>
        <v>1.0778605892744568E-2</v>
      </c>
      <c r="BE355" s="5">
        <f t="shared" si="606"/>
        <v>8.6228847141956548E-3</v>
      </c>
      <c r="BF355" s="5">
        <f t="shared" si="607"/>
        <v>3.4491538856782624E-3</v>
      </c>
      <c r="BG355" s="5">
        <f t="shared" si="608"/>
        <v>9.1977436951420335E-4</v>
      </c>
      <c r="BH355" s="5">
        <f t="shared" si="609"/>
        <v>1.8395487390284064E-4</v>
      </c>
      <c r="BI355" s="5">
        <f t="shared" si="610"/>
        <v>2.9432779824454515E-5</v>
      </c>
      <c r="BJ355" s="8">
        <f t="shared" si="611"/>
        <v>0.1062314192081082</v>
      </c>
      <c r="BK355" s="8">
        <f t="shared" si="612"/>
        <v>0.16590248754397982</v>
      </c>
      <c r="BL355" s="8">
        <f t="shared" si="613"/>
        <v>0.62248605001870816</v>
      </c>
      <c r="BM355" s="8">
        <f t="shared" si="614"/>
        <v>0.60801975465194458</v>
      </c>
      <c r="BN355" s="8">
        <f t="shared" si="615"/>
        <v>0.38042574183270061</v>
      </c>
    </row>
    <row r="356" spans="1:66" x14ac:dyDescent="0.25">
      <c r="A356" t="s">
        <v>72</v>
      </c>
      <c r="B356" t="s">
        <v>63</v>
      </c>
      <c r="C356" t="s">
        <v>237</v>
      </c>
      <c r="D356" s="16"/>
      <c r="E356">
        <f>VLOOKUP(A356,home!$A$2:$E$405,3,FALSE)</f>
        <v>1.25</v>
      </c>
      <c r="F356">
        <f>VLOOKUP(B356,home!$B$2:$E$405,3,FALSE)</f>
        <v>2.8</v>
      </c>
      <c r="G356">
        <f>VLOOKUP(C356,away!$B$2:$E$405,4,FALSE)</f>
        <v>1.6</v>
      </c>
      <c r="H356">
        <f>VLOOKUP(A356,away!$A$2:$E$405,3,FALSE)</f>
        <v>1.4583333333333299</v>
      </c>
      <c r="I356">
        <f>VLOOKUP(C356,away!$B$2:$E$405,3,FALSE)</f>
        <v>0</v>
      </c>
      <c r="J356">
        <f>VLOOKUP(B356,home!$B$2:$E$405,4,FALSE)</f>
        <v>0.69</v>
      </c>
      <c r="K356" s="3">
        <f t="shared" si="560"/>
        <v>5.6000000000000005</v>
      </c>
      <c r="L356" s="3">
        <f t="shared" si="561"/>
        <v>0</v>
      </c>
      <c r="M356" s="5">
        <f t="shared" si="562"/>
        <v>3.697863716482929E-3</v>
      </c>
      <c r="N356" s="5">
        <f t="shared" si="563"/>
        <v>2.0708036812304407E-2</v>
      </c>
      <c r="O356" s="5">
        <f t="shared" si="564"/>
        <v>0</v>
      </c>
      <c r="P356" s="5">
        <f t="shared" si="565"/>
        <v>0</v>
      </c>
      <c r="Q356" s="5">
        <f t="shared" si="566"/>
        <v>5.7982503074452345E-2</v>
      </c>
      <c r="R356" s="5">
        <f t="shared" si="567"/>
        <v>0</v>
      </c>
      <c r="S356" s="5">
        <f t="shared" si="568"/>
        <v>0</v>
      </c>
      <c r="T356" s="5">
        <f t="shared" si="569"/>
        <v>0</v>
      </c>
      <c r="U356" s="5">
        <f t="shared" si="570"/>
        <v>0</v>
      </c>
      <c r="V356" s="5">
        <f t="shared" si="571"/>
        <v>0</v>
      </c>
      <c r="W356" s="5">
        <f t="shared" si="572"/>
        <v>0.10823400573897769</v>
      </c>
      <c r="X356" s="5">
        <f t="shared" si="573"/>
        <v>0</v>
      </c>
      <c r="Y356" s="5">
        <f t="shared" si="574"/>
        <v>0</v>
      </c>
      <c r="Z356" s="5">
        <f t="shared" si="575"/>
        <v>0</v>
      </c>
      <c r="AA356" s="5">
        <f t="shared" si="576"/>
        <v>0</v>
      </c>
      <c r="AB356" s="5">
        <f t="shared" si="577"/>
        <v>0</v>
      </c>
      <c r="AC356" s="5">
        <f t="shared" si="578"/>
        <v>0</v>
      </c>
      <c r="AD356" s="5">
        <f t="shared" si="579"/>
        <v>0.15152760803456883</v>
      </c>
      <c r="AE356" s="5">
        <f t="shared" si="580"/>
        <v>0</v>
      </c>
      <c r="AF356" s="5">
        <f t="shared" si="581"/>
        <v>0</v>
      </c>
      <c r="AG356" s="5">
        <f t="shared" si="582"/>
        <v>0</v>
      </c>
      <c r="AH356" s="5">
        <f t="shared" si="583"/>
        <v>0</v>
      </c>
      <c r="AI356" s="5">
        <f t="shared" si="584"/>
        <v>0</v>
      </c>
      <c r="AJ356" s="5">
        <f t="shared" si="585"/>
        <v>0</v>
      </c>
      <c r="AK356" s="5">
        <f t="shared" si="586"/>
        <v>0</v>
      </c>
      <c r="AL356" s="5">
        <f t="shared" si="587"/>
        <v>0</v>
      </c>
      <c r="AM356" s="5">
        <f t="shared" si="588"/>
        <v>0.16971092099871707</v>
      </c>
      <c r="AN356" s="5">
        <f t="shared" si="589"/>
        <v>0</v>
      </c>
      <c r="AO356" s="5">
        <f t="shared" si="590"/>
        <v>0</v>
      </c>
      <c r="AP356" s="5">
        <f t="shared" si="591"/>
        <v>0</v>
      </c>
      <c r="AQ356" s="5">
        <f t="shared" si="592"/>
        <v>0</v>
      </c>
      <c r="AR356" s="5">
        <f t="shared" si="593"/>
        <v>0</v>
      </c>
      <c r="AS356" s="5">
        <f t="shared" si="594"/>
        <v>0</v>
      </c>
      <c r="AT356" s="5">
        <f t="shared" si="595"/>
        <v>0</v>
      </c>
      <c r="AU356" s="5">
        <f t="shared" si="596"/>
        <v>0</v>
      </c>
      <c r="AV356" s="5">
        <f t="shared" si="597"/>
        <v>0</v>
      </c>
      <c r="AW356" s="5">
        <f t="shared" si="598"/>
        <v>0</v>
      </c>
      <c r="AX356" s="5">
        <f t="shared" si="599"/>
        <v>0.15839685959880262</v>
      </c>
      <c r="AY356" s="5">
        <f t="shared" si="600"/>
        <v>0</v>
      </c>
      <c r="AZ356" s="5">
        <f t="shared" si="601"/>
        <v>0</v>
      </c>
      <c r="BA356" s="5">
        <f t="shared" si="602"/>
        <v>0</v>
      </c>
      <c r="BB356" s="5">
        <f t="shared" si="603"/>
        <v>0</v>
      </c>
      <c r="BC356" s="5">
        <f t="shared" si="604"/>
        <v>0</v>
      </c>
      <c r="BD356" s="5">
        <f t="shared" si="605"/>
        <v>0</v>
      </c>
      <c r="BE356" s="5">
        <f t="shared" si="606"/>
        <v>0</v>
      </c>
      <c r="BF356" s="5">
        <f t="shared" si="607"/>
        <v>0</v>
      </c>
      <c r="BG356" s="5">
        <f t="shared" si="608"/>
        <v>0</v>
      </c>
      <c r="BH356" s="5">
        <f t="shared" si="609"/>
        <v>0</v>
      </c>
      <c r="BI356" s="5">
        <f t="shared" si="610"/>
        <v>0</v>
      </c>
      <c r="BJ356" s="8">
        <f t="shared" si="611"/>
        <v>0.66655993425782301</v>
      </c>
      <c r="BK356" s="8">
        <f t="shared" si="612"/>
        <v>3.697863716482929E-3</v>
      </c>
      <c r="BL356" s="8">
        <f t="shared" si="613"/>
        <v>0</v>
      </c>
      <c r="BM356" s="8">
        <f t="shared" si="614"/>
        <v>0.58786939437106622</v>
      </c>
      <c r="BN356" s="8">
        <f t="shared" si="615"/>
        <v>8.2388403603239679E-2</v>
      </c>
    </row>
    <row r="357" spans="1:66" s="15" customFormat="1" x14ac:dyDescent="0.25">
      <c r="A357" s="15" t="s">
        <v>143</v>
      </c>
      <c r="B357" s="15" t="s">
        <v>452</v>
      </c>
      <c r="C357" s="15" t="s">
        <v>451</v>
      </c>
      <c r="D357" s="23"/>
      <c r="E357" s="15">
        <f>VLOOKUP(A357,home!$A$2:$E$405,3,FALSE)</f>
        <v>1</v>
      </c>
      <c r="F357" s="15">
        <f>VLOOKUP(B357,home!$B$2:$E$405,3,FALSE)</f>
        <v>1.5</v>
      </c>
      <c r="G357" s="15">
        <f>VLOOKUP(C357,away!$B$2:$E$405,4,FALSE)</f>
        <v>1.33</v>
      </c>
      <c r="H357" s="15">
        <f>VLOOKUP(A357,away!$A$2:$E$405,3,FALSE)</f>
        <v>1.25</v>
      </c>
      <c r="I357" s="15">
        <f>VLOOKUP(C357,away!$B$2:$E$405,3,FALSE)</f>
        <v>0.67</v>
      </c>
      <c r="J357" s="15">
        <f>VLOOKUP(B357,home!$B$2:$E$405,4,FALSE)</f>
        <v>1.2</v>
      </c>
      <c r="K357" s="20">
        <f t="shared" si="560"/>
        <v>1.9950000000000001</v>
      </c>
      <c r="L357" s="20">
        <f t="shared" si="561"/>
        <v>1.0049999999999999</v>
      </c>
      <c r="M357" s="21">
        <f t="shared" si="562"/>
        <v>4.9787068367863944E-2</v>
      </c>
      <c r="N357" s="21">
        <f t="shared" si="563"/>
        <v>9.9325201393888563E-2</v>
      </c>
      <c r="O357" s="21">
        <f t="shared" si="564"/>
        <v>5.0036003709703264E-2</v>
      </c>
      <c r="P357" s="21">
        <f t="shared" si="565"/>
        <v>9.9821827400857988E-2</v>
      </c>
      <c r="Q357" s="21">
        <f t="shared" si="566"/>
        <v>9.9076888390403892E-2</v>
      </c>
      <c r="R357" s="21">
        <f t="shared" si="567"/>
        <v>2.5143091864125885E-2</v>
      </c>
      <c r="S357" s="21">
        <f t="shared" si="568"/>
        <v>5.0035067098258827E-2</v>
      </c>
      <c r="T357" s="21">
        <f t="shared" si="569"/>
        <v>9.9572272832355896E-2</v>
      </c>
      <c r="U357" s="21">
        <f t="shared" si="570"/>
        <v>5.0160468268931134E-2</v>
      </c>
      <c r="V357" s="21">
        <f t="shared" si="571"/>
        <v>1.1146562072814607E-2</v>
      </c>
      <c r="W357" s="21">
        <f t="shared" si="572"/>
        <v>6.5886130779618565E-2</v>
      </c>
      <c r="X357" s="21">
        <f t="shared" si="573"/>
        <v>6.6215561433516659E-2</v>
      </c>
      <c r="Y357" s="21">
        <f t="shared" si="574"/>
        <v>3.3273319620342114E-2</v>
      </c>
      <c r="Z357" s="21">
        <f t="shared" si="575"/>
        <v>8.4229357744821706E-3</v>
      </c>
      <c r="AA357" s="21">
        <f t="shared" si="576"/>
        <v>1.6803756870091929E-2</v>
      </c>
      <c r="AB357" s="21">
        <f t="shared" si="577"/>
        <v>1.6761747477916707E-2</v>
      </c>
      <c r="AC357" s="21">
        <f t="shared" si="578"/>
        <v>1.3967861432463416E-3</v>
      </c>
      <c r="AD357" s="21">
        <f t="shared" si="579"/>
        <v>3.2860707726334766E-2</v>
      </c>
      <c r="AE357" s="21">
        <f t="shared" si="580"/>
        <v>3.3025011264966438E-2</v>
      </c>
      <c r="AF357" s="21">
        <f t="shared" si="581"/>
        <v>1.6595068160645633E-2</v>
      </c>
      <c r="AG357" s="21">
        <f t="shared" si="582"/>
        <v>5.5593478338162869E-3</v>
      </c>
      <c r="AH357" s="21">
        <f t="shared" si="583"/>
        <v>2.1162626133386449E-3</v>
      </c>
      <c r="AI357" s="21">
        <f t="shared" si="584"/>
        <v>4.2219439136105957E-3</v>
      </c>
      <c r="AJ357" s="21">
        <f t="shared" si="585"/>
        <v>4.211389053826572E-3</v>
      </c>
      <c r="AK357" s="21">
        <f t="shared" si="586"/>
        <v>2.8005737207946694E-3</v>
      </c>
      <c r="AL357" s="21">
        <f t="shared" si="587"/>
        <v>1.1202085190221332E-4</v>
      </c>
      <c r="AM357" s="21">
        <f t="shared" si="588"/>
        <v>1.3111422382807566E-2</v>
      </c>
      <c r="AN357" s="21">
        <f t="shared" si="589"/>
        <v>1.3176979494721604E-2</v>
      </c>
      <c r="AO357" s="21">
        <f t="shared" si="590"/>
        <v>6.6214321960976043E-3</v>
      </c>
      <c r="AP357" s="21">
        <f t="shared" si="591"/>
        <v>2.2181797856926978E-3</v>
      </c>
      <c r="AQ357" s="21">
        <f t="shared" si="592"/>
        <v>5.5731767115529008E-4</v>
      </c>
      <c r="AR357" s="21">
        <f t="shared" si="593"/>
        <v>4.2536878528106768E-4</v>
      </c>
      <c r="AS357" s="21">
        <f t="shared" si="594"/>
        <v>8.4861072663572996E-4</v>
      </c>
      <c r="AT357" s="21">
        <f t="shared" si="595"/>
        <v>8.4648919981914102E-4</v>
      </c>
      <c r="AU357" s="21">
        <f t="shared" si="596"/>
        <v>5.6291531787972871E-4</v>
      </c>
      <c r="AV357" s="21">
        <f t="shared" si="597"/>
        <v>2.8075401479251474E-4</v>
      </c>
      <c r="AW357" s="21">
        <f t="shared" si="598"/>
        <v>6.2388613206288889E-6</v>
      </c>
      <c r="AX357" s="21">
        <f t="shared" si="599"/>
        <v>4.3595479422835143E-3</v>
      </c>
      <c r="AY357" s="21">
        <f t="shared" si="600"/>
        <v>4.3813456819949319E-3</v>
      </c>
      <c r="AZ357" s="21">
        <f t="shared" si="601"/>
        <v>2.2016262052024531E-3</v>
      </c>
      <c r="BA357" s="21">
        <f t="shared" si="602"/>
        <v>7.3754477874282177E-4</v>
      </c>
      <c r="BB357" s="21">
        <f t="shared" si="603"/>
        <v>1.8530812565913389E-4</v>
      </c>
      <c r="BC357" s="21">
        <f t="shared" si="604"/>
        <v>3.7246933257485921E-5</v>
      </c>
      <c r="BD357" s="21">
        <f t="shared" si="605"/>
        <v>7.1249271534578807E-5</v>
      </c>
      <c r="BE357" s="21">
        <f t="shared" si="606"/>
        <v>1.4214229671148472E-4</v>
      </c>
      <c r="BF357" s="21">
        <f t="shared" si="607"/>
        <v>1.4178694096970607E-4</v>
      </c>
      <c r="BG357" s="21">
        <f t="shared" si="608"/>
        <v>9.4288315744854513E-5</v>
      </c>
      <c r="BH357" s="21">
        <f t="shared" si="609"/>
        <v>4.7026297477746199E-5</v>
      </c>
      <c r="BI357" s="21">
        <f t="shared" si="610"/>
        <v>1.8763492693620724E-5</v>
      </c>
      <c r="BJ357" s="22">
        <f t="shared" si="611"/>
        <v>0.59897746063350388</v>
      </c>
      <c r="BK357" s="22">
        <f t="shared" si="612"/>
        <v>0.21668067761693888</v>
      </c>
      <c r="BL357" s="22">
        <f t="shared" si="613"/>
        <v>0.17573463215187951</v>
      </c>
      <c r="BM357" s="22">
        <f t="shared" si="614"/>
        <v>0.57225051822928685</v>
      </c>
      <c r="BN357" s="22">
        <f t="shared" si="615"/>
        <v>0.42319008112684359</v>
      </c>
    </row>
    <row r="358" spans="1:66" x14ac:dyDescent="0.25">
      <c r="A358" t="s">
        <v>10</v>
      </c>
      <c r="B358" t="s">
        <v>222</v>
      </c>
      <c r="C358" t="s">
        <v>37</v>
      </c>
      <c r="D358" s="16"/>
      <c r="E358">
        <f>VLOOKUP(A358,home!$A$2:$E$405,3,FALSE)</f>
        <v>1.34883720930233</v>
      </c>
      <c r="F358">
        <f>VLOOKUP(B358,home!$B$2:$E$405,3,FALSE)</f>
        <v>0.99</v>
      </c>
      <c r="G358">
        <f>VLOOKUP(C358,away!$B$2:$E$405,4,FALSE)</f>
        <v>1.48</v>
      </c>
      <c r="H358">
        <f>VLOOKUP(A358,away!$A$2:$E$405,3,FALSE)</f>
        <v>1.5813953488372099</v>
      </c>
      <c r="I358">
        <f>VLOOKUP(C358,away!$B$2:$E$405,3,FALSE)</f>
        <v>1.73</v>
      </c>
      <c r="J358">
        <f>VLOOKUP(B358,home!$B$2:$E$405,4,FALSE)</f>
        <v>1.26</v>
      </c>
      <c r="K358" s="3">
        <f t="shared" ref="K358:K421" si="616">E358*F358*G358</f>
        <v>1.9763162790697739</v>
      </c>
      <c r="L358" s="3">
        <f t="shared" ref="L358:L421" si="617">H358*I358*J358</f>
        <v>3.4471255813953499</v>
      </c>
      <c r="M358" s="5">
        <f t="shared" ref="M358:M421" si="618">_xlfn.POISSON.DIST(0,K358,FALSE) * _xlfn.POISSON.DIST(0,L358,FALSE)</f>
        <v>4.4119352196344223E-3</v>
      </c>
      <c r="N358" s="5">
        <f t="shared" ref="N358:N421" si="619">_xlfn.POISSON.DIST(1,K358,FALSE) * _xlfn.POISSON.DIST(0,L358,FALSE)</f>
        <v>8.7193793967647888E-3</v>
      </c>
      <c r="O358" s="5">
        <f t="shared" ref="O358:O421" si="620">_xlfn.POISSON.DIST(0,K358,FALSE) * _xlfn.POISSON.DIST(1,L358,FALSE)</f>
        <v>1.520849475906093E-2</v>
      </c>
      <c r="P358" s="5">
        <f t="shared" ref="P358:P421" si="621">_xlfn.POISSON.DIST(1,K358,FALSE) * _xlfn.POISSON.DIST(1,L358,FALSE)</f>
        <v>3.0056795772479456E-2</v>
      </c>
      <c r="Q358" s="5">
        <f t="shared" ref="Q358:Q421" si="622">_xlfn.POISSON.DIST(2,K358,FALSE) * _xlfn.POISSON.DIST(0,L358,FALSE)</f>
        <v>8.6161257226059201E-3</v>
      </c>
      <c r="R358" s="5">
        <f t="shared" ref="R358:R421" si="623">_xlfn.POISSON.DIST(0,K358,FALSE) * _xlfn.POISSON.DIST(2,L358,FALSE)</f>
        <v>2.6212795669238023E-2</v>
      </c>
      <c r="S358" s="5">
        <f t="shared" ref="S358:S421" si="624">_xlfn.POISSON.DIST(2,K358,FALSE) * _xlfn.POISSON.DIST(2,L358,FALSE)</f>
        <v>5.1191309886424209E-2</v>
      </c>
      <c r="T358" s="5">
        <f t="shared" ref="T358:T421" si="625">_xlfn.POISSON.DIST(2,K358,FALSE) * _xlfn.POISSON.DIST(1,L358,FALSE)</f>
        <v>2.970086739091336E-2</v>
      </c>
      <c r="U358" s="5">
        <f t="shared" ref="U358:U421" si="626">_xlfn.POISSON.DIST(1,K358,FALSE) * _xlfn.POISSON.DIST(2,L358,FALSE)</f>
        <v>5.1804774801044777E-2</v>
      </c>
      <c r="V358" s="5">
        <f t="shared" ref="V358:V421" si="627">_xlfn.POISSON.DIST(3,K358,FALSE) * _xlfn.POISSON.DIST(3,L358,FALSE)</f>
        <v>3.8749605583371156E-2</v>
      </c>
      <c r="W358" s="5">
        <f t="shared" ref="W358:W421" si="628">_xlfn.POISSON.DIST(3,K358,FALSE) * _xlfn.POISSON.DIST(0,L358,FALSE)</f>
        <v>5.6760631760326315E-3</v>
      </c>
      <c r="X358" s="5">
        <f t="shared" ref="X358:X421" si="629">_xlfn.POISSON.DIST(3,K358,FALSE) * _xlfn.POISSON.DIST(1,L358,FALSE)</f>
        <v>1.9566102575718222E-2</v>
      </c>
      <c r="Y358" s="5">
        <f t="shared" ref="Y358:Y421" si="630">_xlfn.POISSON.DIST(3,K358,FALSE) * _xlfn.POISSON.DIST(2,L358,FALSE)</f>
        <v>3.3723406358481867E-2</v>
      </c>
      <c r="Z358" s="5">
        <f t="shared" ref="Z358:Z421" si="631">_xlfn.POISSON.DIST(0,K358,FALSE) * _xlfn.POISSON.DIST(3,L358,FALSE)</f>
        <v>3.0119599503773214E-2</v>
      </c>
      <c r="AA358" s="5">
        <f t="shared" ref="AA358:AA421" si="632">_xlfn.POISSON.DIST(1,K358,FALSE) * _xlfn.POISSON.DIST(3,L358,FALSE)</f>
        <v>5.9525854818368897E-2</v>
      </c>
      <c r="AB358" s="5">
        <f t="shared" ref="AB358:AB421" si="633">_xlfn.POISSON.DIST(2,K358,FALSE) * _xlfn.POISSON.DIST(3,L358,FALSE)</f>
        <v>5.8820957951543205E-2</v>
      </c>
      <c r="AC358" s="5">
        <f t="shared" ref="AC358:AC421" si="634">_xlfn.POISSON.DIST(4,K358,FALSE) * _xlfn.POISSON.DIST(4,L358,FALSE)</f>
        <v>1.649912288065088E-2</v>
      </c>
      <c r="AD358" s="5">
        <f t="shared" ref="AD358:AD421" si="635">_xlfn.POISSON.DIST(4,K358,FALSE) * _xlfn.POISSON.DIST(0,L358,FALSE)</f>
        <v>2.8044240139554429E-3</v>
      </c>
      <c r="AE358" s="5">
        <f t="shared" ref="AE358:AE421" si="636">_xlfn.POISSON.DIST(4,K358,FALSE) * _xlfn.POISSON.DIST(1,L358,FALSE)</f>
        <v>9.667201759585237E-3</v>
      </c>
      <c r="AF358" s="5">
        <f t="shared" ref="AF358:AF421" si="637">_xlfn.POISSON.DIST(4,K358,FALSE) * _xlfn.POISSON.DIST(2,L358,FALSE)</f>
        <v>1.6662029242988208E-2</v>
      </c>
      <c r="AG358" s="5">
        <f t="shared" ref="AG358:AG421" si="638">_xlfn.POISSON.DIST(4,K358,FALSE) * _xlfn.POISSON.DIST(3,L358,FALSE)</f>
        <v>1.9145369080487352E-2</v>
      </c>
      <c r="AH358" s="5">
        <f t="shared" ref="AH358:AH421" si="639">_xlfn.POISSON.DIST(0,K358,FALSE) * _xlfn.POISSON.DIST(4,L358,FALSE)</f>
        <v>2.5956510487709833E-2</v>
      </c>
      <c r="AI358" s="5">
        <f t="shared" ref="AI358:AI421" si="640">_xlfn.POISSON.DIST(1,K358,FALSE) * _xlfn.POISSON.DIST(4,L358,FALSE)</f>
        <v>5.1298274224706265E-2</v>
      </c>
      <c r="AJ358" s="5">
        <f t="shared" ref="AJ358:AJ421" si="641">_xlfn.POISSON.DIST(2,K358,FALSE) * _xlfn.POISSON.DIST(4,L358,FALSE)</f>
        <v>5.0690807219236196E-2</v>
      </c>
      <c r="AK358" s="5">
        <f t="shared" ref="AK358:AK421" si="642">_xlfn.POISSON.DIST(3,K358,FALSE) * _xlfn.POISSON.DIST(4,L358,FALSE)</f>
        <v>3.3393689168854698E-2</v>
      </c>
      <c r="AL358" s="5">
        <f t="shared" ref="AL358:AL421" si="643">_xlfn.POISSON.DIST(5,K358,FALSE) * _xlfn.POISSON.DIST(5,L358,FALSE)</f>
        <v>4.4960838467601816E-3</v>
      </c>
      <c r="AM358" s="5">
        <f t="shared" ref="AM358:AM421" si="644">_xlfn.POISSON.DIST(5,K358,FALSE) * _xlfn.POISSON.DIST(0,L358,FALSE)</f>
        <v>1.1084857664388687E-3</v>
      </c>
      <c r="AN358" s="5">
        <f t="shared" ref="AN358:AN421" si="645">_xlfn.POISSON.DIST(5,K358,FALSE) * _xlfn.POISSON.DIST(1,L358,FALSE)</f>
        <v>3.8210896421040554E-3</v>
      </c>
      <c r="AO358" s="5">
        <f t="shared" ref="AO358:AO421" si="646">_xlfn.POISSON.DIST(5,K358,FALSE) * _xlfn.POISSON.DIST(2,L358,FALSE)</f>
        <v>6.5858879270508461E-3</v>
      </c>
      <c r="AP358" s="5">
        <f t="shared" ref="AP358:AP421" si="647">_xlfn.POISSON.DIST(5,K358,FALSE) * _xlfn.POISSON.DIST(3,L358,FALSE)</f>
        <v>7.5674609165132557E-3</v>
      </c>
      <c r="AQ358" s="5">
        <f t="shared" ref="AQ358:AQ421" si="648">_xlfn.POISSON.DIST(5,K358,FALSE) * _xlfn.POISSON.DIST(4,L358,FALSE)</f>
        <v>6.5214970278805861E-3</v>
      </c>
      <c r="AR358" s="5">
        <f t="shared" ref="AR358:AR421" si="649">_xlfn.POISSON.DIST(0,K358,FALSE) * _xlfn.POISSON.DIST(5,L358,FALSE)</f>
        <v>1.7895070261188251E-2</v>
      </c>
      <c r="AS358" s="5">
        <f t="shared" ref="AS358:AS421" si="650">_xlfn.POISSON.DIST(1,K358,FALSE) * _xlfn.POISSON.DIST(5,L358,FALSE)</f>
        <v>3.5366318672283736E-2</v>
      </c>
      <c r="AT358" s="5">
        <f t="shared" ref="AT358:AT421" si="651">_xlfn.POISSON.DIST(2,K358,FALSE) * _xlfn.POISSON.DIST(5,L358,FALSE)</f>
        <v>3.4947515661401835E-2</v>
      </c>
      <c r="AU358" s="5">
        <f t="shared" ref="AU358:AU421" si="652">_xlfn.POISSON.DIST(3,K358,FALSE) * _xlfn.POISSON.DIST(5,L358,FALSE)</f>
        <v>2.3022448038224768E-2</v>
      </c>
      <c r="AV358" s="5">
        <f t="shared" ref="AV358:AV421" si="653">_xlfn.POISSON.DIST(4,K358,FALSE) * _xlfn.POISSON.DIST(5,L358,FALSE)</f>
        <v>1.1374909710495396E-2</v>
      </c>
      <c r="AW358" s="5">
        <f t="shared" ref="AW358:AW421" si="654">_xlfn.POISSON.DIST(6,K358,FALSE) * _xlfn.POISSON.DIST(6,L358,FALSE)</f>
        <v>8.5083521069425716E-4</v>
      </c>
      <c r="AX358" s="5">
        <f t="shared" ref="AX358:AX421" si="655">_xlfn.POISSON.DIST(6,K358,FALSE) * _xlfn.POISSON.DIST(0,L358,FALSE)</f>
        <v>3.6511974422171156E-4</v>
      </c>
      <c r="AY358" s="5">
        <f t="shared" ref="AY358:AY421" si="656">_xlfn.POISSON.DIST(6,K358,FALSE) * _xlfn.POISSON.DIST(1,L358,FALSE)</f>
        <v>1.258613610579189E-3</v>
      </c>
      <c r="AZ358" s="5">
        <f t="shared" ref="AZ358:AZ421" si="657">_xlfn.POISSON.DIST(6,K358,FALSE) * _xlfn.POISSON.DIST(2,L358,FALSE)</f>
        <v>2.169299587059944E-3</v>
      </c>
      <c r="BA358" s="5">
        <f t="shared" ref="BA358:BA421" si="658">_xlfn.POISSON.DIST(6,K358,FALSE) * _xlfn.POISSON.DIST(3,L358,FALSE)</f>
        <v>2.4926160334215676E-3</v>
      </c>
      <c r="BB358" s="5">
        <f t="shared" ref="BB358:BB421" si="659">_xlfn.POISSON.DIST(6,K358,FALSE) * _xlfn.POISSON.DIST(4,L358,FALSE)</f>
        <v>2.1480901233509229E-3</v>
      </c>
      <c r="BC358" s="5">
        <f t="shared" ref="BC358:BC421" si="660">_xlfn.POISSON.DIST(6,K358,FALSE) * _xlfn.POISSON.DIST(5,L358,FALSE)</f>
        <v>1.4809472830691318E-3</v>
      </c>
      <c r="BD358" s="5">
        <f t="shared" ref="BD358:BD421" si="661">_xlfn.POISSON.DIST(0,K358,FALSE) * _xlfn.POISSON.DIST(6,L358,FALSE)</f>
        <v>1.028109241303486E-2</v>
      </c>
      <c r="BE358" s="5">
        <f t="shared" ref="BE358:BE421" si="662">_xlfn.POISSON.DIST(1,K358,FALSE) * _xlfn.POISSON.DIST(6,L358,FALSE)</f>
        <v>2.0318690302501542E-2</v>
      </c>
      <c r="BF358" s="5">
        <f t="shared" ref="BF358:BF421" si="663">_xlfn.POISSON.DIST(2,K358,FALSE) * _xlfn.POISSON.DIST(6,L358,FALSE)</f>
        <v>2.0078079207105474E-2</v>
      </c>
      <c r="BG358" s="5">
        <f t="shared" ref="BG358:BG421" si="664">_xlfn.POISSON.DIST(3,K358,FALSE) * _xlfn.POISSON.DIST(6,L358,FALSE)</f>
        <v>1.3226878263151626E-2</v>
      </c>
      <c r="BH358" s="5">
        <f t="shared" ref="BH358:BH421" si="665">_xlfn.POISSON.DIST(4,K358,FALSE) * _xlfn.POISSON.DIST(6,L358,FALSE)</f>
        <v>6.5351237081851732E-3</v>
      </c>
      <c r="BI358" s="5">
        <f t="shared" ref="BI358:BI421" si="666">_xlfn.POISSON.DIST(5,K358,FALSE) * _xlfn.POISSON.DIST(6,L358,FALSE)</f>
        <v>2.583094274044238E-3</v>
      </c>
      <c r="BJ358" s="8">
        <f t="shared" ref="BJ358:BJ421" si="667">SUM(N358,Q358,T358,W358,X358,Y358,AD358,AE358,AF358,AG358,AM358,AN358,AO358,AP358,AQ358,AX358,AY358,AZ358,BA358,BB358,BC358)</f>
        <v>0.18980007637922314</v>
      </c>
      <c r="BK358" s="8">
        <f t="shared" ref="BK358:BK421" si="668">SUM(M358,P358,S358,V358,AC358,AL358,AY358)</f>
        <v>0.1466634667998995</v>
      </c>
      <c r="BL358" s="8">
        <f t="shared" ref="BL358:BL421" si="669">SUM(O358,R358,U358,AA358,AB358,AH358,AI358,AJ358,AK358,AR358,AS358,AT358,AU358,AV358,BD358,BE358,BF358,BG358,BH358,BI358)</f>
        <v>0.56854137961137974</v>
      </c>
      <c r="BM358" s="8">
        <f t="shared" ref="BM358:BM421" si="670">SUM(S358:BI358)</f>
        <v>0.84149121735460697</v>
      </c>
      <c r="BN358" s="8">
        <f t="shared" ref="BN358:BN421" si="671">SUM(M358:R358)</f>
        <v>9.322552653978354E-2</v>
      </c>
    </row>
    <row r="359" spans="1:66" x14ac:dyDescent="0.25">
      <c r="A359" t="s">
        <v>13</v>
      </c>
      <c r="B359" t="s">
        <v>52</v>
      </c>
      <c r="C359" t="s">
        <v>53</v>
      </c>
      <c r="D359" s="16"/>
      <c r="E359">
        <f>VLOOKUP(A359,home!$A$2:$E$405,3,FALSE)</f>
        <v>2</v>
      </c>
      <c r="F359">
        <f>VLOOKUP(B359,home!$B$2:$E$405,3,FALSE)</f>
        <v>2</v>
      </c>
      <c r="G359">
        <f>VLOOKUP(C359,away!$B$2:$E$405,4,FALSE)</f>
        <v>2</v>
      </c>
      <c r="H359">
        <f>VLOOKUP(A359,away!$A$2:$E$405,3,FALSE)</f>
        <v>1</v>
      </c>
      <c r="I359">
        <f>VLOOKUP(C359,away!$B$2:$E$405,3,FALSE)</f>
        <v>0</v>
      </c>
      <c r="J359">
        <f>VLOOKUP(B359,home!$B$2:$E$405,4,FALSE)</f>
        <v>0</v>
      </c>
      <c r="K359" s="3">
        <f t="shared" si="616"/>
        <v>8</v>
      </c>
      <c r="L359" s="3">
        <f t="shared" si="617"/>
        <v>0</v>
      </c>
      <c r="M359" s="5">
        <f t="shared" si="618"/>
        <v>3.3546262790251185E-4</v>
      </c>
      <c r="N359" s="5">
        <f t="shared" si="619"/>
        <v>2.683701023220094E-3</v>
      </c>
      <c r="O359" s="5">
        <f t="shared" si="620"/>
        <v>0</v>
      </c>
      <c r="P359" s="5">
        <f t="shared" si="621"/>
        <v>0</v>
      </c>
      <c r="Q359" s="5">
        <f t="shared" si="622"/>
        <v>1.0734804092880379E-2</v>
      </c>
      <c r="R359" s="5">
        <f t="shared" si="623"/>
        <v>0</v>
      </c>
      <c r="S359" s="5">
        <f t="shared" si="624"/>
        <v>0</v>
      </c>
      <c r="T359" s="5">
        <f t="shared" si="625"/>
        <v>0</v>
      </c>
      <c r="U359" s="5">
        <f t="shared" si="626"/>
        <v>0</v>
      </c>
      <c r="V359" s="5">
        <f t="shared" si="627"/>
        <v>0</v>
      </c>
      <c r="W359" s="5">
        <f t="shared" si="628"/>
        <v>2.8626144247681014E-2</v>
      </c>
      <c r="X359" s="5">
        <f t="shared" si="629"/>
        <v>0</v>
      </c>
      <c r="Y359" s="5">
        <f t="shared" si="630"/>
        <v>0</v>
      </c>
      <c r="Z359" s="5">
        <f t="shared" si="631"/>
        <v>0</v>
      </c>
      <c r="AA359" s="5">
        <f t="shared" si="632"/>
        <v>0</v>
      </c>
      <c r="AB359" s="5">
        <f t="shared" si="633"/>
        <v>0</v>
      </c>
      <c r="AC359" s="5">
        <f t="shared" si="634"/>
        <v>0</v>
      </c>
      <c r="AD359" s="5">
        <f t="shared" si="635"/>
        <v>5.7252288495362028E-2</v>
      </c>
      <c r="AE359" s="5">
        <f t="shared" si="636"/>
        <v>0</v>
      </c>
      <c r="AF359" s="5">
        <f t="shared" si="637"/>
        <v>0</v>
      </c>
      <c r="AG359" s="5">
        <f t="shared" si="638"/>
        <v>0</v>
      </c>
      <c r="AH359" s="5">
        <f t="shared" si="639"/>
        <v>0</v>
      </c>
      <c r="AI359" s="5">
        <f t="shared" si="640"/>
        <v>0</v>
      </c>
      <c r="AJ359" s="5">
        <f t="shared" si="641"/>
        <v>0</v>
      </c>
      <c r="AK359" s="5">
        <f t="shared" si="642"/>
        <v>0</v>
      </c>
      <c r="AL359" s="5">
        <f t="shared" si="643"/>
        <v>0</v>
      </c>
      <c r="AM359" s="5">
        <f t="shared" si="644"/>
        <v>9.1603661592579252E-2</v>
      </c>
      <c r="AN359" s="5">
        <f t="shared" si="645"/>
        <v>0</v>
      </c>
      <c r="AO359" s="5">
        <f t="shared" si="646"/>
        <v>0</v>
      </c>
      <c r="AP359" s="5">
        <f t="shared" si="647"/>
        <v>0</v>
      </c>
      <c r="AQ359" s="5">
        <f t="shared" si="648"/>
        <v>0</v>
      </c>
      <c r="AR359" s="5">
        <f t="shared" si="649"/>
        <v>0</v>
      </c>
      <c r="AS359" s="5">
        <f t="shared" si="650"/>
        <v>0</v>
      </c>
      <c r="AT359" s="5">
        <f t="shared" si="651"/>
        <v>0</v>
      </c>
      <c r="AU359" s="5">
        <f t="shared" si="652"/>
        <v>0</v>
      </c>
      <c r="AV359" s="5">
        <f t="shared" si="653"/>
        <v>0</v>
      </c>
      <c r="AW359" s="5">
        <f t="shared" si="654"/>
        <v>0</v>
      </c>
      <c r="AX359" s="5">
        <f t="shared" si="655"/>
        <v>0.12213821545677231</v>
      </c>
      <c r="AY359" s="5">
        <f t="shared" si="656"/>
        <v>0</v>
      </c>
      <c r="AZ359" s="5">
        <f t="shared" si="657"/>
        <v>0</v>
      </c>
      <c r="BA359" s="5">
        <f t="shared" si="658"/>
        <v>0</v>
      </c>
      <c r="BB359" s="5">
        <f t="shared" si="659"/>
        <v>0</v>
      </c>
      <c r="BC359" s="5">
        <f t="shared" si="660"/>
        <v>0</v>
      </c>
      <c r="BD359" s="5">
        <f t="shared" si="661"/>
        <v>0</v>
      </c>
      <c r="BE359" s="5">
        <f t="shared" si="662"/>
        <v>0</v>
      </c>
      <c r="BF359" s="5">
        <f t="shared" si="663"/>
        <v>0</v>
      </c>
      <c r="BG359" s="5">
        <f t="shared" si="664"/>
        <v>0</v>
      </c>
      <c r="BH359" s="5">
        <f t="shared" si="665"/>
        <v>0</v>
      </c>
      <c r="BI359" s="5">
        <f t="shared" si="666"/>
        <v>0</v>
      </c>
      <c r="BJ359" s="8">
        <f t="shared" si="667"/>
        <v>0.31303881490849506</v>
      </c>
      <c r="BK359" s="8">
        <f t="shared" si="668"/>
        <v>3.3546262790251185E-4</v>
      </c>
      <c r="BL359" s="8">
        <f t="shared" si="669"/>
        <v>0</v>
      </c>
      <c r="BM359" s="8">
        <f t="shared" si="670"/>
        <v>0.29962030979239462</v>
      </c>
      <c r="BN359" s="8">
        <f t="shared" si="671"/>
        <v>1.3753967744002985E-2</v>
      </c>
    </row>
    <row r="360" spans="1:66" x14ac:dyDescent="0.25">
      <c r="A360" t="s">
        <v>16</v>
      </c>
      <c r="B360" t="s">
        <v>58</v>
      </c>
      <c r="C360" t="s">
        <v>233</v>
      </c>
      <c r="D360" s="16"/>
      <c r="E360">
        <f>VLOOKUP(A360,home!$A$2:$E$405,3,FALSE)</f>
        <v>1.4166666666666701</v>
      </c>
      <c r="F360">
        <f>VLOOKUP(B360,home!$B$2:$E$405,3,FALSE)</f>
        <v>1.41</v>
      </c>
      <c r="G360">
        <f>VLOOKUP(C360,away!$B$2:$E$405,4,FALSE)</f>
        <v>1.76</v>
      </c>
      <c r="H360">
        <f>VLOOKUP(A360,away!$A$2:$E$405,3,FALSE)</f>
        <v>1.3611111111111101</v>
      </c>
      <c r="I360">
        <f>VLOOKUP(C360,away!$B$2:$E$405,3,FALSE)</f>
        <v>0.71</v>
      </c>
      <c r="J360">
        <f>VLOOKUP(B360,home!$B$2:$E$405,4,FALSE)</f>
        <v>1.84</v>
      </c>
      <c r="K360" s="3">
        <f t="shared" si="616"/>
        <v>3.5156000000000085</v>
      </c>
      <c r="L360" s="3">
        <f t="shared" si="617"/>
        <v>1.7781555555555542</v>
      </c>
      <c r="M360" s="5">
        <f t="shared" si="618"/>
        <v>5.0228611594613608E-3</v>
      </c>
      <c r="N360" s="5">
        <f t="shared" si="619"/>
        <v>1.7658370692202406E-2</v>
      </c>
      <c r="O360" s="5">
        <f t="shared" si="620"/>
        <v>8.931428475480431E-3</v>
      </c>
      <c r="P360" s="5">
        <f t="shared" si="621"/>
        <v>3.1399329948399078E-2</v>
      </c>
      <c r="Q360" s="5">
        <f t="shared" si="622"/>
        <v>3.1039884002753475E-2</v>
      </c>
      <c r="R360" s="5">
        <f t="shared" si="623"/>
        <v>7.9407345813613025E-3</v>
      </c>
      <c r="S360" s="5">
        <f t="shared" si="624"/>
        <v>4.9071529647564428E-2</v>
      </c>
      <c r="T360" s="5">
        <f t="shared" si="625"/>
        <v>5.5193742183296056E-2</v>
      </c>
      <c r="U360" s="5">
        <f t="shared" si="626"/>
        <v>2.7916446494233863E-2</v>
      </c>
      <c r="V360" s="5">
        <f t="shared" si="627"/>
        <v>3.4084450222473854E-2</v>
      </c>
      <c r="W360" s="5">
        <f t="shared" si="628"/>
        <v>3.6374605400026787E-2</v>
      </c>
      <c r="X360" s="5">
        <f t="shared" si="629"/>
        <v>6.4679706673198681E-2</v>
      </c>
      <c r="Y360" s="5">
        <f t="shared" si="630"/>
        <v>5.7505289876325957E-2</v>
      </c>
      <c r="Z360" s="5">
        <f t="shared" si="631"/>
        <v>4.7066204370132354E-3</v>
      </c>
      <c r="AA360" s="5">
        <f t="shared" si="632"/>
        <v>1.654659480836377E-2</v>
      </c>
      <c r="AB360" s="5">
        <f t="shared" si="633"/>
        <v>2.9085604354141918E-2</v>
      </c>
      <c r="AC360" s="5">
        <f t="shared" si="634"/>
        <v>1.3316972944659415E-2</v>
      </c>
      <c r="AD360" s="5">
        <f t="shared" si="635"/>
        <v>3.1969640686083621E-2</v>
      </c>
      <c r="AE360" s="5">
        <f t="shared" si="636"/>
        <v>5.6846994195074455E-2</v>
      </c>
      <c r="AF360" s="5">
        <f t="shared" si="637"/>
        <v>5.0541399272303007E-2</v>
      </c>
      <c r="AG360" s="5">
        <f t="shared" si="638"/>
        <v>2.9956823300532339E-2</v>
      </c>
      <c r="AH360" s="5">
        <f t="shared" si="639"/>
        <v>2.0922758194915989E-3</v>
      </c>
      <c r="AI360" s="5">
        <f t="shared" si="640"/>
        <v>7.3556048710046833E-3</v>
      </c>
      <c r="AJ360" s="5">
        <f t="shared" si="641"/>
        <v>1.2929682242252069E-2</v>
      </c>
      <c r="AK360" s="5">
        <f t="shared" si="642"/>
        <v>1.5151863630287159E-2</v>
      </c>
      <c r="AL360" s="5">
        <f t="shared" si="643"/>
        <v>3.3299270207031162E-3</v>
      </c>
      <c r="AM360" s="5">
        <f t="shared" si="644"/>
        <v>2.2478493759199161E-2</v>
      </c>
      <c r="AN360" s="5">
        <f t="shared" si="645"/>
        <v>3.9970258558440837E-2</v>
      </c>
      <c r="AO360" s="5">
        <f t="shared" si="646"/>
        <v>3.5536668656341766E-2</v>
      </c>
      <c r="AP360" s="5">
        <f t="shared" si="647"/>
        <v>2.1063241599070345E-2</v>
      </c>
      <c r="AQ360" s="5">
        <f t="shared" si="648"/>
        <v>9.3634300168489483E-3</v>
      </c>
      <c r="AR360" s="5">
        <f t="shared" si="649"/>
        <v>7.4407837443670681E-4</v>
      </c>
      <c r="AS360" s="5">
        <f t="shared" si="650"/>
        <v>2.615881933169693E-3</v>
      </c>
      <c r="AT360" s="5">
        <f t="shared" si="651"/>
        <v>4.5981972621256988E-3</v>
      </c>
      <c r="AU360" s="5">
        <f t="shared" si="652"/>
        <v>5.3884740982430472E-3</v>
      </c>
      <c r="AV360" s="5">
        <f t="shared" si="653"/>
        <v>4.7359298849458257E-3</v>
      </c>
      <c r="AW360" s="5">
        <f t="shared" si="654"/>
        <v>5.7823106695869728E-4</v>
      </c>
      <c r="AX360" s="5">
        <f t="shared" si="655"/>
        <v>1.3170898776640136E-2</v>
      </c>
      <c r="AY360" s="5">
        <f t="shared" si="656"/>
        <v>2.3419906831342506E-2</v>
      </c>
      <c r="AZ360" s="5">
        <f t="shared" si="657"/>
        <v>2.0822118721372584E-2</v>
      </c>
      <c r="BA360" s="5">
        <f t="shared" si="658"/>
        <v>1.2341655360948655E-2</v>
      </c>
      <c r="BB360" s="5">
        <f t="shared" si="659"/>
        <v>5.4863457612057106E-3</v>
      </c>
      <c r="BC360" s="5">
        <f t="shared" si="660"/>
        <v>1.9511152389973187E-3</v>
      </c>
      <c r="BD360" s="5">
        <f t="shared" si="661"/>
        <v>2.2051451587889591E-4</v>
      </c>
      <c r="BE360" s="5">
        <f t="shared" si="662"/>
        <v>7.7524083202384843E-4</v>
      </c>
      <c r="BF360" s="5">
        <f t="shared" si="663"/>
        <v>1.3627183345315244E-3</v>
      </c>
      <c r="BG360" s="5">
        <f t="shared" si="664"/>
        <v>1.5969241922930127E-3</v>
      </c>
      <c r="BH360" s="5">
        <f t="shared" si="665"/>
        <v>1.4035366726063321E-3</v>
      </c>
      <c r="BI360" s="5">
        <f t="shared" si="666"/>
        <v>9.8685470524296636E-4</v>
      </c>
      <c r="BJ360" s="8">
        <f t="shared" si="667"/>
        <v>0.63737058956220471</v>
      </c>
      <c r="BK360" s="8">
        <f t="shared" si="668"/>
        <v>0.15964497777460376</v>
      </c>
      <c r="BL360" s="8">
        <f t="shared" si="669"/>
        <v>0.15237858608211441</v>
      </c>
      <c r="BM360" s="8">
        <f t="shared" si="670"/>
        <v>0.82926648923189406</v>
      </c>
      <c r="BN360" s="8">
        <f t="shared" si="671"/>
        <v>0.10199260885965805</v>
      </c>
    </row>
    <row r="361" spans="1:66" x14ac:dyDescent="0.25">
      <c r="A361" t="s">
        <v>16</v>
      </c>
      <c r="B361" t="s">
        <v>59</v>
      </c>
      <c r="C361" t="s">
        <v>231</v>
      </c>
      <c r="D361" s="16"/>
      <c r="E361">
        <f>VLOOKUP(A361,home!$A$2:$E$405,3,FALSE)</f>
        <v>1.4166666666666701</v>
      </c>
      <c r="F361">
        <f>VLOOKUP(B361,home!$B$2:$E$405,3,FALSE)</f>
        <v>0.35</v>
      </c>
      <c r="G361">
        <f>VLOOKUP(C361,away!$B$2:$E$405,4,FALSE)</f>
        <v>0.71</v>
      </c>
      <c r="H361">
        <f>VLOOKUP(A361,away!$A$2:$E$405,3,FALSE)</f>
        <v>1.3611111111111101</v>
      </c>
      <c r="I361">
        <f>VLOOKUP(C361,away!$B$2:$E$405,3,FALSE)</f>
        <v>0.71</v>
      </c>
      <c r="J361">
        <f>VLOOKUP(B361,home!$B$2:$E$405,4,FALSE)</f>
        <v>1.1000000000000001</v>
      </c>
      <c r="K361" s="3">
        <f t="shared" si="616"/>
        <v>0.35204166666666747</v>
      </c>
      <c r="L361" s="3">
        <f t="shared" si="617"/>
        <v>1.063027777777777</v>
      </c>
      <c r="M361" s="5">
        <f t="shared" si="618"/>
        <v>0.24290874420021974</v>
      </c>
      <c r="N361" s="5">
        <f t="shared" si="619"/>
        <v>8.551399915615257E-2</v>
      </c>
      <c r="O361" s="5">
        <f t="shared" si="620"/>
        <v>0.25821874254995009</v>
      </c>
      <c r="P361" s="5">
        <f t="shared" si="621"/>
        <v>9.0903756491855559E-2</v>
      </c>
      <c r="Q361" s="5">
        <f t="shared" si="622"/>
        <v>1.5052245393131972E-2</v>
      </c>
      <c r="R361" s="5">
        <f t="shared" si="623"/>
        <v>0.13724684803672266</v>
      </c>
      <c r="S361" s="5">
        <f t="shared" si="624"/>
        <v>8.5047298024801769E-3</v>
      </c>
      <c r="T361" s="5">
        <f t="shared" si="625"/>
        <v>1.6000954970826861E-2</v>
      </c>
      <c r="U361" s="5">
        <f t="shared" si="626"/>
        <v>4.8316609127594688E-2</v>
      </c>
      <c r="V361" s="5">
        <f t="shared" si="627"/>
        <v>3.5363618160353728E-4</v>
      </c>
      <c r="W361" s="5">
        <f t="shared" si="628"/>
        <v>1.7663391850912824E-3</v>
      </c>
      <c r="X361" s="5">
        <f t="shared" si="629"/>
        <v>1.8776676187293954E-3</v>
      </c>
      <c r="Y361" s="5">
        <f t="shared" si="630"/>
        <v>9.9800641807159954E-4</v>
      </c>
      <c r="Z361" s="5">
        <f t="shared" si="631"/>
        <v>4.8632403958493851E-2</v>
      </c>
      <c r="AA361" s="5">
        <f t="shared" si="632"/>
        <v>1.7120632543554816E-2</v>
      </c>
      <c r="AB361" s="5">
        <f t="shared" si="633"/>
        <v>3.0135880075103116E-3</v>
      </c>
      <c r="AC361" s="5">
        <f t="shared" si="634"/>
        <v>8.2713308255538268E-6</v>
      </c>
      <c r="AD361" s="5">
        <f t="shared" si="635"/>
        <v>1.5545624765454457E-4</v>
      </c>
      <c r="AE361" s="5">
        <f t="shared" si="636"/>
        <v>1.6525430948588228E-4</v>
      </c>
      <c r="AF361" s="5">
        <f t="shared" si="637"/>
        <v>8.7834960690489209E-5</v>
      </c>
      <c r="AG361" s="5">
        <f t="shared" si="638"/>
        <v>3.112366769133639E-5</v>
      </c>
      <c r="AH361" s="5">
        <f t="shared" si="639"/>
        <v>1.2924399076997221E-2</v>
      </c>
      <c r="AI361" s="5">
        <f t="shared" si="640"/>
        <v>4.5499269917312407E-3</v>
      </c>
      <c r="AJ361" s="5">
        <f t="shared" si="641"/>
        <v>8.0088194069036125E-4</v>
      </c>
      <c r="AK361" s="5">
        <f t="shared" si="642"/>
        <v>9.3981271067956635E-5</v>
      </c>
      <c r="AL361" s="5">
        <f t="shared" si="643"/>
        <v>1.2381522875273161E-7</v>
      </c>
      <c r="AM361" s="5">
        <f t="shared" si="644"/>
        <v>1.0945415303610423E-5</v>
      </c>
      <c r="AN361" s="5">
        <f t="shared" si="645"/>
        <v>1.1635280507051861E-5</v>
      </c>
      <c r="AO361" s="5">
        <f t="shared" si="646"/>
        <v>6.1843131906162131E-6</v>
      </c>
      <c r="AP361" s="5">
        <f t="shared" si="647"/>
        <v>2.191365569367516E-6</v>
      </c>
      <c r="AQ361" s="5">
        <f t="shared" si="648"/>
        <v>5.8237061787587077E-7</v>
      </c>
      <c r="AR361" s="5">
        <f t="shared" si="649"/>
        <v>2.7477990459867023E-3</v>
      </c>
      <c r="AS361" s="5">
        <f t="shared" si="650"/>
        <v>9.673397558142377E-4</v>
      </c>
      <c r="AT361" s="5">
        <f t="shared" si="651"/>
        <v>1.7027194993488569E-4</v>
      </c>
      <c r="AU361" s="5">
        <f t="shared" si="652"/>
        <v>1.9980940347220174E-5</v>
      </c>
      <c r="AV361" s="5">
        <f t="shared" si="653"/>
        <v>1.7585308853506628E-6</v>
      </c>
      <c r="AW361" s="5">
        <f t="shared" si="654"/>
        <v>1.2870939388255333E-9</v>
      </c>
      <c r="AX361" s="5">
        <f t="shared" si="655"/>
        <v>6.4220704097364308E-7</v>
      </c>
      <c r="AY361" s="5">
        <f t="shared" si="656"/>
        <v>6.8268392363945351E-7</v>
      </c>
      <c r="AZ361" s="5">
        <f t="shared" si="657"/>
        <v>3.6285598713553095E-7</v>
      </c>
      <c r="BA361" s="5">
        <f t="shared" si="658"/>
        <v>1.2857533121934837E-7</v>
      </c>
      <c r="BB361" s="5">
        <f t="shared" si="659"/>
        <v>3.4169787155786382E-8</v>
      </c>
      <c r="BC361" s="5">
        <f t="shared" si="660"/>
        <v>7.2646865814710478E-9</v>
      </c>
      <c r="BD361" s="5">
        <f t="shared" si="661"/>
        <v>4.8683111893918973E-4</v>
      </c>
      <c r="BE361" s="5">
        <f t="shared" si="662"/>
        <v>1.7138483849655101E-4</v>
      </c>
      <c r="BF361" s="5">
        <f t="shared" si="663"/>
        <v>3.0167302092861723E-5</v>
      </c>
      <c r="BG361" s="5">
        <f t="shared" si="664"/>
        <v>3.5400491025359622E-6</v>
      </c>
      <c r="BH361" s="5">
        <f t="shared" si="665"/>
        <v>3.1156119653465018E-7</v>
      </c>
      <c r="BI361" s="5">
        <f t="shared" si="666"/>
        <v>2.1936504579343891E-8</v>
      </c>
      <c r="BJ361" s="8">
        <f t="shared" si="667"/>
        <v>0.1216822784294712</v>
      </c>
      <c r="BK361" s="8">
        <f t="shared" si="668"/>
        <v>0.34267994450613692</v>
      </c>
      <c r="BL361" s="8">
        <f t="shared" si="669"/>
        <v>0.48688501657512001</v>
      </c>
      <c r="BM361" s="8">
        <f t="shared" si="670"/>
        <v>0.17003462624435961</v>
      </c>
      <c r="BN361" s="8">
        <f t="shared" si="671"/>
        <v>0.82984433582803274</v>
      </c>
    </row>
    <row r="362" spans="1:66" x14ac:dyDescent="0.25">
      <c r="A362" t="s">
        <v>72</v>
      </c>
      <c r="B362" t="s">
        <v>79</v>
      </c>
      <c r="C362" t="s">
        <v>90</v>
      </c>
      <c r="D362" s="16"/>
      <c r="E362">
        <f>VLOOKUP(A362,home!$A$2:$E$405,3,FALSE)</f>
        <v>1.25</v>
      </c>
      <c r="F362">
        <f>VLOOKUP(B362,home!$B$2:$E$405,3,FALSE)</f>
        <v>0.4</v>
      </c>
      <c r="G362">
        <f>VLOOKUP(C362,away!$B$2:$E$405,4,FALSE)</f>
        <v>0.8</v>
      </c>
      <c r="H362">
        <f>VLOOKUP(A362,away!$A$2:$E$405,3,FALSE)</f>
        <v>1.4583333333333299</v>
      </c>
      <c r="I362">
        <f>VLOOKUP(C362,away!$B$2:$E$405,3,FALSE)</f>
        <v>0.8</v>
      </c>
      <c r="J362">
        <f>VLOOKUP(B362,home!$B$2:$E$405,4,FALSE)</f>
        <v>0.69</v>
      </c>
      <c r="K362" s="3">
        <f t="shared" si="616"/>
        <v>0.4</v>
      </c>
      <c r="L362" s="3">
        <f t="shared" si="617"/>
        <v>0.80499999999999816</v>
      </c>
      <c r="M362" s="5">
        <f t="shared" si="618"/>
        <v>0.29969199951324688</v>
      </c>
      <c r="N362" s="5">
        <f t="shared" si="619"/>
        <v>0.11987679980529875</v>
      </c>
      <c r="O362" s="5">
        <f t="shared" si="620"/>
        <v>0.24125205960816318</v>
      </c>
      <c r="P362" s="5">
        <f t="shared" si="621"/>
        <v>9.6500823843265263E-2</v>
      </c>
      <c r="Q362" s="5">
        <f t="shared" si="622"/>
        <v>2.3975359961059747E-2</v>
      </c>
      <c r="R362" s="5">
        <f t="shared" si="623"/>
        <v>9.7103953992285455E-2</v>
      </c>
      <c r="S362" s="5">
        <f t="shared" si="624"/>
        <v>7.7683163193828352E-3</v>
      </c>
      <c r="T362" s="5">
        <f t="shared" si="625"/>
        <v>1.9300164768653053E-2</v>
      </c>
      <c r="U362" s="5">
        <f t="shared" si="626"/>
        <v>3.8841581596914178E-2</v>
      </c>
      <c r="V362" s="5">
        <f t="shared" si="627"/>
        <v>2.7793309498236319E-4</v>
      </c>
      <c r="W362" s="5">
        <f t="shared" si="628"/>
        <v>3.196714661474634E-3</v>
      </c>
      <c r="X362" s="5">
        <f t="shared" si="629"/>
        <v>2.5733553024870743E-3</v>
      </c>
      <c r="Y362" s="5">
        <f t="shared" si="630"/>
        <v>1.035775509251045E-3</v>
      </c>
      <c r="Z362" s="5">
        <f t="shared" si="631"/>
        <v>2.6056227654596541E-2</v>
      </c>
      <c r="AA362" s="5">
        <f t="shared" si="632"/>
        <v>1.0422491061838617E-2</v>
      </c>
      <c r="AB362" s="5">
        <f t="shared" si="633"/>
        <v>2.084498212367723E-3</v>
      </c>
      <c r="AC362" s="5">
        <f t="shared" si="634"/>
        <v>5.5934035365200433E-6</v>
      </c>
      <c r="AD362" s="5">
        <f t="shared" si="635"/>
        <v>3.1967146614746334E-4</v>
      </c>
      <c r="AE362" s="5">
        <f t="shared" si="636"/>
        <v>2.5733553024870738E-4</v>
      </c>
      <c r="AF362" s="5">
        <f t="shared" si="637"/>
        <v>1.0357755092510449E-4</v>
      </c>
      <c r="AG362" s="5">
        <f t="shared" si="638"/>
        <v>2.7793309498236311E-5</v>
      </c>
      <c r="AH362" s="5">
        <f t="shared" si="639"/>
        <v>5.243815815487541E-3</v>
      </c>
      <c r="AI362" s="5">
        <f t="shared" si="640"/>
        <v>2.097526326195016E-3</v>
      </c>
      <c r="AJ362" s="5">
        <f t="shared" si="641"/>
        <v>4.1950526523900321E-4</v>
      </c>
      <c r="AK362" s="5">
        <f t="shared" si="642"/>
        <v>5.5934035365200443E-5</v>
      </c>
      <c r="AL362" s="5">
        <f t="shared" si="643"/>
        <v>7.2043037550378101E-8</v>
      </c>
      <c r="AM362" s="5">
        <f t="shared" si="644"/>
        <v>2.5573717291797092E-5</v>
      </c>
      <c r="AN362" s="5">
        <f t="shared" si="645"/>
        <v>2.0586842419896613E-5</v>
      </c>
      <c r="AO362" s="5">
        <f t="shared" si="646"/>
        <v>8.2862040740083667E-6</v>
      </c>
      <c r="AP362" s="5">
        <f t="shared" si="647"/>
        <v>2.2234647598589072E-6</v>
      </c>
      <c r="AQ362" s="5">
        <f t="shared" si="648"/>
        <v>4.4747228292160392E-7</v>
      </c>
      <c r="AR362" s="5">
        <f t="shared" si="649"/>
        <v>8.4425434629349248E-4</v>
      </c>
      <c r="AS362" s="5">
        <f t="shared" si="650"/>
        <v>3.3770173851739696E-4</v>
      </c>
      <c r="AT362" s="5">
        <f t="shared" si="651"/>
        <v>6.7540347703479392E-5</v>
      </c>
      <c r="AU362" s="5">
        <f t="shared" si="652"/>
        <v>9.0053796937972546E-6</v>
      </c>
      <c r="AV362" s="5">
        <f t="shared" si="653"/>
        <v>9.0053796937972538E-7</v>
      </c>
      <c r="AW362" s="5">
        <f t="shared" si="654"/>
        <v>6.4438494697837977E-10</v>
      </c>
      <c r="AX362" s="5">
        <f t="shared" si="655"/>
        <v>1.7049144861198054E-6</v>
      </c>
      <c r="AY362" s="5">
        <f t="shared" si="656"/>
        <v>1.37245616132644E-6</v>
      </c>
      <c r="AZ362" s="5">
        <f t="shared" si="657"/>
        <v>5.5241360493389089E-7</v>
      </c>
      <c r="BA362" s="5">
        <f t="shared" si="658"/>
        <v>1.4823098399059375E-7</v>
      </c>
      <c r="BB362" s="5">
        <f t="shared" si="659"/>
        <v>2.9831485528106914E-8</v>
      </c>
      <c r="BC362" s="5">
        <f t="shared" si="660"/>
        <v>4.8028691700252044E-9</v>
      </c>
      <c r="BD362" s="5">
        <f t="shared" si="661"/>
        <v>1.1327079146104327E-4</v>
      </c>
      <c r="BE362" s="5">
        <f t="shared" si="662"/>
        <v>4.5308316584417306E-5</v>
      </c>
      <c r="BF362" s="5">
        <f t="shared" si="663"/>
        <v>9.0616633168834608E-6</v>
      </c>
      <c r="BG362" s="5">
        <f t="shared" si="664"/>
        <v>1.2082217755844619E-6</v>
      </c>
      <c r="BH362" s="5">
        <f t="shared" si="665"/>
        <v>1.2082217755844615E-7</v>
      </c>
      <c r="BI362" s="5">
        <f t="shared" si="666"/>
        <v>9.6657742046757024E-9</v>
      </c>
      <c r="BJ362" s="8">
        <f t="shared" si="667"/>
        <v>0.17072747821546339</v>
      </c>
      <c r="BK362" s="8">
        <f t="shared" si="668"/>
        <v>0.40424611067361271</v>
      </c>
      <c r="BL362" s="8">
        <f t="shared" si="669"/>
        <v>0.39894974774512304</v>
      </c>
      <c r="BM362" s="8">
        <f t="shared" si="670"/>
        <v>0.12157719575370013</v>
      </c>
      <c r="BN362" s="8">
        <f t="shared" si="671"/>
        <v>0.87840099672331928</v>
      </c>
    </row>
    <row r="363" spans="1:66" x14ac:dyDescent="0.25">
      <c r="A363" t="s">
        <v>19</v>
      </c>
      <c r="B363" t="s">
        <v>243</v>
      </c>
      <c r="C363" t="s">
        <v>142</v>
      </c>
      <c r="D363" s="16"/>
      <c r="E363">
        <f>VLOOKUP(A363,home!$A$2:$E$405,3,FALSE)</f>
        <v>1.4827586206896599</v>
      </c>
      <c r="F363">
        <f>VLOOKUP(B363,home!$B$2:$E$405,3,FALSE)</f>
        <v>1.01</v>
      </c>
      <c r="G363">
        <f>VLOOKUP(C363,away!$B$2:$E$405,4,FALSE)</f>
        <v>1.01</v>
      </c>
      <c r="H363">
        <f>VLOOKUP(A363,away!$A$2:$E$405,3,FALSE)</f>
        <v>1.5172413793103401</v>
      </c>
      <c r="I363">
        <f>VLOOKUP(C363,away!$B$2:$E$405,3,FALSE)</f>
        <v>2.02</v>
      </c>
      <c r="J363">
        <f>VLOOKUP(B363,home!$B$2:$E$405,4,FALSE)</f>
        <v>1.65</v>
      </c>
      <c r="K363" s="3">
        <f t="shared" si="616"/>
        <v>1.5125620689655219</v>
      </c>
      <c r="L363" s="3">
        <f t="shared" si="617"/>
        <v>5.0569655172413635</v>
      </c>
      <c r="M363" s="5">
        <f t="shared" si="618"/>
        <v>1.4024597970168785E-3</v>
      </c>
      <c r="N363" s="5">
        <f t="shared" si="619"/>
        <v>2.1213074922168157E-3</v>
      </c>
      <c r="O363" s="5">
        <f t="shared" si="620"/>
        <v>7.0921908328316768E-3</v>
      </c>
      <c r="P363" s="5">
        <f t="shared" si="621"/>
        <v>1.0727378839606189E-2</v>
      </c>
      <c r="Q363" s="5">
        <f t="shared" si="622"/>
        <v>1.6043046246697651E-3</v>
      </c>
      <c r="R363" s="5">
        <f t="shared" si="623"/>
        <v>1.7932482241662547E-2</v>
      </c>
      <c r="S363" s="5">
        <f t="shared" si="624"/>
        <v>2.0513361062685372E-2</v>
      </c>
      <c r="T363" s="5">
        <f t="shared" si="625"/>
        <v>8.1129131661058507E-3</v>
      </c>
      <c r="U363" s="5">
        <f t="shared" si="626"/>
        <v>2.7123992441136585E-2</v>
      </c>
      <c r="V363" s="5">
        <f t="shared" si="627"/>
        <v>1.7434018893971771E-2</v>
      </c>
      <c r="W363" s="5">
        <f t="shared" si="628"/>
        <v>8.0887010744715182E-4</v>
      </c>
      <c r="X363" s="5">
        <f t="shared" si="629"/>
        <v>4.0904282412875638E-3</v>
      </c>
      <c r="Y363" s="5">
        <f t="shared" si="630"/>
        <v>1.0342577283470723E-2</v>
      </c>
      <c r="Z363" s="5">
        <f t="shared" si="631"/>
        <v>3.0227981444876879E-2</v>
      </c>
      <c r="AA363" s="5">
        <f t="shared" si="632"/>
        <v>4.5721698154914378E-2</v>
      </c>
      <c r="AB363" s="5">
        <f t="shared" si="633"/>
        <v>3.4578453178907197E-2</v>
      </c>
      <c r="AC363" s="5">
        <f t="shared" si="634"/>
        <v>8.3345225728704217E-3</v>
      </c>
      <c r="AD363" s="5">
        <f t="shared" si="635"/>
        <v>3.0586656081115675E-4</v>
      </c>
      <c r="AE363" s="5">
        <f t="shared" si="636"/>
        <v>1.5467566508992284E-3</v>
      </c>
      <c r="AF363" s="5">
        <f t="shared" si="637"/>
        <v>3.9109475235805683E-3</v>
      </c>
      <c r="AG363" s="5">
        <f t="shared" si="638"/>
        <v>6.5925089221624805E-3</v>
      </c>
      <c r="AH363" s="5">
        <f t="shared" si="639"/>
        <v>3.8215464955638531E-2</v>
      </c>
      <c r="AI363" s="5">
        <f t="shared" si="640"/>
        <v>5.7803262739780016E-2</v>
      </c>
      <c r="AJ363" s="5">
        <f t="shared" si="641"/>
        <v>4.3715511341319672E-2</v>
      </c>
      <c r="AK363" s="5">
        <f t="shared" si="642"/>
        <v>2.2040808093437413E-2</v>
      </c>
      <c r="AL363" s="5">
        <f t="shared" si="643"/>
        <v>2.5500219336513138E-3</v>
      </c>
      <c r="AM363" s="5">
        <f t="shared" si="644"/>
        <v>9.2528431609578338E-5</v>
      </c>
      <c r="AN363" s="5">
        <f t="shared" si="645"/>
        <v>4.6791308801406352E-4</v>
      </c>
      <c r="AO363" s="5">
        <f t="shared" si="646"/>
        <v>1.1831101755765212E-3</v>
      </c>
      <c r="AP363" s="5">
        <f t="shared" si="647"/>
        <v>1.994315786995948E-3</v>
      </c>
      <c r="AQ363" s="5">
        <f t="shared" si="648"/>
        <v>2.521296541332145E-3</v>
      </c>
      <c r="AR363" s="5">
        <f t="shared" si="649"/>
        <v>3.8650857701201954E-2</v>
      </c>
      <c r="AS363" s="5">
        <f t="shared" si="650"/>
        <v>5.8461821291822001E-2</v>
      </c>
      <c r="AT363" s="5">
        <f t="shared" si="651"/>
        <v>4.421356668432546E-2</v>
      </c>
      <c r="AU363" s="5">
        <f t="shared" si="652"/>
        <v>2.2291921300129466E-2</v>
      </c>
      <c r="AV363" s="5">
        <f t="shared" si="653"/>
        <v>8.4294786507350967E-3</v>
      </c>
      <c r="AW363" s="5">
        <f t="shared" si="654"/>
        <v>5.4180700124501738E-4</v>
      </c>
      <c r="AX363" s="5">
        <f t="shared" si="655"/>
        <v>2.3325832658919791E-5</v>
      </c>
      <c r="AY363" s="5">
        <f t="shared" si="656"/>
        <v>1.1795793141709983E-4</v>
      </c>
      <c r="AZ363" s="5">
        <f t="shared" si="657"/>
        <v>2.9825459583069774E-4</v>
      </c>
      <c r="BA363" s="5">
        <f t="shared" si="658"/>
        <v>5.0275440215819954E-4</v>
      </c>
      <c r="BB363" s="5">
        <f t="shared" si="659"/>
        <v>6.3560291883882792E-4</v>
      </c>
      <c r="BC363" s="5">
        <f t="shared" si="660"/>
        <v>6.4284440864518263E-4</v>
      </c>
      <c r="BD363" s="5">
        <f t="shared" si="661"/>
        <v>3.2576009101130177E-2</v>
      </c>
      <c r="BE363" s="5">
        <f t="shared" si="662"/>
        <v>4.9273235724645127E-2</v>
      </c>
      <c r="BF363" s="5">
        <f t="shared" si="663"/>
        <v>3.7264413686147559E-2</v>
      </c>
      <c r="BG363" s="5">
        <f t="shared" si="664"/>
        <v>1.8788246221302159E-2</v>
      </c>
      <c r="BH363" s="5">
        <f t="shared" si="665"/>
        <v>7.1045971441816057E-3</v>
      </c>
      <c r="BI363" s="5">
        <f t="shared" si="666"/>
        <v>2.1492288311139728E-3</v>
      </c>
      <c r="BJ363" s="8">
        <f t="shared" si="667"/>
        <v>4.7916384685728473E-2</v>
      </c>
      <c r="BK363" s="8">
        <f t="shared" si="668"/>
        <v>6.1079721031219045E-2</v>
      </c>
      <c r="BL363" s="8">
        <f t="shared" si="669"/>
        <v>0.61342724031636264</v>
      </c>
      <c r="BM363" s="8">
        <f t="shared" si="670"/>
        <v>0.71219505272001116</v>
      </c>
      <c r="BN363" s="8">
        <f t="shared" si="671"/>
        <v>4.0880123828003871E-2</v>
      </c>
    </row>
    <row r="364" spans="1:66" x14ac:dyDescent="0.25">
      <c r="A364" t="s">
        <v>25</v>
      </c>
      <c r="B364" t="s">
        <v>27</v>
      </c>
      <c r="C364" t="s">
        <v>260</v>
      </c>
      <c r="D364" s="16"/>
      <c r="E364">
        <f>VLOOKUP(A364,home!$A$2:$E$405,3,FALSE)</f>
        <v>1.4</v>
      </c>
      <c r="F364">
        <f>VLOOKUP(B364,home!$B$2:$E$405,3,FALSE)</f>
        <v>1.43</v>
      </c>
      <c r="G364">
        <f>VLOOKUP(C364,away!$B$2:$E$405,4,FALSE)</f>
        <v>0</v>
      </c>
      <c r="H364">
        <f>VLOOKUP(A364,away!$A$2:$E$405,3,FALSE)</f>
        <v>1</v>
      </c>
      <c r="I364">
        <f>VLOOKUP(C364,away!$B$2:$E$405,3,FALSE)</f>
        <v>0</v>
      </c>
      <c r="J364">
        <f>VLOOKUP(B364,home!$B$2:$E$405,4,FALSE)</f>
        <v>2</v>
      </c>
      <c r="K364" s="3">
        <f t="shared" si="616"/>
        <v>0</v>
      </c>
      <c r="L364" s="3">
        <f t="shared" si="617"/>
        <v>0</v>
      </c>
      <c r="M364" s="5">
        <f t="shared" si="618"/>
        <v>1</v>
      </c>
      <c r="N364" s="5">
        <f t="shared" si="619"/>
        <v>0</v>
      </c>
      <c r="O364" s="5">
        <f t="shared" si="620"/>
        <v>0</v>
      </c>
      <c r="P364" s="5">
        <f t="shared" si="621"/>
        <v>0</v>
      </c>
      <c r="Q364" s="5">
        <f t="shared" si="622"/>
        <v>0</v>
      </c>
      <c r="R364" s="5">
        <f t="shared" si="623"/>
        <v>0</v>
      </c>
      <c r="S364" s="5">
        <f t="shared" si="624"/>
        <v>0</v>
      </c>
      <c r="T364" s="5">
        <f t="shared" si="625"/>
        <v>0</v>
      </c>
      <c r="U364" s="5">
        <f t="shared" si="626"/>
        <v>0</v>
      </c>
      <c r="V364" s="5">
        <f t="shared" si="627"/>
        <v>0</v>
      </c>
      <c r="W364" s="5">
        <f t="shared" si="628"/>
        <v>0</v>
      </c>
      <c r="X364" s="5">
        <f t="shared" si="629"/>
        <v>0</v>
      </c>
      <c r="Y364" s="5">
        <f t="shared" si="630"/>
        <v>0</v>
      </c>
      <c r="Z364" s="5">
        <f t="shared" si="631"/>
        <v>0</v>
      </c>
      <c r="AA364" s="5">
        <f t="shared" si="632"/>
        <v>0</v>
      </c>
      <c r="AB364" s="5">
        <f t="shared" si="633"/>
        <v>0</v>
      </c>
      <c r="AC364" s="5">
        <f t="shared" si="634"/>
        <v>0</v>
      </c>
      <c r="AD364" s="5">
        <f t="shared" si="635"/>
        <v>0</v>
      </c>
      <c r="AE364" s="5">
        <f t="shared" si="636"/>
        <v>0</v>
      </c>
      <c r="AF364" s="5">
        <f t="shared" si="637"/>
        <v>0</v>
      </c>
      <c r="AG364" s="5">
        <f t="shared" si="638"/>
        <v>0</v>
      </c>
      <c r="AH364" s="5">
        <f t="shared" si="639"/>
        <v>0</v>
      </c>
      <c r="AI364" s="5">
        <f t="shared" si="640"/>
        <v>0</v>
      </c>
      <c r="AJ364" s="5">
        <f t="shared" si="641"/>
        <v>0</v>
      </c>
      <c r="AK364" s="5">
        <f t="shared" si="642"/>
        <v>0</v>
      </c>
      <c r="AL364" s="5">
        <f t="shared" si="643"/>
        <v>0</v>
      </c>
      <c r="AM364" s="5">
        <f t="shared" si="644"/>
        <v>0</v>
      </c>
      <c r="AN364" s="5">
        <f t="shared" si="645"/>
        <v>0</v>
      </c>
      <c r="AO364" s="5">
        <f t="shared" si="646"/>
        <v>0</v>
      </c>
      <c r="AP364" s="5">
        <f t="shared" si="647"/>
        <v>0</v>
      </c>
      <c r="AQ364" s="5">
        <f t="shared" si="648"/>
        <v>0</v>
      </c>
      <c r="AR364" s="5">
        <f t="shared" si="649"/>
        <v>0</v>
      </c>
      <c r="AS364" s="5">
        <f t="shared" si="650"/>
        <v>0</v>
      </c>
      <c r="AT364" s="5">
        <f t="shared" si="651"/>
        <v>0</v>
      </c>
      <c r="AU364" s="5">
        <f t="shared" si="652"/>
        <v>0</v>
      </c>
      <c r="AV364" s="5">
        <f t="shared" si="653"/>
        <v>0</v>
      </c>
      <c r="AW364" s="5">
        <f t="shared" si="654"/>
        <v>0</v>
      </c>
      <c r="AX364" s="5">
        <f t="shared" si="655"/>
        <v>0</v>
      </c>
      <c r="AY364" s="5">
        <f t="shared" si="656"/>
        <v>0</v>
      </c>
      <c r="AZ364" s="5">
        <f t="shared" si="657"/>
        <v>0</v>
      </c>
      <c r="BA364" s="5">
        <f t="shared" si="658"/>
        <v>0</v>
      </c>
      <c r="BB364" s="5">
        <f t="shared" si="659"/>
        <v>0</v>
      </c>
      <c r="BC364" s="5">
        <f t="shared" si="660"/>
        <v>0</v>
      </c>
      <c r="BD364" s="5">
        <f t="shared" si="661"/>
        <v>0</v>
      </c>
      <c r="BE364" s="5">
        <f t="shared" si="662"/>
        <v>0</v>
      </c>
      <c r="BF364" s="5">
        <f t="shared" si="663"/>
        <v>0</v>
      </c>
      <c r="BG364" s="5">
        <f t="shared" si="664"/>
        <v>0</v>
      </c>
      <c r="BH364" s="5">
        <f t="shared" si="665"/>
        <v>0</v>
      </c>
      <c r="BI364" s="5">
        <f t="shared" si="666"/>
        <v>0</v>
      </c>
      <c r="BJ364" s="8">
        <f t="shared" si="667"/>
        <v>0</v>
      </c>
      <c r="BK364" s="8">
        <f t="shared" si="668"/>
        <v>1</v>
      </c>
      <c r="BL364" s="8">
        <f t="shared" si="669"/>
        <v>0</v>
      </c>
      <c r="BM364" s="8">
        <f t="shared" si="670"/>
        <v>0</v>
      </c>
      <c r="BN364" s="8">
        <f t="shared" si="671"/>
        <v>1</v>
      </c>
    </row>
    <row r="365" spans="1:66" x14ac:dyDescent="0.25">
      <c r="A365" t="s">
        <v>178</v>
      </c>
      <c r="B365" t="s">
        <v>468</v>
      </c>
      <c r="C365" t="s">
        <v>184</v>
      </c>
      <c r="D365" s="16"/>
      <c r="E365">
        <f>VLOOKUP(A365,home!$A$2:$E$405,3,FALSE)</f>
        <v>1.52941176470588</v>
      </c>
      <c r="F365">
        <f>VLOOKUP(B365,home!$B$2:$E$405,3,FALSE)</f>
        <v>1.31</v>
      </c>
      <c r="G365">
        <f>VLOOKUP(C365,away!$B$2:$E$405,4,FALSE)</f>
        <v>1.31</v>
      </c>
      <c r="H365">
        <f>VLOOKUP(A365,away!$A$2:$E$405,3,FALSE)</f>
        <v>1.1176470588235301</v>
      </c>
      <c r="I365">
        <f>VLOOKUP(C365,away!$B$2:$E$405,3,FALSE)</f>
        <v>0</v>
      </c>
      <c r="J365">
        <f>VLOOKUP(B365,home!$B$2:$E$405,4,FALSE)</f>
        <v>0</v>
      </c>
      <c r="K365" s="3">
        <f t="shared" si="616"/>
        <v>2.6246235294117612</v>
      </c>
      <c r="L365" s="3">
        <f t="shared" si="617"/>
        <v>0</v>
      </c>
      <c r="M365" s="5">
        <f t="shared" si="618"/>
        <v>7.2467033606285425E-2</v>
      </c>
      <c r="N365" s="5">
        <f t="shared" si="619"/>
        <v>0.19019868150972954</v>
      </c>
      <c r="O365" s="5">
        <f t="shared" si="620"/>
        <v>0</v>
      </c>
      <c r="P365" s="5">
        <f t="shared" si="621"/>
        <v>0</v>
      </c>
      <c r="Q365" s="5">
        <f t="shared" si="622"/>
        <v>0.24959996737676496</v>
      </c>
      <c r="R365" s="5">
        <f t="shared" si="623"/>
        <v>0</v>
      </c>
      <c r="S365" s="5">
        <f t="shared" si="624"/>
        <v>0</v>
      </c>
      <c r="T365" s="5">
        <f t="shared" si="625"/>
        <v>0</v>
      </c>
      <c r="U365" s="5">
        <f t="shared" si="626"/>
        <v>0</v>
      </c>
      <c r="V365" s="5">
        <f t="shared" si="627"/>
        <v>0</v>
      </c>
      <c r="W365" s="5">
        <f t="shared" si="628"/>
        <v>0.21836864910582179</v>
      </c>
      <c r="X365" s="5">
        <f t="shared" si="629"/>
        <v>0</v>
      </c>
      <c r="Y365" s="5">
        <f t="shared" si="630"/>
        <v>0</v>
      </c>
      <c r="Z365" s="5">
        <f t="shared" si="631"/>
        <v>0</v>
      </c>
      <c r="AA365" s="5">
        <f t="shared" si="632"/>
        <v>0</v>
      </c>
      <c r="AB365" s="5">
        <f t="shared" si="633"/>
        <v>0</v>
      </c>
      <c r="AC365" s="5">
        <f t="shared" si="634"/>
        <v>0</v>
      </c>
      <c r="AD365" s="5">
        <f t="shared" si="635"/>
        <v>0.14328387363225009</v>
      </c>
      <c r="AE365" s="5">
        <f t="shared" si="636"/>
        <v>0</v>
      </c>
      <c r="AF365" s="5">
        <f t="shared" si="637"/>
        <v>0</v>
      </c>
      <c r="AG365" s="5">
        <f t="shared" si="638"/>
        <v>0</v>
      </c>
      <c r="AH365" s="5">
        <f t="shared" si="639"/>
        <v>0</v>
      </c>
      <c r="AI365" s="5">
        <f t="shared" si="640"/>
        <v>0</v>
      </c>
      <c r="AJ365" s="5">
        <f t="shared" si="641"/>
        <v>0</v>
      </c>
      <c r="AK365" s="5">
        <f t="shared" si="642"/>
        <v>0</v>
      </c>
      <c r="AL365" s="5">
        <f t="shared" si="643"/>
        <v>0</v>
      </c>
      <c r="AM365" s="5">
        <f t="shared" si="644"/>
        <v>7.5213245224093006E-2</v>
      </c>
      <c r="AN365" s="5">
        <f t="shared" si="645"/>
        <v>0</v>
      </c>
      <c r="AO365" s="5">
        <f t="shared" si="646"/>
        <v>0</v>
      </c>
      <c r="AP365" s="5">
        <f t="shared" si="647"/>
        <v>0</v>
      </c>
      <c r="AQ365" s="5">
        <f t="shared" si="648"/>
        <v>0</v>
      </c>
      <c r="AR365" s="5">
        <f t="shared" si="649"/>
        <v>0</v>
      </c>
      <c r="AS365" s="5">
        <f t="shared" si="650"/>
        <v>0</v>
      </c>
      <c r="AT365" s="5">
        <f t="shared" si="651"/>
        <v>0</v>
      </c>
      <c r="AU365" s="5">
        <f t="shared" si="652"/>
        <v>0</v>
      </c>
      <c r="AV365" s="5">
        <f t="shared" si="653"/>
        <v>0</v>
      </c>
      <c r="AW365" s="5">
        <f t="shared" si="654"/>
        <v>0</v>
      </c>
      <c r="AX365" s="5">
        <f t="shared" si="655"/>
        <v>3.2901075523095229E-2</v>
      </c>
      <c r="AY365" s="5">
        <f t="shared" si="656"/>
        <v>0</v>
      </c>
      <c r="AZ365" s="5">
        <f t="shared" si="657"/>
        <v>0</v>
      </c>
      <c r="BA365" s="5">
        <f t="shared" si="658"/>
        <v>0</v>
      </c>
      <c r="BB365" s="5">
        <f t="shared" si="659"/>
        <v>0</v>
      </c>
      <c r="BC365" s="5">
        <f t="shared" si="660"/>
        <v>0</v>
      </c>
      <c r="BD365" s="5">
        <f t="shared" si="661"/>
        <v>0</v>
      </c>
      <c r="BE365" s="5">
        <f t="shared" si="662"/>
        <v>0</v>
      </c>
      <c r="BF365" s="5">
        <f t="shared" si="663"/>
        <v>0</v>
      </c>
      <c r="BG365" s="5">
        <f t="shared" si="664"/>
        <v>0</v>
      </c>
      <c r="BH365" s="5">
        <f t="shared" si="665"/>
        <v>0</v>
      </c>
      <c r="BI365" s="5">
        <f t="shared" si="666"/>
        <v>0</v>
      </c>
      <c r="BJ365" s="8">
        <f t="shared" si="667"/>
        <v>0.90956549237175466</v>
      </c>
      <c r="BK365" s="8">
        <f t="shared" si="668"/>
        <v>7.2467033606285425E-2</v>
      </c>
      <c r="BL365" s="8">
        <f t="shared" si="669"/>
        <v>0</v>
      </c>
      <c r="BM365" s="8">
        <f t="shared" si="670"/>
        <v>0.46976684348526015</v>
      </c>
      <c r="BN365" s="8">
        <f t="shared" si="671"/>
        <v>0.51226568249277993</v>
      </c>
    </row>
    <row r="366" spans="1:66" x14ac:dyDescent="0.25">
      <c r="A366" t="s">
        <v>28</v>
      </c>
      <c r="B366" t="s">
        <v>463</v>
      </c>
      <c r="C366" t="s">
        <v>277</v>
      </c>
      <c r="D366" s="16"/>
      <c r="E366">
        <f>VLOOKUP(A366,home!$A$2:$E$405,3,FALSE)</f>
        <v>1.4814814814814801</v>
      </c>
      <c r="F366">
        <f>VLOOKUP(B366,home!$B$2:$E$405,3,FALSE)</f>
        <v>0.68</v>
      </c>
      <c r="G366">
        <f>VLOOKUP(C366,away!$B$2:$E$405,4,FALSE)</f>
        <v>1.35</v>
      </c>
      <c r="H366">
        <f>VLOOKUP(A366,away!$A$2:$E$405,3,FALSE)</f>
        <v>1.1111111111111101</v>
      </c>
      <c r="I366">
        <f>VLOOKUP(C366,away!$B$2:$E$405,3,FALSE)</f>
        <v>0.34</v>
      </c>
      <c r="J366">
        <f>VLOOKUP(B366,home!$B$2:$E$405,4,FALSE)</f>
        <v>1.35</v>
      </c>
      <c r="K366" s="3">
        <f t="shared" si="616"/>
        <v>1.3599999999999988</v>
      </c>
      <c r="L366" s="3">
        <f t="shared" si="617"/>
        <v>0.50999999999999956</v>
      </c>
      <c r="M366" s="5">
        <f t="shared" si="618"/>
        <v>0.15412366181513171</v>
      </c>
      <c r="N366" s="5">
        <f t="shared" si="619"/>
        <v>0.2096081800685789</v>
      </c>
      <c r="O366" s="5">
        <f t="shared" si="620"/>
        <v>7.8603067525717094E-2</v>
      </c>
      <c r="P366" s="5">
        <f t="shared" si="621"/>
        <v>0.10690017183497515</v>
      </c>
      <c r="Q366" s="5">
        <f t="shared" si="622"/>
        <v>0.14253356244663354</v>
      </c>
      <c r="R366" s="5">
        <f t="shared" si="623"/>
        <v>2.0043782219057844E-2</v>
      </c>
      <c r="S366" s="5">
        <f t="shared" si="624"/>
        <v>1.853648979618466E-2</v>
      </c>
      <c r="T366" s="5">
        <f t="shared" si="625"/>
        <v>7.2692116847783039E-2</v>
      </c>
      <c r="U366" s="5">
        <f t="shared" si="626"/>
        <v>2.725954381791864E-2</v>
      </c>
      <c r="V366" s="5">
        <f t="shared" si="627"/>
        <v>1.4285454802926295E-3</v>
      </c>
      <c r="W366" s="5">
        <f t="shared" si="628"/>
        <v>6.4615214975807175E-2</v>
      </c>
      <c r="X366" s="5">
        <f t="shared" si="629"/>
        <v>3.2953759637661624E-2</v>
      </c>
      <c r="Y366" s="5">
        <f t="shared" si="630"/>
        <v>8.4032087076037088E-3</v>
      </c>
      <c r="Z366" s="5">
        <f t="shared" si="631"/>
        <v>3.4074429772398313E-3</v>
      </c>
      <c r="AA366" s="5">
        <f t="shared" si="632"/>
        <v>4.6341224490461658E-3</v>
      </c>
      <c r="AB366" s="5">
        <f t="shared" si="633"/>
        <v>3.1512032653513902E-3</v>
      </c>
      <c r="AC366" s="5">
        <f t="shared" si="634"/>
        <v>6.1927446570685357E-5</v>
      </c>
      <c r="AD366" s="5">
        <f t="shared" si="635"/>
        <v>2.1969173091774416E-2</v>
      </c>
      <c r="AE366" s="5">
        <f t="shared" si="636"/>
        <v>1.1204278276804942E-2</v>
      </c>
      <c r="AF366" s="5">
        <f t="shared" si="637"/>
        <v>2.8570909605852581E-3</v>
      </c>
      <c r="AG366" s="5">
        <f t="shared" si="638"/>
        <v>4.8570546329949351E-4</v>
      </c>
      <c r="AH366" s="5">
        <f t="shared" si="639"/>
        <v>4.3444897959807799E-4</v>
      </c>
      <c r="AI366" s="5">
        <f t="shared" si="640"/>
        <v>5.9085061225338544E-4</v>
      </c>
      <c r="AJ366" s="5">
        <f t="shared" si="641"/>
        <v>4.0177841633230179E-4</v>
      </c>
      <c r="AK366" s="5">
        <f t="shared" si="642"/>
        <v>1.8213954873731004E-4</v>
      </c>
      <c r="AL366" s="5">
        <f t="shared" si="643"/>
        <v>1.7181150776570914E-6</v>
      </c>
      <c r="AM366" s="5">
        <f t="shared" si="644"/>
        <v>5.9756150809626343E-3</v>
      </c>
      <c r="AN366" s="5">
        <f t="shared" si="645"/>
        <v>3.0475636912909404E-3</v>
      </c>
      <c r="AO366" s="5">
        <f t="shared" si="646"/>
        <v>7.7712874127918927E-4</v>
      </c>
      <c r="AP366" s="5">
        <f t="shared" si="647"/>
        <v>1.3211188601746209E-4</v>
      </c>
      <c r="AQ366" s="5">
        <f t="shared" si="648"/>
        <v>1.6844265467226394E-5</v>
      </c>
      <c r="AR366" s="5">
        <f t="shared" si="649"/>
        <v>4.4313795919003929E-5</v>
      </c>
      <c r="AS366" s="5">
        <f t="shared" si="650"/>
        <v>6.0266762449845286E-5</v>
      </c>
      <c r="AT366" s="5">
        <f t="shared" si="651"/>
        <v>4.098139846589476E-5</v>
      </c>
      <c r="AU366" s="5">
        <f t="shared" si="652"/>
        <v>1.8578233971205614E-5</v>
      </c>
      <c r="AV366" s="5">
        <f t="shared" si="653"/>
        <v>6.3165995502099025E-6</v>
      </c>
      <c r="AW366" s="5">
        <f t="shared" si="654"/>
        <v>3.3102350496193197E-8</v>
      </c>
      <c r="AX366" s="5">
        <f t="shared" si="655"/>
        <v>1.3544727516848606E-3</v>
      </c>
      <c r="AY366" s="5">
        <f t="shared" si="656"/>
        <v>6.9078110335927829E-4</v>
      </c>
      <c r="AZ366" s="5">
        <f t="shared" si="657"/>
        <v>1.7614918135661585E-4</v>
      </c>
      <c r="BA366" s="5">
        <f t="shared" si="658"/>
        <v>2.9945360830624672E-5</v>
      </c>
      <c r="BB366" s="5">
        <f t="shared" si="659"/>
        <v>3.8180335059046409E-6</v>
      </c>
      <c r="BC366" s="5">
        <f t="shared" si="660"/>
        <v>3.8943941760227322E-7</v>
      </c>
      <c r="BD366" s="5">
        <f t="shared" si="661"/>
        <v>3.7666726531153308E-6</v>
      </c>
      <c r="BE366" s="5">
        <f t="shared" si="662"/>
        <v>5.122674808236845E-6</v>
      </c>
      <c r="BF366" s="5">
        <f t="shared" si="663"/>
        <v>3.4834188696010517E-6</v>
      </c>
      <c r="BG366" s="5">
        <f t="shared" si="664"/>
        <v>1.5791498875524758E-6</v>
      </c>
      <c r="BH366" s="5">
        <f t="shared" si="665"/>
        <v>5.3691096176784124E-7</v>
      </c>
      <c r="BI366" s="5">
        <f t="shared" si="666"/>
        <v>1.4603978160085264E-7</v>
      </c>
      <c r="BJ366" s="8">
        <f t="shared" si="667"/>
        <v>0.57952711001170465</v>
      </c>
      <c r="BK366" s="8">
        <f t="shared" si="668"/>
        <v>0.28174329559159178</v>
      </c>
      <c r="BL366" s="8">
        <f t="shared" si="669"/>
        <v>0.13548602849133029</v>
      </c>
      <c r="BM366" s="8">
        <f t="shared" si="670"/>
        <v>0.28766070316076336</v>
      </c>
      <c r="BN366" s="8">
        <f t="shared" si="671"/>
        <v>0.7118124259100943</v>
      </c>
    </row>
    <row r="367" spans="1:66" x14ac:dyDescent="0.25">
      <c r="A367" t="s">
        <v>28</v>
      </c>
      <c r="B367" t="s">
        <v>275</v>
      </c>
      <c r="C367" t="s">
        <v>188</v>
      </c>
      <c r="D367" s="16"/>
      <c r="E367">
        <f>VLOOKUP(A367,home!$A$2:$E$405,3,FALSE)</f>
        <v>1.4814814814814801</v>
      </c>
      <c r="F367">
        <f>VLOOKUP(B367,home!$B$2:$E$405,3,FALSE)</f>
        <v>1.01</v>
      </c>
      <c r="G367">
        <f>VLOOKUP(C367,away!$B$2:$E$405,4,FALSE)</f>
        <v>0.68</v>
      </c>
      <c r="H367">
        <f>VLOOKUP(A367,away!$A$2:$E$405,3,FALSE)</f>
        <v>1.1111111111111101</v>
      </c>
      <c r="I367">
        <f>VLOOKUP(C367,away!$B$2:$E$405,3,FALSE)</f>
        <v>1.69</v>
      </c>
      <c r="J367">
        <f>VLOOKUP(B367,home!$B$2:$E$405,4,FALSE)</f>
        <v>2.25</v>
      </c>
      <c r="K367" s="3">
        <f t="shared" si="616"/>
        <v>1.0174814814814805</v>
      </c>
      <c r="L367" s="3">
        <f t="shared" si="617"/>
        <v>4.2249999999999961</v>
      </c>
      <c r="M367" s="5">
        <f t="shared" si="618"/>
        <v>5.2871206520243739E-3</v>
      </c>
      <c r="N367" s="5">
        <f t="shared" si="619"/>
        <v>5.3795473537930913E-3</v>
      </c>
      <c r="O367" s="5">
        <f t="shared" si="620"/>
        <v>2.2338084754802961E-2</v>
      </c>
      <c r="P367" s="5">
        <f t="shared" si="621"/>
        <v>2.2728587569775794E-2</v>
      </c>
      <c r="Q367" s="5">
        <f t="shared" si="622"/>
        <v>2.7367949056185861E-3</v>
      </c>
      <c r="R367" s="5">
        <f t="shared" si="623"/>
        <v>4.7189204044521219E-2</v>
      </c>
      <c r="S367" s="5">
        <f t="shared" si="624"/>
        <v>2.4426749781053848E-2</v>
      </c>
      <c r="T367" s="5">
        <f t="shared" si="625"/>
        <v>1.1562958476238517E-2</v>
      </c>
      <c r="U367" s="5">
        <f t="shared" si="626"/>
        <v>4.8014141241151324E-2</v>
      </c>
      <c r="V367" s="5">
        <f t="shared" si="627"/>
        <v>1.1667462163321358E-2</v>
      </c>
      <c r="W367" s="5">
        <f t="shared" si="628"/>
        <v>9.2821271169325596E-4</v>
      </c>
      <c r="X367" s="5">
        <f t="shared" si="629"/>
        <v>3.9216987069040036E-3</v>
      </c>
      <c r="Y367" s="5">
        <f t="shared" si="630"/>
        <v>8.2845885183347005E-3</v>
      </c>
      <c r="Z367" s="5">
        <f t="shared" si="631"/>
        <v>6.6458129029367319E-2</v>
      </c>
      <c r="AA367" s="5">
        <f t="shared" si="632"/>
        <v>6.7619915581288048E-2</v>
      </c>
      <c r="AB367" s="5">
        <f t="shared" si="633"/>
        <v>3.4401005941650797E-2</v>
      </c>
      <c r="AC367" s="5">
        <f t="shared" si="634"/>
        <v>3.1347986095531873E-3</v>
      </c>
      <c r="AD367" s="5">
        <f t="shared" si="635"/>
        <v>2.361098112558991E-4</v>
      </c>
      <c r="AE367" s="5">
        <f t="shared" si="636"/>
        <v>9.9756395255617275E-4</v>
      </c>
      <c r="AF367" s="5">
        <f t="shared" si="637"/>
        <v>2.1073538497749134E-3</v>
      </c>
      <c r="AG367" s="5">
        <f t="shared" si="638"/>
        <v>2.9678566717663336E-3</v>
      </c>
      <c r="AH367" s="5">
        <f t="shared" si="639"/>
        <v>7.0196398787269174E-2</v>
      </c>
      <c r="AI367" s="5">
        <f t="shared" si="640"/>
        <v>7.1423535832735446E-2</v>
      </c>
      <c r="AJ367" s="5">
        <f t="shared" si="641"/>
        <v>3.6336062525868629E-2</v>
      </c>
      <c r="AK367" s="5">
        <f t="shared" si="642"/>
        <v>1.2323756910008175E-2</v>
      </c>
      <c r="AL367" s="5">
        <f t="shared" si="643"/>
        <v>5.390423211436298E-4</v>
      </c>
      <c r="AM367" s="5">
        <f t="shared" si="644"/>
        <v>4.8047472109793007E-5</v>
      </c>
      <c r="AN367" s="5">
        <f t="shared" si="645"/>
        <v>2.0300056966387529E-4</v>
      </c>
      <c r="AO367" s="5">
        <f t="shared" si="646"/>
        <v>4.2883870341493618E-4</v>
      </c>
      <c r="AP367" s="5">
        <f t="shared" si="647"/>
        <v>6.0394784064270114E-4</v>
      </c>
      <c r="AQ367" s="5">
        <f t="shared" si="648"/>
        <v>6.3791990667885258E-4</v>
      </c>
      <c r="AR367" s="5">
        <f t="shared" si="649"/>
        <v>5.9315956975242383E-2</v>
      </c>
      <c r="AS367" s="5">
        <f t="shared" si="650"/>
        <v>6.0352887778661379E-2</v>
      </c>
      <c r="AT367" s="5">
        <f t="shared" si="651"/>
        <v>3.0703972834358953E-2</v>
      </c>
      <c r="AU367" s="5">
        <f t="shared" si="652"/>
        <v>1.0413574588956896E-2</v>
      </c>
      <c r="AV367" s="5">
        <f t="shared" si="653"/>
        <v>2.6489048250724402E-3</v>
      </c>
      <c r="AW367" s="5">
        <f t="shared" si="654"/>
        <v>6.436852981613586E-5</v>
      </c>
      <c r="AX367" s="5">
        <f t="shared" si="655"/>
        <v>8.1479021839520484E-6</v>
      </c>
      <c r="AY367" s="5">
        <f t="shared" si="656"/>
        <v>3.4424886727197373E-5</v>
      </c>
      <c r="AZ367" s="5">
        <f t="shared" si="657"/>
        <v>7.2722573211204399E-5</v>
      </c>
      <c r="BA367" s="5">
        <f t="shared" si="658"/>
        <v>1.0241762393911276E-4</v>
      </c>
      <c r="BB367" s="5">
        <f t="shared" si="659"/>
        <v>1.0817861528568776E-4</v>
      </c>
      <c r="BC367" s="5">
        <f t="shared" si="660"/>
        <v>9.1410929916406052E-5</v>
      </c>
      <c r="BD367" s="5">
        <f t="shared" si="661"/>
        <v>4.1768319703399802E-2</v>
      </c>
      <c r="BE367" s="5">
        <f t="shared" si="662"/>
        <v>4.2498491810807344E-2</v>
      </c>
      <c r="BF367" s="5">
        <f t="shared" si="663"/>
        <v>2.1620714204194411E-2</v>
      </c>
      <c r="BG367" s="5">
        <f t="shared" si="664"/>
        <v>7.3328921063904734E-3</v>
      </c>
      <c r="BH367" s="5">
        <f t="shared" si="665"/>
        <v>1.865270480988508E-3</v>
      </c>
      <c r="BI367" s="5">
        <f t="shared" si="666"/>
        <v>3.795756344719723E-4</v>
      </c>
      <c r="BJ367" s="8">
        <f t="shared" si="667"/>
        <v>4.146174198170921E-2</v>
      </c>
      <c r="BK367" s="8">
        <f t="shared" si="668"/>
        <v>6.7818185983599399E-2</v>
      </c>
      <c r="BL367" s="8">
        <f t="shared" si="669"/>
        <v>0.68874266656184036</v>
      </c>
      <c r="BM367" s="8">
        <f t="shared" si="670"/>
        <v>0.75885132791906917</v>
      </c>
      <c r="BN367" s="8">
        <f t="shared" si="671"/>
        <v>0.10565933928053603</v>
      </c>
    </row>
    <row r="368" spans="1:66" x14ac:dyDescent="0.25">
      <c r="A368" t="s">
        <v>32</v>
      </c>
      <c r="B368" t="s">
        <v>209</v>
      </c>
      <c r="C368" t="s">
        <v>34</v>
      </c>
      <c r="D368" s="16"/>
      <c r="E368">
        <f>VLOOKUP(A368,home!$A$2:$E$405,3,FALSE)</f>
        <v>1.4285714285714299</v>
      </c>
      <c r="F368">
        <f>VLOOKUP(B368,home!$B$2:$E$405,3,FALSE)</f>
        <v>2.8</v>
      </c>
      <c r="G368">
        <f>VLOOKUP(C368,away!$B$2:$E$405,4,FALSE)</f>
        <v>1.4</v>
      </c>
      <c r="H368">
        <f>VLOOKUP(A368,away!$A$2:$E$405,3,FALSE)</f>
        <v>1.5714285714285701</v>
      </c>
      <c r="I368">
        <f>VLOOKUP(C368,away!$B$2:$E$405,3,FALSE)</f>
        <v>1.4</v>
      </c>
      <c r="J368">
        <f>VLOOKUP(B368,home!$B$2:$E$405,4,FALSE)</f>
        <v>2.5499999999999998</v>
      </c>
      <c r="K368" s="3">
        <f t="shared" si="616"/>
        <v>5.600000000000005</v>
      </c>
      <c r="L368" s="3">
        <f t="shared" si="617"/>
        <v>5.6099999999999941</v>
      </c>
      <c r="M368" s="5">
        <f t="shared" si="618"/>
        <v>1.3538135541480967E-5</v>
      </c>
      <c r="N368" s="5">
        <f t="shared" si="619"/>
        <v>7.581355903229348E-5</v>
      </c>
      <c r="O368" s="5">
        <f t="shared" si="620"/>
        <v>7.5948940387708159E-5</v>
      </c>
      <c r="P368" s="5">
        <f t="shared" si="621"/>
        <v>4.2531406617116603E-4</v>
      </c>
      <c r="Q368" s="5">
        <f t="shared" si="622"/>
        <v>2.12277965290422E-4</v>
      </c>
      <c r="R368" s="5">
        <f t="shared" si="623"/>
        <v>2.1303677778752115E-4</v>
      </c>
      <c r="S368" s="5">
        <f t="shared" si="624"/>
        <v>3.3404166757083384E-3</v>
      </c>
      <c r="T368" s="5">
        <f t="shared" si="625"/>
        <v>1.1908793852792663E-3</v>
      </c>
      <c r="U368" s="5">
        <f t="shared" si="626"/>
        <v>1.1930059556101195E-3</v>
      </c>
      <c r="V368" s="5">
        <f t="shared" si="627"/>
        <v>1.1660281142672571E-2</v>
      </c>
      <c r="W368" s="5">
        <f t="shared" si="628"/>
        <v>3.9625220187545476E-4</v>
      </c>
      <c r="X368" s="5">
        <f t="shared" si="629"/>
        <v>2.2229748525212992E-3</v>
      </c>
      <c r="Y368" s="5">
        <f t="shared" si="630"/>
        <v>6.2354444613222371E-3</v>
      </c>
      <c r="Z368" s="5">
        <f t="shared" si="631"/>
        <v>3.983787744626641E-4</v>
      </c>
      <c r="AA368" s="5">
        <f t="shared" si="632"/>
        <v>2.2309211369909211E-3</v>
      </c>
      <c r="AB368" s="5">
        <f t="shared" si="633"/>
        <v>6.2465791835745856E-3</v>
      </c>
      <c r="AC368" s="5">
        <f t="shared" si="634"/>
        <v>2.2894962023637593E-2</v>
      </c>
      <c r="AD368" s="5">
        <f t="shared" si="635"/>
        <v>5.5475308262563708E-4</v>
      </c>
      <c r="AE368" s="5">
        <f t="shared" si="636"/>
        <v>3.1121647935298214E-3</v>
      </c>
      <c r="AF368" s="5">
        <f t="shared" si="637"/>
        <v>8.7296222458511392E-3</v>
      </c>
      <c r="AG368" s="5">
        <f t="shared" si="638"/>
        <v>1.6324393599741614E-2</v>
      </c>
      <c r="AH368" s="5">
        <f t="shared" si="639"/>
        <v>5.58726231183886E-4</v>
      </c>
      <c r="AI368" s="5">
        <f t="shared" si="640"/>
        <v>3.128866894629764E-3</v>
      </c>
      <c r="AJ368" s="5">
        <f t="shared" si="641"/>
        <v>8.7608273049633503E-3</v>
      </c>
      <c r="AK368" s="5">
        <f t="shared" si="642"/>
        <v>1.6353544302598267E-2</v>
      </c>
      <c r="AL368" s="5">
        <f t="shared" si="643"/>
        <v>2.8770725077383933E-2</v>
      </c>
      <c r="AM368" s="5">
        <f t="shared" si="644"/>
        <v>6.2132345254071412E-4</v>
      </c>
      <c r="AN368" s="5">
        <f t="shared" si="645"/>
        <v>3.485624568753403E-3</v>
      </c>
      <c r="AO368" s="5">
        <f t="shared" si="646"/>
        <v>9.777176915353283E-3</v>
      </c>
      <c r="AP368" s="5">
        <f t="shared" si="647"/>
        <v>1.8283320831710623E-2</v>
      </c>
      <c r="AQ368" s="5">
        <f t="shared" si="648"/>
        <v>2.5642357466474124E-2</v>
      </c>
      <c r="AR368" s="5">
        <f t="shared" si="649"/>
        <v>6.2689083138831926E-4</v>
      </c>
      <c r="AS368" s="5">
        <f t="shared" si="650"/>
        <v>3.5105886557745907E-3</v>
      </c>
      <c r="AT368" s="5">
        <f t="shared" si="651"/>
        <v>9.8296482361688656E-3</v>
      </c>
      <c r="AU368" s="5">
        <f t="shared" si="652"/>
        <v>1.8348676707515232E-2</v>
      </c>
      <c r="AV368" s="5">
        <f t="shared" si="653"/>
        <v>2.5688147390521346E-2</v>
      </c>
      <c r="AW368" s="5">
        <f t="shared" si="654"/>
        <v>2.5107252750863708E-2</v>
      </c>
      <c r="AX368" s="5">
        <f t="shared" si="655"/>
        <v>5.799018890380003E-4</v>
      </c>
      <c r="AY368" s="5">
        <f t="shared" si="656"/>
        <v>3.2532495975031786E-3</v>
      </c>
      <c r="AZ368" s="5">
        <f t="shared" si="657"/>
        <v>9.1253651209964055E-3</v>
      </c>
      <c r="BA368" s="5">
        <f t="shared" si="658"/>
        <v>1.7064432776263259E-2</v>
      </c>
      <c r="BB368" s="5">
        <f t="shared" si="659"/>
        <v>2.3932866968709204E-2</v>
      </c>
      <c r="BC368" s="5">
        <f t="shared" si="660"/>
        <v>2.6852676738891693E-2</v>
      </c>
      <c r="BD368" s="5">
        <f t="shared" si="661"/>
        <v>5.8614292734807799E-4</v>
      </c>
      <c r="BE368" s="5">
        <f t="shared" si="662"/>
        <v>3.2824003931492393E-3</v>
      </c>
      <c r="BF368" s="5">
        <f t="shared" si="663"/>
        <v>9.1907211008178807E-3</v>
      </c>
      <c r="BG368" s="5">
        <f t="shared" si="664"/>
        <v>1.7156012721526726E-2</v>
      </c>
      <c r="BH368" s="5">
        <f t="shared" si="665"/>
        <v>2.4018417810137437E-2</v>
      </c>
      <c r="BI368" s="5">
        <f t="shared" si="666"/>
        <v>2.6900627947353952E-2</v>
      </c>
      <c r="BJ368" s="8">
        <f t="shared" si="667"/>
        <v>0.17767287247330307</v>
      </c>
      <c r="BK368" s="8">
        <f t="shared" si="668"/>
        <v>7.0358486718618274E-2</v>
      </c>
      <c r="BL368" s="8">
        <f t="shared" si="669"/>
        <v>0.17789973144942778</v>
      </c>
      <c r="BM368" s="8">
        <f t="shared" si="670"/>
        <v>0.44716754312496171</v>
      </c>
      <c r="BN368" s="8">
        <f t="shared" si="671"/>
        <v>1.0159294442105918E-3</v>
      </c>
    </row>
    <row r="369" spans="1:66" x14ac:dyDescent="0.25">
      <c r="A369" t="s">
        <v>301</v>
      </c>
      <c r="B369" t="s">
        <v>316</v>
      </c>
      <c r="C369" t="s">
        <v>319</v>
      </c>
      <c r="D369" s="16"/>
      <c r="E369">
        <f>VLOOKUP(A369,home!$A$2:$E$405,3,FALSE)</f>
        <v>1</v>
      </c>
      <c r="F369">
        <f>VLOOKUP(B369,home!$B$2:$E$405,3,FALSE)</f>
        <v>1</v>
      </c>
      <c r="G369">
        <f>VLOOKUP(C369,away!$B$2:$E$405,4,FALSE)</f>
        <v>1</v>
      </c>
      <c r="H369">
        <f>VLOOKUP(A369,away!$A$2:$E$405,3,FALSE)</f>
        <v>0.9</v>
      </c>
      <c r="I369">
        <f>VLOOKUP(C369,away!$B$2:$E$405,3,FALSE)</f>
        <v>1</v>
      </c>
      <c r="J369">
        <f>VLOOKUP(B369,home!$B$2:$E$405,4,FALSE)</f>
        <v>1.1100000000000001</v>
      </c>
      <c r="K369" s="3">
        <f t="shared" si="616"/>
        <v>1</v>
      </c>
      <c r="L369" s="3">
        <f t="shared" si="617"/>
        <v>0.99900000000000011</v>
      </c>
      <c r="M369" s="5">
        <f t="shared" si="618"/>
        <v>0.13547068621005245</v>
      </c>
      <c r="N369" s="5">
        <f t="shared" si="619"/>
        <v>0.13547068621005245</v>
      </c>
      <c r="O369" s="5">
        <f t="shared" si="620"/>
        <v>0.13533521552384239</v>
      </c>
      <c r="P369" s="5">
        <f t="shared" si="621"/>
        <v>0.13533521552384239</v>
      </c>
      <c r="Q369" s="5">
        <f t="shared" si="622"/>
        <v>6.7735343105026213E-2</v>
      </c>
      <c r="R369" s="5">
        <f t="shared" si="623"/>
        <v>6.759994015415928E-2</v>
      </c>
      <c r="S369" s="5">
        <f t="shared" si="624"/>
        <v>3.3799970077079633E-2</v>
      </c>
      <c r="T369" s="5">
        <f t="shared" si="625"/>
        <v>6.7667607761921184E-2</v>
      </c>
      <c r="U369" s="5">
        <f t="shared" si="626"/>
        <v>6.759994015415928E-2</v>
      </c>
      <c r="V369" s="5">
        <f t="shared" si="627"/>
        <v>3.7517966785558408E-3</v>
      </c>
      <c r="W369" s="5">
        <f t="shared" si="628"/>
        <v>2.2578447701675407E-2</v>
      </c>
      <c r="X369" s="5">
        <f t="shared" si="629"/>
        <v>2.255586925397373E-2</v>
      </c>
      <c r="Y369" s="5">
        <f t="shared" si="630"/>
        <v>1.1266656692359879E-2</v>
      </c>
      <c r="Z369" s="5">
        <f t="shared" si="631"/>
        <v>2.2510780071335047E-2</v>
      </c>
      <c r="AA369" s="5">
        <f t="shared" si="632"/>
        <v>2.2510780071335047E-2</v>
      </c>
      <c r="AB369" s="5">
        <f t="shared" si="633"/>
        <v>1.1255390035667522E-2</v>
      </c>
      <c r="AC369" s="5">
        <f t="shared" si="634"/>
        <v>2.3425280511733026E-4</v>
      </c>
      <c r="AD369" s="5">
        <f t="shared" si="635"/>
        <v>5.6446119254188508E-3</v>
      </c>
      <c r="AE369" s="5">
        <f t="shared" si="636"/>
        <v>5.6389673134934317E-3</v>
      </c>
      <c r="AF369" s="5">
        <f t="shared" si="637"/>
        <v>2.8166641730899694E-3</v>
      </c>
      <c r="AG369" s="5">
        <f t="shared" si="638"/>
        <v>9.3794916963895998E-4</v>
      </c>
      <c r="AH369" s="5">
        <f t="shared" si="639"/>
        <v>5.6220673228159273E-3</v>
      </c>
      <c r="AI369" s="5">
        <f t="shared" si="640"/>
        <v>5.6220673228159273E-3</v>
      </c>
      <c r="AJ369" s="5">
        <f t="shared" si="641"/>
        <v>2.8110336614079632E-3</v>
      </c>
      <c r="AK369" s="5">
        <f t="shared" si="642"/>
        <v>9.3701122046932126E-4</v>
      </c>
      <c r="AL369" s="5">
        <f t="shared" si="643"/>
        <v>9.3607420924885235E-6</v>
      </c>
      <c r="AM369" s="5">
        <f t="shared" si="644"/>
        <v>1.1289223850837705E-3</v>
      </c>
      <c r="AN369" s="5">
        <f t="shared" si="645"/>
        <v>1.1277934626986866E-3</v>
      </c>
      <c r="AO369" s="5">
        <f t="shared" si="646"/>
        <v>5.6333283461799412E-4</v>
      </c>
      <c r="AP369" s="5">
        <f t="shared" si="647"/>
        <v>1.8758983392779208E-4</v>
      </c>
      <c r="AQ369" s="5">
        <f t="shared" si="648"/>
        <v>4.6850561023466067E-5</v>
      </c>
      <c r="AR369" s="5">
        <f t="shared" si="649"/>
        <v>1.1232890510986227E-3</v>
      </c>
      <c r="AS369" s="5">
        <f t="shared" si="650"/>
        <v>1.1232890510986227E-3</v>
      </c>
      <c r="AT369" s="5">
        <f t="shared" si="651"/>
        <v>5.6164452554931124E-4</v>
      </c>
      <c r="AU369" s="5">
        <f t="shared" si="652"/>
        <v>1.8721484184977045E-4</v>
      </c>
      <c r="AV369" s="5">
        <f t="shared" si="653"/>
        <v>4.6803710462442599E-5</v>
      </c>
      <c r="AW369" s="5">
        <f t="shared" si="654"/>
        <v>2.5976059306655638E-7</v>
      </c>
      <c r="AX369" s="5">
        <f t="shared" si="655"/>
        <v>1.8815373084729502E-4</v>
      </c>
      <c r="AY369" s="5">
        <f t="shared" si="656"/>
        <v>1.8796557711644771E-4</v>
      </c>
      <c r="AZ369" s="5">
        <f t="shared" si="657"/>
        <v>9.3888805769665637E-5</v>
      </c>
      <c r="BA369" s="5">
        <f t="shared" si="658"/>
        <v>3.1264972321298668E-5</v>
      </c>
      <c r="BB369" s="5">
        <f t="shared" si="659"/>
        <v>7.8084268372443405E-6</v>
      </c>
      <c r="BC369" s="5">
        <f t="shared" si="660"/>
        <v>1.56012368208142E-6</v>
      </c>
      <c r="BD369" s="5">
        <f t="shared" si="661"/>
        <v>1.8702762700792064E-4</v>
      </c>
      <c r="BE369" s="5">
        <f t="shared" si="662"/>
        <v>1.8702762700792064E-4</v>
      </c>
      <c r="BF369" s="5">
        <f t="shared" si="663"/>
        <v>9.3513813503960305E-5</v>
      </c>
      <c r="BG369" s="5">
        <f t="shared" si="664"/>
        <v>3.1171271167986777E-5</v>
      </c>
      <c r="BH369" s="5">
        <f t="shared" si="665"/>
        <v>7.7928177919966927E-6</v>
      </c>
      <c r="BI369" s="5">
        <f t="shared" si="666"/>
        <v>1.5585635583993389E-6</v>
      </c>
      <c r="BJ369" s="8">
        <f t="shared" si="667"/>
        <v>0.34587793402057587</v>
      </c>
      <c r="BK369" s="8">
        <f t="shared" si="668"/>
        <v>0.30878924761385662</v>
      </c>
      <c r="BL369" s="8">
        <f t="shared" si="669"/>
        <v>0.32284377836676947</v>
      </c>
      <c r="BM369" s="8">
        <f t="shared" si="670"/>
        <v>0.32288694752903851</v>
      </c>
      <c r="BN369" s="8">
        <f t="shared" si="671"/>
        <v>0.67694708672697523</v>
      </c>
    </row>
    <row r="370" spans="1:66" x14ac:dyDescent="0.25">
      <c r="A370" t="s">
        <v>303</v>
      </c>
      <c r="B370" t="s">
        <v>383</v>
      </c>
      <c r="C370" t="s">
        <v>390</v>
      </c>
      <c r="D370" s="16"/>
      <c r="E370">
        <f>VLOOKUP(A370,home!$A$2:$E$405,3,FALSE)</f>
        <v>1</v>
      </c>
      <c r="F370">
        <f>VLOOKUP(B370,home!$B$2:$E$405,3,FALSE)</f>
        <v>2</v>
      </c>
      <c r="G370">
        <f>VLOOKUP(C370,away!$B$2:$E$405,4,FALSE)</f>
        <v>2</v>
      </c>
      <c r="H370">
        <f>VLOOKUP(A370,away!$A$2:$E$405,3,FALSE)</f>
        <v>0.63636363636363602</v>
      </c>
      <c r="I370">
        <f>VLOOKUP(C370,away!$B$2:$E$405,3,FALSE)</f>
        <v>0</v>
      </c>
      <c r="J370">
        <f>VLOOKUP(B370,home!$B$2:$E$405,4,FALSE)</f>
        <v>0</v>
      </c>
      <c r="K370" s="3">
        <f t="shared" si="616"/>
        <v>4</v>
      </c>
      <c r="L370" s="3">
        <f t="shared" si="617"/>
        <v>0</v>
      </c>
      <c r="M370" s="5">
        <f t="shared" si="618"/>
        <v>1.8315638888734179E-2</v>
      </c>
      <c r="N370" s="5">
        <f t="shared" si="619"/>
        <v>7.3262555554936715E-2</v>
      </c>
      <c r="O370" s="5">
        <f t="shared" si="620"/>
        <v>0</v>
      </c>
      <c r="P370" s="5">
        <f t="shared" si="621"/>
        <v>0</v>
      </c>
      <c r="Q370" s="5">
        <f t="shared" si="622"/>
        <v>0.14652511110987346</v>
      </c>
      <c r="R370" s="5">
        <f t="shared" si="623"/>
        <v>0</v>
      </c>
      <c r="S370" s="5">
        <f t="shared" si="624"/>
        <v>0</v>
      </c>
      <c r="T370" s="5">
        <f t="shared" si="625"/>
        <v>0</v>
      </c>
      <c r="U370" s="5">
        <f t="shared" si="626"/>
        <v>0</v>
      </c>
      <c r="V370" s="5">
        <f t="shared" si="627"/>
        <v>0</v>
      </c>
      <c r="W370" s="5">
        <f t="shared" si="628"/>
        <v>0.19536681481316462</v>
      </c>
      <c r="X370" s="5">
        <f t="shared" si="629"/>
        <v>0</v>
      </c>
      <c r="Y370" s="5">
        <f t="shared" si="630"/>
        <v>0</v>
      </c>
      <c r="Z370" s="5">
        <f t="shared" si="631"/>
        <v>0</v>
      </c>
      <c r="AA370" s="5">
        <f t="shared" si="632"/>
        <v>0</v>
      </c>
      <c r="AB370" s="5">
        <f t="shared" si="633"/>
        <v>0</v>
      </c>
      <c r="AC370" s="5">
        <f t="shared" si="634"/>
        <v>0</v>
      </c>
      <c r="AD370" s="5">
        <f t="shared" si="635"/>
        <v>0.19536681481316462</v>
      </c>
      <c r="AE370" s="5">
        <f t="shared" si="636"/>
        <v>0</v>
      </c>
      <c r="AF370" s="5">
        <f t="shared" si="637"/>
        <v>0</v>
      </c>
      <c r="AG370" s="5">
        <f t="shared" si="638"/>
        <v>0</v>
      </c>
      <c r="AH370" s="5">
        <f t="shared" si="639"/>
        <v>0</v>
      </c>
      <c r="AI370" s="5">
        <f t="shared" si="640"/>
        <v>0</v>
      </c>
      <c r="AJ370" s="5">
        <f t="shared" si="641"/>
        <v>0</v>
      </c>
      <c r="AK370" s="5">
        <f t="shared" si="642"/>
        <v>0</v>
      </c>
      <c r="AL370" s="5">
        <f t="shared" si="643"/>
        <v>0</v>
      </c>
      <c r="AM370" s="5">
        <f t="shared" si="644"/>
        <v>0.1562934518505317</v>
      </c>
      <c r="AN370" s="5">
        <f t="shared" si="645"/>
        <v>0</v>
      </c>
      <c r="AO370" s="5">
        <f t="shared" si="646"/>
        <v>0</v>
      </c>
      <c r="AP370" s="5">
        <f t="shared" si="647"/>
        <v>0</v>
      </c>
      <c r="AQ370" s="5">
        <f t="shared" si="648"/>
        <v>0</v>
      </c>
      <c r="AR370" s="5">
        <f t="shared" si="649"/>
        <v>0</v>
      </c>
      <c r="AS370" s="5">
        <f t="shared" si="650"/>
        <v>0</v>
      </c>
      <c r="AT370" s="5">
        <f t="shared" si="651"/>
        <v>0</v>
      </c>
      <c r="AU370" s="5">
        <f t="shared" si="652"/>
        <v>0</v>
      </c>
      <c r="AV370" s="5">
        <f t="shared" si="653"/>
        <v>0</v>
      </c>
      <c r="AW370" s="5">
        <f t="shared" si="654"/>
        <v>0</v>
      </c>
      <c r="AX370" s="5">
        <f t="shared" si="655"/>
        <v>0.10419563456702115</v>
      </c>
      <c r="AY370" s="5">
        <f t="shared" si="656"/>
        <v>0</v>
      </c>
      <c r="AZ370" s="5">
        <f t="shared" si="657"/>
        <v>0</v>
      </c>
      <c r="BA370" s="5">
        <f t="shared" si="658"/>
        <v>0</v>
      </c>
      <c r="BB370" s="5">
        <f t="shared" si="659"/>
        <v>0</v>
      </c>
      <c r="BC370" s="5">
        <f t="shared" si="660"/>
        <v>0</v>
      </c>
      <c r="BD370" s="5">
        <f t="shared" si="661"/>
        <v>0</v>
      </c>
      <c r="BE370" s="5">
        <f t="shared" si="662"/>
        <v>0</v>
      </c>
      <c r="BF370" s="5">
        <f t="shared" si="663"/>
        <v>0</v>
      </c>
      <c r="BG370" s="5">
        <f t="shared" si="664"/>
        <v>0</v>
      </c>
      <c r="BH370" s="5">
        <f t="shared" si="665"/>
        <v>0</v>
      </c>
      <c r="BI370" s="5">
        <f t="shared" si="666"/>
        <v>0</v>
      </c>
      <c r="BJ370" s="8">
        <f t="shared" si="667"/>
        <v>0.87101038270869224</v>
      </c>
      <c r="BK370" s="8">
        <f t="shared" si="668"/>
        <v>1.8315638888734179E-2</v>
      </c>
      <c r="BL370" s="8">
        <f t="shared" si="669"/>
        <v>0</v>
      </c>
      <c r="BM370" s="8">
        <f t="shared" si="670"/>
        <v>0.65122271604388215</v>
      </c>
      <c r="BN370" s="8">
        <f t="shared" si="671"/>
        <v>0.23810330555354436</v>
      </c>
    </row>
    <row r="371" spans="1:66" x14ac:dyDescent="0.25">
      <c r="A371" t="s">
        <v>303</v>
      </c>
      <c r="B371" t="s">
        <v>308</v>
      </c>
      <c r="C371" t="s">
        <v>361</v>
      </c>
      <c r="D371" s="16"/>
      <c r="E371">
        <f>VLOOKUP(A371,home!$A$2:$E$405,3,FALSE)</f>
        <v>1</v>
      </c>
      <c r="F371">
        <f>VLOOKUP(B371,home!$B$2:$E$405,3,FALSE)</f>
        <v>2</v>
      </c>
      <c r="G371">
        <f>VLOOKUP(C371,away!$B$2:$E$405,4,FALSE)</f>
        <v>2</v>
      </c>
      <c r="H371">
        <f>VLOOKUP(A371,away!$A$2:$E$405,3,FALSE)</f>
        <v>0.63636363636363602</v>
      </c>
      <c r="I371">
        <f>VLOOKUP(C371,away!$B$2:$E$405,3,FALSE)</f>
        <v>1</v>
      </c>
      <c r="J371">
        <f>VLOOKUP(B371,home!$B$2:$E$405,4,FALSE)</f>
        <v>1.57</v>
      </c>
      <c r="K371" s="3">
        <f t="shared" si="616"/>
        <v>4</v>
      </c>
      <c r="L371" s="3">
        <f t="shared" si="617"/>
        <v>0.99909090909090859</v>
      </c>
      <c r="M371" s="5">
        <f t="shared" si="618"/>
        <v>6.7440751905678059E-3</v>
      </c>
      <c r="N371" s="5">
        <f t="shared" si="619"/>
        <v>2.6976300762271224E-2</v>
      </c>
      <c r="O371" s="5">
        <f t="shared" si="620"/>
        <v>6.737944213121831E-3</v>
      </c>
      <c r="P371" s="5">
        <f t="shared" si="621"/>
        <v>2.6951776852487324E-2</v>
      </c>
      <c r="Q371" s="5">
        <f t="shared" si="622"/>
        <v>5.3952601524542454E-2</v>
      </c>
      <c r="R371" s="5">
        <f t="shared" si="623"/>
        <v>3.3659094046458583E-3</v>
      </c>
      <c r="S371" s="5">
        <f t="shared" si="624"/>
        <v>2.692727523716687E-2</v>
      </c>
      <c r="T371" s="5">
        <f t="shared" si="625"/>
        <v>5.3903553704974662E-2</v>
      </c>
      <c r="U371" s="5">
        <f t="shared" si="626"/>
        <v>1.3463637618583433E-2</v>
      </c>
      <c r="V371" s="5">
        <f t="shared" si="627"/>
        <v>1.1956798176018742E-2</v>
      </c>
      <c r="W371" s="5">
        <f t="shared" si="628"/>
        <v>7.1936802032723277E-2</v>
      </c>
      <c r="X371" s="5">
        <f t="shared" si="629"/>
        <v>7.1871404939966216E-2</v>
      </c>
      <c r="Y371" s="5">
        <f t="shared" si="630"/>
        <v>3.5903033649555827E-2</v>
      </c>
      <c r="Z371" s="5">
        <f t="shared" si="631"/>
        <v>1.1209498290017568E-3</v>
      </c>
      <c r="AA371" s="5">
        <f t="shared" si="632"/>
        <v>4.4837993160070271E-3</v>
      </c>
      <c r="AB371" s="5">
        <f t="shared" si="633"/>
        <v>8.9675986320140559E-3</v>
      </c>
      <c r="AC371" s="5">
        <f t="shared" si="634"/>
        <v>2.9864820898737703E-3</v>
      </c>
      <c r="AD371" s="5">
        <f t="shared" si="635"/>
        <v>7.1936802032723277E-2</v>
      </c>
      <c r="AE371" s="5">
        <f t="shared" si="636"/>
        <v>7.1871404939966216E-2</v>
      </c>
      <c r="AF371" s="5">
        <f t="shared" si="637"/>
        <v>3.5903033649555827E-2</v>
      </c>
      <c r="AG371" s="5">
        <f t="shared" si="638"/>
        <v>1.1956798176018742E-2</v>
      </c>
      <c r="AH371" s="5">
        <f t="shared" si="639"/>
        <v>2.7998269592566585E-4</v>
      </c>
      <c r="AI371" s="5">
        <f t="shared" si="640"/>
        <v>1.1199307837026634E-3</v>
      </c>
      <c r="AJ371" s="5">
        <f t="shared" si="641"/>
        <v>2.2398615674053273E-3</v>
      </c>
      <c r="AK371" s="5">
        <f t="shared" si="642"/>
        <v>2.9864820898737703E-3</v>
      </c>
      <c r="AL371" s="5">
        <f t="shared" si="643"/>
        <v>4.7740273698491242E-4</v>
      </c>
      <c r="AM371" s="5">
        <f t="shared" si="644"/>
        <v>5.7549441626178623E-2</v>
      </c>
      <c r="AN371" s="5">
        <f t="shared" si="645"/>
        <v>5.7497123951972977E-2</v>
      </c>
      <c r="AO371" s="5">
        <f t="shared" si="646"/>
        <v>2.8722426919644665E-2</v>
      </c>
      <c r="AP371" s="5">
        <f t="shared" si="647"/>
        <v>9.5654385408149942E-3</v>
      </c>
      <c r="AQ371" s="5">
        <f t="shared" si="648"/>
        <v>2.3891856718990163E-3</v>
      </c>
      <c r="AR371" s="5">
        <f t="shared" si="649"/>
        <v>5.5945633240419411E-5</v>
      </c>
      <c r="AS371" s="5">
        <f t="shared" si="650"/>
        <v>2.2378253296167765E-4</v>
      </c>
      <c r="AT371" s="5">
        <f t="shared" si="651"/>
        <v>4.4756506592335535E-4</v>
      </c>
      <c r="AU371" s="5">
        <f t="shared" si="652"/>
        <v>5.9675342123114046E-4</v>
      </c>
      <c r="AV371" s="5">
        <f t="shared" si="653"/>
        <v>5.9675342123114046E-4</v>
      </c>
      <c r="AW371" s="5">
        <f t="shared" si="654"/>
        <v>5.2996526055193762E-5</v>
      </c>
      <c r="AX371" s="5">
        <f t="shared" si="655"/>
        <v>3.8366294417452422E-2</v>
      </c>
      <c r="AY371" s="5">
        <f t="shared" si="656"/>
        <v>3.8331415967981987E-2</v>
      </c>
      <c r="AZ371" s="5">
        <f t="shared" si="657"/>
        <v>1.9148284613096447E-2</v>
      </c>
      <c r="BA371" s="5">
        <f t="shared" si="658"/>
        <v>6.3769590272099962E-3</v>
      </c>
      <c r="BB371" s="5">
        <f t="shared" si="659"/>
        <v>1.5927904479326777E-3</v>
      </c>
      <c r="BC371" s="5">
        <f t="shared" si="660"/>
        <v>3.18268491323275E-4</v>
      </c>
      <c r="BD371" s="5">
        <f t="shared" si="661"/>
        <v>9.3157955956395243E-6</v>
      </c>
      <c r="BE371" s="5">
        <f t="shared" si="662"/>
        <v>3.7263182382558097E-5</v>
      </c>
      <c r="BF371" s="5">
        <f t="shared" si="663"/>
        <v>7.4526364765116222E-5</v>
      </c>
      <c r="BG371" s="5">
        <f t="shared" si="664"/>
        <v>9.9368486353488286E-5</v>
      </c>
      <c r="BH371" s="5">
        <f t="shared" si="665"/>
        <v>9.9368486353488286E-5</v>
      </c>
      <c r="BI371" s="5">
        <f t="shared" si="666"/>
        <v>7.949478908279064E-5</v>
      </c>
      <c r="BJ371" s="8">
        <f t="shared" si="667"/>
        <v>0.76606936508780488</v>
      </c>
      <c r="BK371" s="8">
        <f t="shared" si="668"/>
        <v>0.11437522625108143</v>
      </c>
      <c r="BL371" s="8">
        <f t="shared" si="669"/>
        <v>4.5965283500400453E-2</v>
      </c>
      <c r="BM371" s="8">
        <f t="shared" si="670"/>
        <v>0.76452379727872499</v>
      </c>
      <c r="BN371" s="8">
        <f t="shared" si="671"/>
        <v>0.12472860794763649</v>
      </c>
    </row>
    <row r="372" spans="1:66" x14ac:dyDescent="0.25">
      <c r="A372" t="s">
        <v>35</v>
      </c>
      <c r="B372" t="s">
        <v>216</v>
      </c>
      <c r="C372" t="s">
        <v>474</v>
      </c>
      <c r="D372" s="16"/>
      <c r="E372">
        <f>VLOOKUP(A372,home!$A$2:$E$405,3,FALSE)</f>
        <v>1.2</v>
      </c>
      <c r="F372">
        <f>VLOOKUP(B372,home!$B$2:$E$405,3,FALSE)</f>
        <v>0.83</v>
      </c>
      <c r="G372">
        <f>VLOOKUP(C372,away!$B$2:$E$405,4,FALSE)</f>
        <v>0.83</v>
      </c>
      <c r="H372">
        <f>VLOOKUP(A372,away!$A$2:$E$405,3,FALSE)</f>
        <v>1.1499999999999999</v>
      </c>
      <c r="I372">
        <f>VLOOKUP(C372,away!$B$2:$E$405,3,FALSE)</f>
        <v>0.83</v>
      </c>
      <c r="J372">
        <f>VLOOKUP(B372,home!$B$2:$E$405,4,FALSE)</f>
        <v>0.87</v>
      </c>
      <c r="K372" s="3">
        <f t="shared" si="616"/>
        <v>0.82667999999999986</v>
      </c>
      <c r="L372" s="3">
        <f t="shared" si="617"/>
        <v>0.8304149999999999</v>
      </c>
      <c r="M372" s="5">
        <f t="shared" si="618"/>
        <v>0.19069213690997114</v>
      </c>
      <c r="N372" s="5">
        <f t="shared" si="619"/>
        <v>0.15764137574073489</v>
      </c>
      <c r="O372" s="5">
        <f t="shared" si="620"/>
        <v>0.15835361087209365</v>
      </c>
      <c r="P372" s="5">
        <f t="shared" si="621"/>
        <v>0.13090776303574236</v>
      </c>
      <c r="Q372" s="5">
        <f t="shared" si="622"/>
        <v>6.5159486248675361E-2</v>
      </c>
      <c r="R372" s="5">
        <f t="shared" si="623"/>
        <v>6.5749606886174816E-2</v>
      </c>
      <c r="S372" s="5">
        <f t="shared" si="624"/>
        <v>2.2466634834440835E-2</v>
      </c>
      <c r="T372" s="5">
        <f t="shared" si="625"/>
        <v>5.410941477319374E-2</v>
      </c>
      <c r="U372" s="5">
        <f t="shared" si="626"/>
        <v>5.4353885020662983E-2</v>
      </c>
      <c r="V372" s="5">
        <f t="shared" si="627"/>
        <v>1.713673706259528E-3</v>
      </c>
      <c r="W372" s="5">
        <f t="shared" si="628"/>
        <v>1.7955348030684978E-2</v>
      </c>
      <c r="X372" s="5">
        <f t="shared" si="629"/>
        <v>1.4910390334901264E-2</v>
      </c>
      <c r="Y372" s="5">
        <f t="shared" si="630"/>
        <v>6.1909058949785158E-3</v>
      </c>
      <c r="Z372" s="5">
        <f t="shared" si="631"/>
        <v>1.8199819934127622E-2</v>
      </c>
      <c r="AA372" s="5">
        <f t="shared" si="632"/>
        <v>1.5045427143144618E-2</v>
      </c>
      <c r="AB372" s="5">
        <f t="shared" si="633"/>
        <v>6.2188768553473961E-3</v>
      </c>
      <c r="AC372" s="5">
        <f t="shared" si="634"/>
        <v>7.3525970674106751E-5</v>
      </c>
      <c r="AD372" s="5">
        <f t="shared" si="635"/>
        <v>3.7108317775016633E-3</v>
      </c>
      <c r="AE372" s="5">
        <f t="shared" si="636"/>
        <v>3.0815303705140434E-3</v>
      </c>
      <c r="AF372" s="5">
        <f t="shared" si="637"/>
        <v>1.2794745213152094E-3</v>
      </c>
      <c r="AG372" s="5">
        <f t="shared" si="638"/>
        <v>3.5416494487265654E-4</v>
      </c>
      <c r="AH372" s="5">
        <f t="shared" si="639"/>
        <v>3.7783508676496455E-3</v>
      </c>
      <c r="AI372" s="5">
        <f t="shared" si="640"/>
        <v>3.1234870952686084E-3</v>
      </c>
      <c r="AJ372" s="5">
        <f t="shared" si="641"/>
        <v>1.2910621559583265E-3</v>
      </c>
      <c r="AK372" s="5">
        <f t="shared" si="642"/>
        <v>3.5576508769587635E-4</v>
      </c>
      <c r="AL372" s="5">
        <f t="shared" si="643"/>
        <v>2.018986309964756E-6</v>
      </c>
      <c r="AM372" s="5">
        <f t="shared" si="644"/>
        <v>6.1353408276501511E-4</v>
      </c>
      <c r="AN372" s="5">
        <f t="shared" si="645"/>
        <v>5.094879053393099E-4</v>
      </c>
      <c r="AO372" s="5">
        <f t="shared" si="646"/>
        <v>2.1154319945617149E-4</v>
      </c>
      <c r="AP372" s="5">
        <f t="shared" si="647"/>
        <v>5.8556215325465547E-5</v>
      </c>
      <c r="AQ372" s="5">
        <f t="shared" si="648"/>
        <v>1.2156489887374114E-5</v>
      </c>
      <c r="AR372" s="5">
        <f t="shared" si="649"/>
        <v>6.2751984715185636E-4</v>
      </c>
      <c r="AS372" s="5">
        <f t="shared" si="650"/>
        <v>5.1875810724349644E-4</v>
      </c>
      <c r="AT372" s="5">
        <f t="shared" si="651"/>
        <v>2.1442347604802683E-4</v>
      </c>
      <c r="AU372" s="5">
        <f t="shared" si="652"/>
        <v>5.9086533059794259E-5</v>
      </c>
      <c r="AV372" s="5">
        <f t="shared" si="653"/>
        <v>1.2211413787467675E-5</v>
      </c>
      <c r="AW372" s="5">
        <f t="shared" si="654"/>
        <v>3.8500244675947478E-8</v>
      </c>
      <c r="AX372" s="5">
        <f t="shared" si="655"/>
        <v>8.4532725923363734E-5</v>
      </c>
      <c r="AY372" s="5">
        <f t="shared" si="656"/>
        <v>7.0197243597650087E-5</v>
      </c>
      <c r="AZ372" s="5">
        <f t="shared" si="657"/>
        <v>2.9146422021071293E-5</v>
      </c>
      <c r="BA372" s="5">
        <f t="shared" si="658"/>
        <v>8.0678753475426389E-6</v>
      </c>
      <c r="BB372" s="5">
        <f t="shared" si="659"/>
        <v>1.6749211766824045E-6</v>
      </c>
      <c r="BC372" s="5">
        <f t="shared" si="660"/>
        <v>2.7817593378694388E-7</v>
      </c>
      <c r="BD372" s="5">
        <f t="shared" si="661"/>
        <v>8.685031564543474E-5</v>
      </c>
      <c r="BE372" s="5">
        <f t="shared" si="662"/>
        <v>7.1797418937767985E-5</v>
      </c>
      <c r="BF372" s="5">
        <f t="shared" si="663"/>
        <v>2.9676745143737015E-5</v>
      </c>
      <c r="BG372" s="5">
        <f t="shared" si="664"/>
        <v>8.1777238918081702E-6</v>
      </c>
      <c r="BH372" s="5">
        <f t="shared" si="665"/>
        <v>1.690090196719994E-6</v>
      </c>
      <c r="BI372" s="5">
        <f t="shared" si="666"/>
        <v>2.7943275276489694E-7</v>
      </c>
      <c r="BJ372" s="8">
        <f t="shared" si="667"/>
        <v>0.32599209789414574</v>
      </c>
      <c r="BK372" s="8">
        <f t="shared" si="668"/>
        <v>0.34592595068699555</v>
      </c>
      <c r="BL372" s="8">
        <f t="shared" si="669"/>
        <v>0.30990054308785486</v>
      </c>
      <c r="BM372" s="8">
        <f t="shared" si="670"/>
        <v>0.23144427316637858</v>
      </c>
      <c r="BN372" s="8">
        <f t="shared" si="671"/>
        <v>0.76850397969339224</v>
      </c>
    </row>
    <row r="373" spans="1:66" x14ac:dyDescent="0.25">
      <c r="A373" t="s">
        <v>10</v>
      </c>
      <c r="B373" t="s">
        <v>447</v>
      </c>
      <c r="C373" t="s">
        <v>221</v>
      </c>
      <c r="D373" s="16"/>
      <c r="E373">
        <f>VLOOKUP(A373,home!$A$2:$E$405,3,FALSE)</f>
        <v>1.34883720930233</v>
      </c>
      <c r="F373">
        <f>VLOOKUP(B373,home!$B$2:$E$405,3,FALSE)</f>
        <v>1.24</v>
      </c>
      <c r="G373">
        <f>VLOOKUP(C373,away!$B$2:$E$405,4,FALSE)</f>
        <v>0.74</v>
      </c>
      <c r="H373">
        <f>VLOOKUP(A373,away!$A$2:$E$405,3,FALSE)</f>
        <v>1.5813953488372099</v>
      </c>
      <c r="I373">
        <f>VLOOKUP(C373,away!$B$2:$E$405,3,FALSE)</f>
        <v>0.74</v>
      </c>
      <c r="J373">
        <f>VLOOKUP(B373,home!$B$2:$E$405,4,FALSE)</f>
        <v>0.84</v>
      </c>
      <c r="K373" s="3">
        <f t="shared" si="616"/>
        <v>1.2376930232558181</v>
      </c>
      <c r="L373" s="3">
        <f t="shared" si="617"/>
        <v>0.98299534883720951</v>
      </c>
      <c r="M373" s="5">
        <f t="shared" si="618"/>
        <v>0.10853437107203723</v>
      </c>
      <c r="N373" s="5">
        <f t="shared" si="619"/>
        <v>0.13433223385931856</v>
      </c>
      <c r="O373" s="5">
        <f t="shared" si="620"/>
        <v>0.10668878195278438</v>
      </c>
      <c r="P373" s="5">
        <f t="shared" si="621"/>
        <v>0.13204796108262246</v>
      </c>
      <c r="Q373" s="5">
        <f t="shared" si="622"/>
        <v>8.3131034323023822E-2</v>
      </c>
      <c r="R373" s="5">
        <f t="shared" si="623"/>
        <v>5.2437288216347133E-2</v>
      </c>
      <c r="S373" s="5">
        <f t="shared" si="624"/>
        <v>4.0163921930557352E-2</v>
      </c>
      <c r="T373" s="5">
        <f t="shared" si="625"/>
        <v>8.1717420083558825E-2</v>
      </c>
      <c r="U373" s="5">
        <f t="shared" si="626"/>
        <v>6.4901265783827364E-2</v>
      </c>
      <c r="V373" s="5">
        <f t="shared" si="627"/>
        <v>5.4294771607334138E-3</v>
      </c>
      <c r="W373" s="5">
        <f t="shared" si="628"/>
        <v>3.4296900399215506E-2</v>
      </c>
      <c r="X373" s="5">
        <f t="shared" si="629"/>
        <v>3.371369357196187E-2</v>
      </c>
      <c r="Y373" s="5">
        <f t="shared" si="630"/>
        <v>1.6570201986680726E-2</v>
      </c>
      <c r="Z373" s="5">
        <f t="shared" si="631"/>
        <v>1.7181870140768482E-2</v>
      </c>
      <c r="AA373" s="5">
        <f t="shared" si="632"/>
        <v>2.126588079971661E-2</v>
      </c>
      <c r="AB373" s="5">
        <f t="shared" si="633"/>
        <v>1.3160316149599558E-2</v>
      </c>
      <c r="AC373" s="5">
        <f t="shared" si="634"/>
        <v>4.1285964398760214E-4</v>
      </c>
      <c r="AD373" s="5">
        <f t="shared" si="635"/>
        <v>1.0612258585852182E-2</v>
      </c>
      <c r="AE373" s="5">
        <f t="shared" si="636"/>
        <v>1.0431800830550437E-2</v>
      </c>
      <c r="AF373" s="5">
        <f t="shared" si="637"/>
        <v>5.1272058482136097E-3</v>
      </c>
      <c r="AG373" s="5">
        <f t="shared" si="638"/>
        <v>1.6800065004416392E-3</v>
      </c>
      <c r="AH373" s="5">
        <f t="shared" si="639"/>
        <v>4.2224246081750865E-3</v>
      </c>
      <c r="AI373" s="5">
        <f t="shared" si="640"/>
        <v>5.2260654787619851E-3</v>
      </c>
      <c r="AJ373" s="5">
        <f t="shared" si="641"/>
        <v>3.2341323910708947E-3</v>
      </c>
      <c r="AK373" s="5">
        <f t="shared" si="642"/>
        <v>1.3342876989047008E-3</v>
      </c>
      <c r="AL373" s="5">
        <f t="shared" si="643"/>
        <v>2.009216938869095E-5</v>
      </c>
      <c r="AM373" s="5">
        <f t="shared" si="644"/>
        <v>2.6269436825391802E-3</v>
      </c>
      <c r="AN373" s="5">
        <f t="shared" si="645"/>
        <v>2.5822734215933049E-3</v>
      </c>
      <c r="AO373" s="5">
        <f t="shared" si="646"/>
        <v>1.2691813814260826E-3</v>
      </c>
      <c r="AP373" s="5">
        <f t="shared" si="647"/>
        <v>4.1586646492420789E-4</v>
      </c>
      <c r="AQ373" s="5">
        <f t="shared" si="648"/>
        <v>1.0219870018946721E-4</v>
      </c>
      <c r="AR373" s="5">
        <f t="shared" si="649"/>
        <v>8.3012475013037764E-4</v>
      </c>
      <c r="AS373" s="5">
        <f t="shared" si="650"/>
        <v>1.0274396116683477E-3</v>
      </c>
      <c r="AT373" s="5">
        <f t="shared" si="651"/>
        <v>6.3582741958929077E-4</v>
      </c>
      <c r="AU373" s="5">
        <f t="shared" si="652"/>
        <v>2.6231972040680491E-4</v>
      </c>
      <c r="AV373" s="5">
        <f t="shared" si="653"/>
        <v>8.1167821952479852E-5</v>
      </c>
      <c r="AW373" s="5">
        <f t="shared" si="654"/>
        <v>6.7902964627121683E-7</v>
      </c>
      <c r="AX373" s="5">
        <f t="shared" si="655"/>
        <v>5.4189164472744826E-4</v>
      </c>
      <c r="AY373" s="5">
        <f t="shared" si="656"/>
        <v>5.3267696634082718E-4</v>
      </c>
      <c r="AZ373" s="5">
        <f t="shared" si="657"/>
        <v>2.6180949017287397E-4</v>
      </c>
      <c r="BA373" s="5">
        <f t="shared" si="658"/>
        <v>8.5785837040458748E-5</v>
      </c>
      <c r="BB373" s="5">
        <f t="shared" si="659"/>
        <v>2.1081769701719435E-5</v>
      </c>
      <c r="BC373" s="5">
        <f t="shared" si="660"/>
        <v>4.1446563124094839E-6</v>
      </c>
      <c r="BD373" s="5">
        <f t="shared" si="661"/>
        <v>1.3600146138880194E-4</v>
      </c>
      <c r="BE373" s="5">
        <f t="shared" si="662"/>
        <v>1.6832805991351567E-4</v>
      </c>
      <c r="BF373" s="5">
        <f t="shared" si="663"/>
        <v>1.0416923268657289E-4</v>
      </c>
      <c r="BG373" s="5">
        <f t="shared" si="664"/>
        <v>4.2976510844694389E-5</v>
      </c>
      <c r="BH373" s="5">
        <f t="shared" si="665"/>
        <v>1.3297931909089068E-5</v>
      </c>
      <c r="BI373" s="5">
        <f t="shared" si="666"/>
        <v>3.2917515095220922E-6</v>
      </c>
      <c r="BJ373" s="8">
        <f t="shared" si="667"/>
        <v>0.42005661000378519</v>
      </c>
      <c r="BK373" s="8">
        <f t="shared" si="668"/>
        <v>0.28714136002566759</v>
      </c>
      <c r="BL373" s="8">
        <f t="shared" si="669"/>
        <v>0.27577538735118717</v>
      </c>
      <c r="BM373" s="8">
        <f t="shared" si="670"/>
        <v>0.38245155907858036</v>
      </c>
      <c r="BN373" s="8">
        <f t="shared" si="671"/>
        <v>0.61717167050613364</v>
      </c>
    </row>
    <row r="374" spans="1:66" x14ac:dyDescent="0.25">
      <c r="A374" t="s">
        <v>10</v>
      </c>
      <c r="B374" t="s">
        <v>226</v>
      </c>
      <c r="C374" t="s">
        <v>11</v>
      </c>
      <c r="D374" s="16"/>
      <c r="E374">
        <f>VLOOKUP(A374,home!$A$2:$E$405,3,FALSE)</f>
        <v>1.34883720930233</v>
      </c>
      <c r="F374">
        <f>VLOOKUP(B374,home!$B$2:$E$405,3,FALSE)</f>
        <v>0.74</v>
      </c>
      <c r="G374">
        <f>VLOOKUP(C374,away!$B$2:$E$405,4,FALSE)</f>
        <v>0.99</v>
      </c>
      <c r="H374">
        <f>VLOOKUP(A374,away!$A$2:$E$405,3,FALSE)</f>
        <v>1.5813953488372099</v>
      </c>
      <c r="I374">
        <f>VLOOKUP(C374,away!$B$2:$E$405,3,FALSE)</f>
        <v>2.2200000000000002</v>
      </c>
      <c r="J374">
        <f>VLOOKUP(B374,home!$B$2:$E$405,4,FALSE)</f>
        <v>1.26</v>
      </c>
      <c r="K374" s="3">
        <f t="shared" si="616"/>
        <v>0.98815813953488696</v>
      </c>
      <c r="L374" s="3">
        <f t="shared" si="617"/>
        <v>4.4234790697674438</v>
      </c>
      <c r="M374" s="5">
        <f t="shared" si="618"/>
        <v>4.4643251901419845E-3</v>
      </c>
      <c r="N374" s="5">
        <f t="shared" si="619"/>
        <v>4.4114592741694341E-3</v>
      </c>
      <c r="O374" s="5">
        <f t="shared" si="620"/>
        <v>1.9747849039228632E-2</v>
      </c>
      <c r="P374" s="5">
        <f t="shared" si="621"/>
        <v>1.9513997766419971E-2</v>
      </c>
      <c r="Q374" s="5">
        <f t="shared" si="622"/>
        <v>2.1796096944985952E-3</v>
      </c>
      <c r="R374" s="5">
        <f t="shared" si="623"/>
        <v>4.3677098448977492E-2</v>
      </c>
      <c r="S374" s="5">
        <f t="shared" si="624"/>
        <v>2.1324393531451765E-2</v>
      </c>
      <c r="T374" s="5">
        <f t="shared" si="625"/>
        <v>9.641457863876747E-3</v>
      </c>
      <c r="U374" s="5">
        <f t="shared" si="626"/>
        <v>4.3159880343623697E-2</v>
      </c>
      <c r="V374" s="5">
        <f t="shared" si="627"/>
        <v>1.0356776594189312E-2</v>
      </c>
      <c r="W374" s="5">
        <f t="shared" si="628"/>
        <v>7.1793302020931179E-4</v>
      </c>
      <c r="X374" s="5">
        <f t="shared" si="629"/>
        <v>3.1757616883908179E-3</v>
      </c>
      <c r="Y374" s="5">
        <f t="shared" si="630"/>
        <v>7.0239576795830521E-3</v>
      </c>
      <c r="Z374" s="5">
        <f t="shared" si="631"/>
        <v>6.4401576939074695E-2</v>
      </c>
      <c r="AA374" s="5">
        <f t="shared" si="632"/>
        <v>6.3638942451228919E-2</v>
      </c>
      <c r="AB374" s="5">
        <f t="shared" si="633"/>
        <v>3.1442669487287057E-2</v>
      </c>
      <c r="AC374" s="5">
        <f t="shared" si="634"/>
        <v>2.8294045952986053E-3</v>
      </c>
      <c r="AD374" s="5">
        <f t="shared" si="635"/>
        <v>1.7735783939017396E-4</v>
      </c>
      <c r="AE374" s="5">
        <f t="shared" si="636"/>
        <v>7.8453869040161033E-4</v>
      </c>
      <c r="AF374" s="5">
        <f t="shared" si="637"/>
        <v>1.7351952382071421E-3</v>
      </c>
      <c r="AG374" s="5">
        <f t="shared" si="638"/>
        <v>2.5585332727231431E-3</v>
      </c>
      <c r="AH374" s="5">
        <f t="shared" si="639"/>
        <v>7.1219756912503637E-2</v>
      </c>
      <c r="AI374" s="5">
        <f t="shared" si="640"/>
        <v>7.0376382488786499E-2</v>
      </c>
      <c r="AJ374" s="5">
        <f t="shared" si="641"/>
        <v>3.4771497593657427E-2</v>
      </c>
      <c r="AK374" s="5">
        <f t="shared" si="642"/>
        <v>1.1453246123663443E-2</v>
      </c>
      <c r="AL374" s="5">
        <f t="shared" si="643"/>
        <v>4.9470406031241088E-4</v>
      </c>
      <c r="AM374" s="5">
        <f t="shared" si="644"/>
        <v>3.5051518520744327E-5</v>
      </c>
      <c r="AN374" s="5">
        <f t="shared" si="645"/>
        <v>1.5504965854007844E-4</v>
      </c>
      <c r="AO374" s="5">
        <f t="shared" si="646"/>
        <v>3.4292945966331301E-4</v>
      </c>
      <c r="AP374" s="5">
        <f t="shared" si="647"/>
        <v>5.0564709574244145E-4</v>
      </c>
      <c r="AQ374" s="5">
        <f t="shared" si="648"/>
        <v>5.5917983617634608E-4</v>
      </c>
      <c r="AR374" s="5">
        <f t="shared" si="649"/>
        <v>6.3007820811276996E-2</v>
      </c>
      <c r="AS374" s="5">
        <f t="shared" si="650"/>
        <v>6.2261690989019007E-2</v>
      </c>
      <c r="AT374" s="5">
        <f t="shared" si="651"/>
        <v>3.0762198366002524E-2</v>
      </c>
      <c r="AU374" s="5">
        <f t="shared" si="652"/>
        <v>1.0132638901784067E-2</v>
      </c>
      <c r="AV374" s="5">
        <f t="shared" si="653"/>
        <v>2.5031624014414402E-3</v>
      </c>
      <c r="AW374" s="5">
        <f t="shared" si="654"/>
        <v>6.0066648851433741E-5</v>
      </c>
      <c r="AX374" s="5">
        <f t="shared" si="655"/>
        <v>5.7727405548885564E-6</v>
      </c>
      <c r="AY374" s="5">
        <f t="shared" si="656"/>
        <v>2.5535597019747226E-5</v>
      </c>
      <c r="AZ374" s="5">
        <f t="shared" si="657"/>
        <v>5.6478089475433895E-5</v>
      </c>
      <c r="BA374" s="5">
        <f t="shared" si="658"/>
        <v>8.3276548898344942E-5</v>
      </c>
      <c r="BB374" s="5">
        <f t="shared" si="659"/>
        <v>9.2093017763573477E-5</v>
      </c>
      <c r="BC374" s="5">
        <f t="shared" si="660"/>
        <v>8.1474307309777709E-5</v>
      </c>
      <c r="BD374" s="5">
        <f t="shared" si="661"/>
        <v>4.6452296098390237E-2</v>
      </c>
      <c r="BE374" s="5">
        <f t="shared" si="662"/>
        <v>4.5902214489708985E-2</v>
      </c>
      <c r="BF374" s="5">
        <f t="shared" si="663"/>
        <v>2.2679323435341077E-2</v>
      </c>
      <c r="BG374" s="5">
        <f t="shared" si="664"/>
        <v>7.4702526839255353E-3</v>
      </c>
      <c r="BH374" s="5">
        <f t="shared" si="665"/>
        <v>1.8454477485008378E-3</v>
      </c>
      <c r="BI374" s="5">
        <f t="shared" si="666"/>
        <v>3.6471884275348683E-4</v>
      </c>
      <c r="BJ374" s="8">
        <f t="shared" si="667"/>
        <v>3.4348292131114719E-2</v>
      </c>
      <c r="BK374" s="8">
        <f t="shared" si="668"/>
        <v>5.9009137334833796E-2</v>
      </c>
      <c r="BL374" s="8">
        <f t="shared" si="669"/>
        <v>0.68286908765710086</v>
      </c>
      <c r="BM374" s="8">
        <f t="shared" si="670"/>
        <v>0.7466682857005198</v>
      </c>
      <c r="BN374" s="8">
        <f t="shared" si="671"/>
        <v>9.3994339413436115E-2</v>
      </c>
    </row>
    <row r="375" spans="1:66" x14ac:dyDescent="0.25">
      <c r="A375" t="s">
        <v>10</v>
      </c>
      <c r="B375" t="s">
        <v>225</v>
      </c>
      <c r="C375" t="s">
        <v>38</v>
      </c>
      <c r="D375" s="16"/>
      <c r="E375">
        <f>VLOOKUP(A375,home!$A$2:$E$405,3,FALSE)</f>
        <v>1.34883720930233</v>
      </c>
      <c r="F375">
        <f>VLOOKUP(B375,home!$B$2:$E$405,3,FALSE)</f>
        <v>0.74</v>
      </c>
      <c r="G375">
        <f>VLOOKUP(C375,away!$B$2:$E$405,4,FALSE)</f>
        <v>0.49</v>
      </c>
      <c r="H375">
        <f>VLOOKUP(A375,away!$A$2:$E$405,3,FALSE)</f>
        <v>1.5813953488372099</v>
      </c>
      <c r="I375">
        <f>VLOOKUP(C375,away!$B$2:$E$405,3,FALSE)</f>
        <v>0.74</v>
      </c>
      <c r="J375">
        <f>VLOOKUP(B375,home!$B$2:$E$405,4,FALSE)</f>
        <v>1.26</v>
      </c>
      <c r="K375" s="3">
        <f t="shared" si="616"/>
        <v>0.48908837209302486</v>
      </c>
      <c r="L375" s="3">
        <f t="shared" si="617"/>
        <v>1.4744930232558144</v>
      </c>
      <c r="M375" s="5">
        <f t="shared" si="618"/>
        <v>0.14035485350276436</v>
      </c>
      <c r="N375" s="5">
        <f t="shared" si="619"/>
        <v>6.8645926815022004E-2</v>
      </c>
      <c r="O375" s="5">
        <f t="shared" si="620"/>
        <v>0.20695225226991792</v>
      </c>
      <c r="P375" s="5">
        <f t="shared" si="621"/>
        <v>0.10121794016367916</v>
      </c>
      <c r="Q375" s="5">
        <f t="shared" si="622"/>
        <v>1.6786962298388018E-2</v>
      </c>
      <c r="R375" s="5">
        <f t="shared" si="623"/>
        <v>0.15257482605953571</v>
      </c>
      <c r="S375" s="5">
        <f t="shared" si="624"/>
        <v>1.8248516448304299E-2</v>
      </c>
      <c r="T375" s="5">
        <f t="shared" si="625"/>
        <v>2.4752258790631521E-2</v>
      </c>
      <c r="U375" s="5">
        <f t="shared" si="626"/>
        <v>7.4622573299834738E-2</v>
      </c>
      <c r="V375" s="5">
        <f t="shared" si="627"/>
        <v>1.4622280596833415E-3</v>
      </c>
      <c r="W375" s="5">
        <f t="shared" si="628"/>
        <v>2.7367693543018609E-3</v>
      </c>
      <c r="X375" s="5">
        <f t="shared" si="629"/>
        <v>4.0353473191784136E-3</v>
      </c>
      <c r="Y375" s="5">
        <f t="shared" si="630"/>
        <v>2.9750457342713134E-3</v>
      </c>
      <c r="Z375" s="5">
        <f t="shared" si="631"/>
        <v>7.4990172183084958E-2</v>
      </c>
      <c r="AA375" s="5">
        <f t="shared" si="632"/>
        <v>3.6676821236000655E-2</v>
      </c>
      <c r="AB375" s="5">
        <f t="shared" si="633"/>
        <v>8.9691033959312227E-3</v>
      </c>
      <c r="AC375" s="5">
        <f t="shared" si="634"/>
        <v>6.5906035914072459E-5</v>
      </c>
      <c r="AD375" s="5">
        <f t="shared" si="635"/>
        <v>3.3463051707239384E-4</v>
      </c>
      <c r="AE375" s="5">
        <f t="shared" si="636"/>
        <v>4.9341036279173037E-4</v>
      </c>
      <c r="AF375" s="5">
        <f t="shared" si="637"/>
        <v>3.637650687692635E-4</v>
      </c>
      <c r="AG375" s="5">
        <f t="shared" si="638"/>
        <v>1.7878968533481689E-4</v>
      </c>
      <c r="AH375" s="5">
        <f t="shared" si="639"/>
        <v>2.7643121424177748E-2</v>
      </c>
      <c r="AI375" s="5">
        <f t="shared" si="640"/>
        <v>1.3519929256920912E-2</v>
      </c>
      <c r="AJ375" s="5">
        <f t="shared" si="641"/>
        <v>3.3062200955401543E-3</v>
      </c>
      <c r="AK375" s="5">
        <f t="shared" si="642"/>
        <v>5.390112681029933E-4</v>
      </c>
      <c r="AL375" s="5">
        <f t="shared" si="643"/>
        <v>1.9011450001462162E-6</v>
      </c>
      <c r="AM375" s="5">
        <f t="shared" si="644"/>
        <v>3.2732778969516865E-5</v>
      </c>
      <c r="AN375" s="5">
        <f t="shared" si="645"/>
        <v>4.8264254222327255E-5</v>
      </c>
      <c r="AO375" s="5">
        <f t="shared" si="646"/>
        <v>3.5582653061733271E-5</v>
      </c>
      <c r="AP375" s="5">
        <f t="shared" si="647"/>
        <v>1.7488791229485955E-5</v>
      </c>
      <c r="AQ375" s="5">
        <f t="shared" si="648"/>
        <v>6.4467751632636285E-6</v>
      </c>
      <c r="AR375" s="5">
        <f t="shared" si="649"/>
        <v>8.1519179361926805E-3</v>
      </c>
      <c r="AS375" s="5">
        <f t="shared" si="650"/>
        <v>3.987008272848409E-3</v>
      </c>
      <c r="AT375" s="5">
        <f t="shared" si="651"/>
        <v>9.7499969284442554E-4</v>
      </c>
      <c r="AU375" s="5">
        <f t="shared" si="652"/>
        <v>1.5895367085482653E-4</v>
      </c>
      <c r="AV375" s="5">
        <f t="shared" si="653"/>
        <v>1.9435598029149391E-5</v>
      </c>
      <c r="AW375" s="5">
        <f t="shared" si="654"/>
        <v>3.8084021413680537E-8</v>
      </c>
      <c r="AX375" s="5">
        <f t="shared" si="655"/>
        <v>2.6682035967136334E-6</v>
      </c>
      <c r="AY375" s="5">
        <f t="shared" si="656"/>
        <v>3.9342475879803232E-6</v>
      </c>
      <c r="AZ375" s="5">
        <f t="shared" si="657"/>
        <v>2.9005103101190021E-6</v>
      </c>
      <c r="BA375" s="5">
        <f t="shared" si="658"/>
        <v>1.4255940720506761E-6</v>
      </c>
      <c r="BB375" s="5">
        <f t="shared" si="659"/>
        <v>5.2550712830839211E-7</v>
      </c>
      <c r="BC375" s="5">
        <f t="shared" si="660"/>
        <v>1.5497131887238439E-7</v>
      </c>
      <c r="BD375" s="5">
        <f t="shared" si="661"/>
        <v>2.0033243538450105E-3</v>
      </c>
      <c r="BE375" s="5">
        <f t="shared" si="662"/>
        <v>9.7980264699636696E-4</v>
      </c>
      <c r="BF375" s="5">
        <f t="shared" si="663"/>
        <v>2.3960504079594493E-4</v>
      </c>
      <c r="BG375" s="5">
        <f t="shared" si="664"/>
        <v>3.9062679782723858E-5</v>
      </c>
      <c r="BH375" s="5">
        <f t="shared" si="665"/>
        <v>4.7762756161308793E-6</v>
      </c>
      <c r="BI375" s="5">
        <f t="shared" si="666"/>
        <v>4.6720417315221235E-7</v>
      </c>
      <c r="BJ375" s="8">
        <f t="shared" si="667"/>
        <v>0.12145503023242171</v>
      </c>
      <c r="BK375" s="8">
        <f t="shared" si="668"/>
        <v>0.26135527960293331</v>
      </c>
      <c r="BL375" s="8">
        <f t="shared" si="669"/>
        <v>0.54136321167794066</v>
      </c>
      <c r="BM375" s="8">
        <f t="shared" si="670"/>
        <v>0.31262703642350731</v>
      </c>
      <c r="BN375" s="8">
        <f t="shared" si="671"/>
        <v>0.68653276110930728</v>
      </c>
    </row>
    <row r="376" spans="1:66" x14ac:dyDescent="0.25">
      <c r="A376" t="s">
        <v>13</v>
      </c>
      <c r="B376" t="s">
        <v>55</v>
      </c>
      <c r="C376" t="s">
        <v>44</v>
      </c>
      <c r="D376" s="16"/>
      <c r="E376">
        <f>VLOOKUP(A376,home!$A$2:$E$405,3,FALSE)</f>
        <v>2</v>
      </c>
      <c r="F376">
        <f>VLOOKUP(B376,home!$B$2:$E$405,3,FALSE)</f>
        <v>1</v>
      </c>
      <c r="G376">
        <f>VLOOKUP(C376,away!$B$2:$E$405,4,FALSE)</f>
        <v>1</v>
      </c>
      <c r="H376">
        <f>VLOOKUP(A376,away!$A$2:$E$405,3,FALSE)</f>
        <v>1</v>
      </c>
      <c r="I376">
        <f>VLOOKUP(C376,away!$B$2:$E$405,3,FALSE)</f>
        <v>0</v>
      </c>
      <c r="J376">
        <f>VLOOKUP(B376,home!$B$2:$E$405,4,FALSE)</f>
        <v>0</v>
      </c>
      <c r="K376" s="3">
        <f t="shared" si="616"/>
        <v>2</v>
      </c>
      <c r="L376" s="3">
        <f t="shared" si="617"/>
        <v>0</v>
      </c>
      <c r="M376" s="5">
        <f t="shared" si="618"/>
        <v>0.1353352832366127</v>
      </c>
      <c r="N376" s="5">
        <f t="shared" si="619"/>
        <v>0.27067056647322535</v>
      </c>
      <c r="O376" s="5">
        <f t="shared" si="620"/>
        <v>0</v>
      </c>
      <c r="P376" s="5">
        <f t="shared" si="621"/>
        <v>0</v>
      </c>
      <c r="Q376" s="5">
        <f t="shared" si="622"/>
        <v>0.27067056647322546</v>
      </c>
      <c r="R376" s="5">
        <f t="shared" si="623"/>
        <v>0</v>
      </c>
      <c r="S376" s="5">
        <f t="shared" si="624"/>
        <v>0</v>
      </c>
      <c r="T376" s="5">
        <f t="shared" si="625"/>
        <v>0</v>
      </c>
      <c r="U376" s="5">
        <f t="shared" si="626"/>
        <v>0</v>
      </c>
      <c r="V376" s="5">
        <f t="shared" si="627"/>
        <v>0</v>
      </c>
      <c r="W376" s="5">
        <f t="shared" si="628"/>
        <v>0.18044704431548364</v>
      </c>
      <c r="X376" s="5">
        <f t="shared" si="629"/>
        <v>0</v>
      </c>
      <c r="Y376" s="5">
        <f t="shared" si="630"/>
        <v>0</v>
      </c>
      <c r="Z376" s="5">
        <f t="shared" si="631"/>
        <v>0</v>
      </c>
      <c r="AA376" s="5">
        <f t="shared" si="632"/>
        <v>0</v>
      </c>
      <c r="AB376" s="5">
        <f t="shared" si="633"/>
        <v>0</v>
      </c>
      <c r="AC376" s="5">
        <f t="shared" si="634"/>
        <v>0</v>
      </c>
      <c r="AD376" s="5">
        <f t="shared" si="635"/>
        <v>9.022352215774182E-2</v>
      </c>
      <c r="AE376" s="5">
        <f t="shared" si="636"/>
        <v>0</v>
      </c>
      <c r="AF376" s="5">
        <f t="shared" si="637"/>
        <v>0</v>
      </c>
      <c r="AG376" s="5">
        <f t="shared" si="638"/>
        <v>0</v>
      </c>
      <c r="AH376" s="5">
        <f t="shared" si="639"/>
        <v>0</v>
      </c>
      <c r="AI376" s="5">
        <f t="shared" si="640"/>
        <v>0</v>
      </c>
      <c r="AJ376" s="5">
        <f t="shared" si="641"/>
        <v>0</v>
      </c>
      <c r="AK376" s="5">
        <f t="shared" si="642"/>
        <v>0</v>
      </c>
      <c r="AL376" s="5">
        <f t="shared" si="643"/>
        <v>0</v>
      </c>
      <c r="AM376" s="5">
        <f t="shared" si="644"/>
        <v>3.6089408863096716E-2</v>
      </c>
      <c r="AN376" s="5">
        <f t="shared" si="645"/>
        <v>0</v>
      </c>
      <c r="AO376" s="5">
        <f t="shared" si="646"/>
        <v>0</v>
      </c>
      <c r="AP376" s="5">
        <f t="shared" si="647"/>
        <v>0</v>
      </c>
      <c r="AQ376" s="5">
        <f t="shared" si="648"/>
        <v>0</v>
      </c>
      <c r="AR376" s="5">
        <f t="shared" si="649"/>
        <v>0</v>
      </c>
      <c r="AS376" s="5">
        <f t="shared" si="650"/>
        <v>0</v>
      </c>
      <c r="AT376" s="5">
        <f t="shared" si="651"/>
        <v>0</v>
      </c>
      <c r="AU376" s="5">
        <f t="shared" si="652"/>
        <v>0</v>
      </c>
      <c r="AV376" s="5">
        <f t="shared" si="653"/>
        <v>0</v>
      </c>
      <c r="AW376" s="5">
        <f t="shared" si="654"/>
        <v>0</v>
      </c>
      <c r="AX376" s="5">
        <f t="shared" si="655"/>
        <v>1.2029802954365572E-2</v>
      </c>
      <c r="AY376" s="5">
        <f t="shared" si="656"/>
        <v>0</v>
      </c>
      <c r="AZ376" s="5">
        <f t="shared" si="657"/>
        <v>0</v>
      </c>
      <c r="BA376" s="5">
        <f t="shared" si="658"/>
        <v>0</v>
      </c>
      <c r="BB376" s="5">
        <f t="shared" si="659"/>
        <v>0</v>
      </c>
      <c r="BC376" s="5">
        <f t="shared" si="660"/>
        <v>0</v>
      </c>
      <c r="BD376" s="5">
        <f t="shared" si="661"/>
        <v>0</v>
      </c>
      <c r="BE376" s="5">
        <f t="shared" si="662"/>
        <v>0</v>
      </c>
      <c r="BF376" s="5">
        <f t="shared" si="663"/>
        <v>0</v>
      </c>
      <c r="BG376" s="5">
        <f t="shared" si="664"/>
        <v>0</v>
      </c>
      <c r="BH376" s="5">
        <f t="shared" si="665"/>
        <v>0</v>
      </c>
      <c r="BI376" s="5">
        <f t="shared" si="666"/>
        <v>0</v>
      </c>
      <c r="BJ376" s="8">
        <f t="shared" si="667"/>
        <v>0.86013091123713858</v>
      </c>
      <c r="BK376" s="8">
        <f t="shared" si="668"/>
        <v>0.1353352832366127</v>
      </c>
      <c r="BL376" s="8">
        <f t="shared" si="669"/>
        <v>0</v>
      </c>
      <c r="BM376" s="8">
        <f t="shared" si="670"/>
        <v>0.31878977829068772</v>
      </c>
      <c r="BN376" s="8">
        <f t="shared" si="671"/>
        <v>0.67667641618306351</v>
      </c>
    </row>
    <row r="377" spans="1:66" x14ac:dyDescent="0.25">
      <c r="A377" t="s">
        <v>13</v>
      </c>
      <c r="B377" t="s">
        <v>229</v>
      </c>
      <c r="C377" t="s">
        <v>50</v>
      </c>
      <c r="D377" s="16"/>
      <c r="E377">
        <f>VLOOKUP(A377,home!$A$2:$E$405,3,FALSE)</f>
        <v>2</v>
      </c>
      <c r="F377">
        <f>VLOOKUP(B377,home!$B$2:$E$405,3,FALSE)</f>
        <v>0</v>
      </c>
      <c r="G377">
        <f>VLOOKUP(C377,away!$B$2:$E$405,4,FALSE)</f>
        <v>0</v>
      </c>
      <c r="H377">
        <f>VLOOKUP(A377,away!$A$2:$E$405,3,FALSE)</f>
        <v>1</v>
      </c>
      <c r="I377">
        <f>VLOOKUP(C377,away!$B$2:$E$405,3,FALSE)</f>
        <v>0</v>
      </c>
      <c r="J377">
        <f>VLOOKUP(B377,home!$B$2:$E$405,4,FALSE)</f>
        <v>0</v>
      </c>
      <c r="K377" s="3">
        <f t="shared" si="616"/>
        <v>0</v>
      </c>
      <c r="L377" s="3">
        <f t="shared" si="617"/>
        <v>0</v>
      </c>
      <c r="M377" s="5">
        <f t="shared" si="618"/>
        <v>1</v>
      </c>
      <c r="N377" s="5">
        <f t="shared" si="619"/>
        <v>0</v>
      </c>
      <c r="O377" s="5">
        <f t="shared" si="620"/>
        <v>0</v>
      </c>
      <c r="P377" s="5">
        <f t="shared" si="621"/>
        <v>0</v>
      </c>
      <c r="Q377" s="5">
        <f t="shared" si="622"/>
        <v>0</v>
      </c>
      <c r="R377" s="5">
        <f t="shared" si="623"/>
        <v>0</v>
      </c>
      <c r="S377" s="5">
        <f t="shared" si="624"/>
        <v>0</v>
      </c>
      <c r="T377" s="5">
        <f t="shared" si="625"/>
        <v>0</v>
      </c>
      <c r="U377" s="5">
        <f t="shared" si="626"/>
        <v>0</v>
      </c>
      <c r="V377" s="5">
        <f t="shared" si="627"/>
        <v>0</v>
      </c>
      <c r="W377" s="5">
        <f t="shared" si="628"/>
        <v>0</v>
      </c>
      <c r="X377" s="5">
        <f t="shared" si="629"/>
        <v>0</v>
      </c>
      <c r="Y377" s="5">
        <f t="shared" si="630"/>
        <v>0</v>
      </c>
      <c r="Z377" s="5">
        <f t="shared" si="631"/>
        <v>0</v>
      </c>
      <c r="AA377" s="5">
        <f t="shared" si="632"/>
        <v>0</v>
      </c>
      <c r="AB377" s="5">
        <f t="shared" si="633"/>
        <v>0</v>
      </c>
      <c r="AC377" s="5">
        <f t="shared" si="634"/>
        <v>0</v>
      </c>
      <c r="AD377" s="5">
        <f t="shared" si="635"/>
        <v>0</v>
      </c>
      <c r="AE377" s="5">
        <f t="shared" si="636"/>
        <v>0</v>
      </c>
      <c r="AF377" s="5">
        <f t="shared" si="637"/>
        <v>0</v>
      </c>
      <c r="AG377" s="5">
        <f t="shared" si="638"/>
        <v>0</v>
      </c>
      <c r="AH377" s="5">
        <f t="shared" si="639"/>
        <v>0</v>
      </c>
      <c r="AI377" s="5">
        <f t="shared" si="640"/>
        <v>0</v>
      </c>
      <c r="AJ377" s="5">
        <f t="shared" si="641"/>
        <v>0</v>
      </c>
      <c r="AK377" s="5">
        <f t="shared" si="642"/>
        <v>0</v>
      </c>
      <c r="AL377" s="5">
        <f t="shared" si="643"/>
        <v>0</v>
      </c>
      <c r="AM377" s="5">
        <f t="shared" si="644"/>
        <v>0</v>
      </c>
      <c r="AN377" s="5">
        <f t="shared" si="645"/>
        <v>0</v>
      </c>
      <c r="AO377" s="5">
        <f t="shared" si="646"/>
        <v>0</v>
      </c>
      <c r="AP377" s="5">
        <f t="shared" si="647"/>
        <v>0</v>
      </c>
      <c r="AQ377" s="5">
        <f t="shared" si="648"/>
        <v>0</v>
      </c>
      <c r="AR377" s="5">
        <f t="shared" si="649"/>
        <v>0</v>
      </c>
      <c r="AS377" s="5">
        <f t="shared" si="650"/>
        <v>0</v>
      </c>
      <c r="AT377" s="5">
        <f t="shared" si="651"/>
        <v>0</v>
      </c>
      <c r="AU377" s="5">
        <f t="shared" si="652"/>
        <v>0</v>
      </c>
      <c r="AV377" s="5">
        <f t="shared" si="653"/>
        <v>0</v>
      </c>
      <c r="AW377" s="5">
        <f t="shared" si="654"/>
        <v>0</v>
      </c>
      <c r="AX377" s="5">
        <f t="shared" si="655"/>
        <v>0</v>
      </c>
      <c r="AY377" s="5">
        <f t="shared" si="656"/>
        <v>0</v>
      </c>
      <c r="AZ377" s="5">
        <f t="shared" si="657"/>
        <v>0</v>
      </c>
      <c r="BA377" s="5">
        <f t="shared" si="658"/>
        <v>0</v>
      </c>
      <c r="BB377" s="5">
        <f t="shared" si="659"/>
        <v>0</v>
      </c>
      <c r="BC377" s="5">
        <f t="shared" si="660"/>
        <v>0</v>
      </c>
      <c r="BD377" s="5">
        <f t="shared" si="661"/>
        <v>0</v>
      </c>
      <c r="BE377" s="5">
        <f t="shared" si="662"/>
        <v>0</v>
      </c>
      <c r="BF377" s="5">
        <f t="shared" si="663"/>
        <v>0</v>
      </c>
      <c r="BG377" s="5">
        <f t="shared" si="664"/>
        <v>0</v>
      </c>
      <c r="BH377" s="5">
        <f t="shared" si="665"/>
        <v>0</v>
      </c>
      <c r="BI377" s="5">
        <f t="shared" si="666"/>
        <v>0</v>
      </c>
      <c r="BJ377" s="8">
        <f t="shared" si="667"/>
        <v>0</v>
      </c>
      <c r="BK377" s="8">
        <f t="shared" si="668"/>
        <v>1</v>
      </c>
      <c r="BL377" s="8">
        <f t="shared" si="669"/>
        <v>0</v>
      </c>
      <c r="BM377" s="8">
        <f t="shared" si="670"/>
        <v>0</v>
      </c>
      <c r="BN377" s="8">
        <f t="shared" si="671"/>
        <v>1</v>
      </c>
    </row>
    <row r="378" spans="1:66" x14ac:dyDescent="0.25">
      <c r="A378" t="s">
        <v>13</v>
      </c>
      <c r="B378" t="s">
        <v>228</v>
      </c>
      <c r="C378" t="s">
        <v>43</v>
      </c>
      <c r="D378" s="16"/>
      <c r="E378">
        <f>VLOOKUP(A378,home!$A$2:$E$405,3,FALSE)</f>
        <v>2</v>
      </c>
      <c r="F378">
        <f>VLOOKUP(B378,home!$B$2:$E$405,3,FALSE)</f>
        <v>1</v>
      </c>
      <c r="G378">
        <f>VLOOKUP(C378,away!$B$2:$E$405,4,FALSE)</f>
        <v>1</v>
      </c>
      <c r="H378">
        <f>VLOOKUP(A378,away!$A$2:$E$405,3,FALSE)</f>
        <v>1</v>
      </c>
      <c r="I378">
        <f>VLOOKUP(C378,away!$B$2:$E$405,3,FALSE)</f>
        <v>0.5</v>
      </c>
      <c r="J378">
        <f>VLOOKUP(B378,home!$B$2:$E$405,4,FALSE)</f>
        <v>1</v>
      </c>
      <c r="K378" s="3">
        <f t="shared" si="616"/>
        <v>2</v>
      </c>
      <c r="L378" s="3">
        <f t="shared" si="617"/>
        <v>0.5</v>
      </c>
      <c r="M378" s="5">
        <f t="shared" si="618"/>
        <v>8.20849986238988E-2</v>
      </c>
      <c r="N378" s="5">
        <f t="shared" si="619"/>
        <v>0.16416999724779757</v>
      </c>
      <c r="O378" s="5">
        <f t="shared" si="620"/>
        <v>4.10424993119494E-2</v>
      </c>
      <c r="P378" s="5">
        <f t="shared" si="621"/>
        <v>8.2084998623898786E-2</v>
      </c>
      <c r="Q378" s="5">
        <f t="shared" si="622"/>
        <v>0.16416999724779763</v>
      </c>
      <c r="R378" s="5">
        <f t="shared" si="623"/>
        <v>1.026062482798735E-2</v>
      </c>
      <c r="S378" s="5">
        <f t="shared" si="624"/>
        <v>2.0521249655974703E-2</v>
      </c>
      <c r="T378" s="5">
        <f t="shared" si="625"/>
        <v>8.2084998623898814E-2</v>
      </c>
      <c r="U378" s="5">
        <f t="shared" si="626"/>
        <v>2.0521249655974697E-2</v>
      </c>
      <c r="V378" s="5">
        <f t="shared" si="627"/>
        <v>2.2801388506638563E-3</v>
      </c>
      <c r="W378" s="5">
        <f t="shared" si="628"/>
        <v>0.10944666483186509</v>
      </c>
      <c r="X378" s="5">
        <f t="shared" si="629"/>
        <v>5.4723332415932545E-2</v>
      </c>
      <c r="Y378" s="5">
        <f t="shared" si="630"/>
        <v>1.3680833103983136E-2</v>
      </c>
      <c r="Z378" s="5">
        <f t="shared" si="631"/>
        <v>1.710104137997892E-3</v>
      </c>
      <c r="AA378" s="5">
        <f t="shared" si="632"/>
        <v>3.4202082759957832E-3</v>
      </c>
      <c r="AB378" s="5">
        <f t="shared" si="633"/>
        <v>3.4202082759957849E-3</v>
      </c>
      <c r="AC378" s="5">
        <f t="shared" si="634"/>
        <v>1.4250867816649099E-4</v>
      </c>
      <c r="AD378" s="5">
        <f t="shared" si="635"/>
        <v>5.4723332415932545E-2</v>
      </c>
      <c r="AE378" s="5">
        <f t="shared" si="636"/>
        <v>2.7361666207966272E-2</v>
      </c>
      <c r="AF378" s="5">
        <f t="shared" si="637"/>
        <v>6.8404165519915681E-3</v>
      </c>
      <c r="AG378" s="5">
        <f t="shared" si="638"/>
        <v>1.1400694253319282E-3</v>
      </c>
      <c r="AH378" s="5">
        <f t="shared" si="639"/>
        <v>2.1376301724973645E-4</v>
      </c>
      <c r="AI378" s="5">
        <f t="shared" si="640"/>
        <v>4.2752603449947279E-4</v>
      </c>
      <c r="AJ378" s="5">
        <f t="shared" si="641"/>
        <v>4.2752603449947295E-4</v>
      </c>
      <c r="AK378" s="5">
        <f t="shared" si="642"/>
        <v>2.8501735633298199E-4</v>
      </c>
      <c r="AL378" s="5">
        <f t="shared" si="643"/>
        <v>5.7003471266596391E-6</v>
      </c>
      <c r="AM378" s="5">
        <f t="shared" si="644"/>
        <v>2.188933296637301E-2</v>
      </c>
      <c r="AN378" s="5">
        <f t="shared" si="645"/>
        <v>1.0944666483186505E-2</v>
      </c>
      <c r="AO378" s="5">
        <f t="shared" si="646"/>
        <v>2.7361666207966263E-3</v>
      </c>
      <c r="AP378" s="5">
        <f t="shared" si="647"/>
        <v>4.5602777013277116E-4</v>
      </c>
      <c r="AQ378" s="5">
        <f t="shared" si="648"/>
        <v>5.7003471266596374E-5</v>
      </c>
      <c r="AR378" s="5">
        <f t="shared" si="649"/>
        <v>2.137630172497365E-5</v>
      </c>
      <c r="AS378" s="5">
        <f t="shared" si="650"/>
        <v>4.2752603449947293E-5</v>
      </c>
      <c r="AT378" s="5">
        <f t="shared" si="651"/>
        <v>4.2752603449947306E-5</v>
      </c>
      <c r="AU378" s="5">
        <f t="shared" si="652"/>
        <v>2.8501735633298207E-5</v>
      </c>
      <c r="AV378" s="5">
        <f t="shared" si="653"/>
        <v>1.4250867816649104E-5</v>
      </c>
      <c r="AW378" s="5">
        <f t="shared" si="654"/>
        <v>1.5834297574054552E-7</v>
      </c>
      <c r="AX378" s="5">
        <f t="shared" si="655"/>
        <v>7.2964443221243368E-3</v>
      </c>
      <c r="AY378" s="5">
        <f t="shared" si="656"/>
        <v>3.6482221610621684E-3</v>
      </c>
      <c r="AZ378" s="5">
        <f t="shared" si="657"/>
        <v>9.120555402655421E-4</v>
      </c>
      <c r="BA378" s="5">
        <f t="shared" si="658"/>
        <v>1.5200925671092372E-4</v>
      </c>
      <c r="BB378" s="5">
        <f t="shared" si="659"/>
        <v>1.9001157088865458E-5</v>
      </c>
      <c r="BC378" s="5">
        <f t="shared" si="660"/>
        <v>1.9001157088865464E-6</v>
      </c>
      <c r="BD378" s="5">
        <f t="shared" si="661"/>
        <v>1.7813584770811373E-6</v>
      </c>
      <c r="BE378" s="5">
        <f t="shared" si="662"/>
        <v>3.5627169541622738E-6</v>
      </c>
      <c r="BF378" s="5">
        <f t="shared" si="663"/>
        <v>3.5627169541622755E-6</v>
      </c>
      <c r="BG378" s="5">
        <f t="shared" si="664"/>
        <v>2.3751446361081835E-6</v>
      </c>
      <c r="BH378" s="5">
        <f t="shared" si="665"/>
        <v>1.1875723180540918E-6</v>
      </c>
      <c r="BI378" s="5">
        <f t="shared" si="666"/>
        <v>4.7502892722163656E-7</v>
      </c>
      <c r="BJ378" s="8">
        <f t="shared" si="667"/>
        <v>0.72645413793721314</v>
      </c>
      <c r="BK378" s="8">
        <f t="shared" si="668"/>
        <v>0.19076781694079145</v>
      </c>
      <c r="BL378" s="8">
        <f t="shared" si="669"/>
        <v>8.0181201440826286E-2</v>
      </c>
      <c r="BM378" s="8">
        <f t="shared" si="670"/>
        <v>0.45165208075541285</v>
      </c>
      <c r="BN378" s="8">
        <f t="shared" si="671"/>
        <v>0.54381311588332959</v>
      </c>
    </row>
    <row r="379" spans="1:66" x14ac:dyDescent="0.25">
      <c r="A379" t="s">
        <v>13</v>
      </c>
      <c r="B379" t="s">
        <v>17</v>
      </c>
      <c r="C379" t="s">
        <v>48</v>
      </c>
      <c r="D379" s="16"/>
      <c r="E379">
        <f>VLOOKUP(A379,home!$A$2:$E$405,3,FALSE)</f>
        <v>2</v>
      </c>
      <c r="F379">
        <f>VLOOKUP(B379,home!$B$2:$E$405,3,FALSE)</f>
        <v>0.5</v>
      </c>
      <c r="G379">
        <f>VLOOKUP(C379,away!$B$2:$E$405,4,FALSE)</f>
        <v>0.5</v>
      </c>
      <c r="H379">
        <f>VLOOKUP(A379,away!$A$2:$E$405,3,FALSE)</f>
        <v>1</v>
      </c>
      <c r="I379">
        <f>VLOOKUP(C379,away!$B$2:$E$405,3,FALSE)</f>
        <v>0.5</v>
      </c>
      <c r="J379">
        <f>VLOOKUP(B379,home!$B$2:$E$405,4,FALSE)</f>
        <v>1</v>
      </c>
      <c r="K379" s="3">
        <f t="shared" si="616"/>
        <v>0.5</v>
      </c>
      <c r="L379" s="3">
        <f t="shared" si="617"/>
        <v>0.5</v>
      </c>
      <c r="M379" s="5">
        <f t="shared" si="618"/>
        <v>0.36787944117144233</v>
      </c>
      <c r="N379" s="5">
        <f t="shared" si="619"/>
        <v>0.18393972058572117</v>
      </c>
      <c r="O379" s="5">
        <f t="shared" si="620"/>
        <v>0.18393972058572117</v>
      </c>
      <c r="P379" s="5">
        <f t="shared" si="621"/>
        <v>9.1969860292860584E-2</v>
      </c>
      <c r="Q379" s="5">
        <f t="shared" si="622"/>
        <v>4.5984930146430292E-2</v>
      </c>
      <c r="R379" s="5">
        <f t="shared" si="623"/>
        <v>4.5984930146430292E-2</v>
      </c>
      <c r="S379" s="5">
        <f t="shared" si="624"/>
        <v>5.7481162683037865E-3</v>
      </c>
      <c r="T379" s="5">
        <f t="shared" si="625"/>
        <v>2.2992465073215146E-2</v>
      </c>
      <c r="U379" s="5">
        <f t="shared" si="626"/>
        <v>2.2992465073215146E-2</v>
      </c>
      <c r="V379" s="5">
        <f t="shared" si="627"/>
        <v>1.5966989634177189E-4</v>
      </c>
      <c r="W379" s="5">
        <f t="shared" si="628"/>
        <v>7.6641550244050498E-3</v>
      </c>
      <c r="X379" s="5">
        <f t="shared" si="629"/>
        <v>3.8320775122025249E-3</v>
      </c>
      <c r="Y379" s="5">
        <f t="shared" si="630"/>
        <v>9.5801937805063122E-4</v>
      </c>
      <c r="Z379" s="5">
        <f t="shared" si="631"/>
        <v>7.6641550244050498E-3</v>
      </c>
      <c r="AA379" s="5">
        <f t="shared" si="632"/>
        <v>3.8320775122025249E-3</v>
      </c>
      <c r="AB379" s="5">
        <f t="shared" si="633"/>
        <v>9.5801937805063122E-4</v>
      </c>
      <c r="AC379" s="5">
        <f t="shared" si="634"/>
        <v>2.4948421303401845E-6</v>
      </c>
      <c r="AD379" s="5">
        <f t="shared" si="635"/>
        <v>9.5801937805063101E-4</v>
      </c>
      <c r="AE379" s="5">
        <f t="shared" si="636"/>
        <v>4.790096890253155E-4</v>
      </c>
      <c r="AF379" s="5">
        <f t="shared" si="637"/>
        <v>1.1975242225632888E-4</v>
      </c>
      <c r="AG379" s="5">
        <f t="shared" si="638"/>
        <v>1.9958737042721483E-5</v>
      </c>
      <c r="AH379" s="5">
        <f t="shared" si="639"/>
        <v>9.5801937805063101E-4</v>
      </c>
      <c r="AI379" s="5">
        <f t="shared" si="640"/>
        <v>4.790096890253155E-4</v>
      </c>
      <c r="AJ379" s="5">
        <f t="shared" si="641"/>
        <v>1.1975242225632888E-4</v>
      </c>
      <c r="AK379" s="5">
        <f t="shared" si="642"/>
        <v>1.9958737042721483E-5</v>
      </c>
      <c r="AL379" s="5">
        <f t="shared" si="643"/>
        <v>2.4948421303401859E-8</v>
      </c>
      <c r="AM379" s="5">
        <f t="shared" si="644"/>
        <v>9.5801937805063125E-5</v>
      </c>
      <c r="AN379" s="5">
        <f t="shared" si="645"/>
        <v>4.7900968902531562E-5</v>
      </c>
      <c r="AO379" s="5">
        <f t="shared" si="646"/>
        <v>1.1975242225632891E-5</v>
      </c>
      <c r="AP379" s="5">
        <f t="shared" si="647"/>
        <v>1.9958737042721489E-6</v>
      </c>
      <c r="AQ379" s="5">
        <f t="shared" si="648"/>
        <v>2.494842130340185E-7</v>
      </c>
      <c r="AR379" s="5">
        <f t="shared" si="649"/>
        <v>9.5801937805063125E-5</v>
      </c>
      <c r="AS379" s="5">
        <f t="shared" si="650"/>
        <v>4.7900968902531562E-5</v>
      </c>
      <c r="AT379" s="5">
        <f t="shared" si="651"/>
        <v>1.1975242225632891E-5</v>
      </c>
      <c r="AU379" s="5">
        <f t="shared" si="652"/>
        <v>1.9958737042721489E-6</v>
      </c>
      <c r="AV379" s="5">
        <f t="shared" si="653"/>
        <v>2.494842130340185E-7</v>
      </c>
      <c r="AW379" s="5">
        <f t="shared" si="654"/>
        <v>1.7325292571806843E-10</v>
      </c>
      <c r="AX379" s="5">
        <f t="shared" si="655"/>
        <v>7.9834948170885921E-6</v>
      </c>
      <c r="AY379" s="5">
        <f t="shared" si="656"/>
        <v>3.991747408544296E-6</v>
      </c>
      <c r="AZ379" s="5">
        <f t="shared" si="657"/>
        <v>9.9793685213607401E-7</v>
      </c>
      <c r="BA379" s="5">
        <f t="shared" si="658"/>
        <v>1.6632280868934571E-7</v>
      </c>
      <c r="BB379" s="5">
        <f t="shared" si="659"/>
        <v>2.0790351086168207E-8</v>
      </c>
      <c r="BC379" s="5">
        <f t="shared" si="660"/>
        <v>2.0790351086168215E-9</v>
      </c>
      <c r="BD379" s="5">
        <f t="shared" si="661"/>
        <v>7.9834948170885921E-6</v>
      </c>
      <c r="BE379" s="5">
        <f t="shared" si="662"/>
        <v>3.991747408544296E-6</v>
      </c>
      <c r="BF379" s="5">
        <f t="shared" si="663"/>
        <v>9.9793685213607401E-7</v>
      </c>
      <c r="BG379" s="5">
        <f t="shared" si="664"/>
        <v>1.6632280868934571E-7</v>
      </c>
      <c r="BH379" s="5">
        <f t="shared" si="665"/>
        <v>2.0790351086168207E-8</v>
      </c>
      <c r="BI379" s="5">
        <f t="shared" si="666"/>
        <v>2.0790351086168215E-9</v>
      </c>
      <c r="BJ379" s="8">
        <f t="shared" si="667"/>
        <v>0.26711919382452298</v>
      </c>
      <c r="BK379" s="8">
        <f t="shared" si="668"/>
        <v>0.46576359916690868</v>
      </c>
      <c r="BL379" s="8">
        <f t="shared" si="669"/>
        <v>0.25945503880011794</v>
      </c>
      <c r="BM379" s="8">
        <f t="shared" si="670"/>
        <v>8.0299392313193232E-2</v>
      </c>
      <c r="BN379" s="8">
        <f t="shared" si="671"/>
        <v>0.91969860292860584</v>
      </c>
    </row>
    <row r="380" spans="1:66" x14ac:dyDescent="0.25">
      <c r="A380" t="s">
        <v>13</v>
      </c>
      <c r="B380" t="s">
        <v>46</v>
      </c>
      <c r="C380" t="s">
        <v>51</v>
      </c>
      <c r="D380" s="16"/>
      <c r="E380">
        <f>VLOOKUP(A380,home!$A$2:$E$405,3,FALSE)</f>
        <v>2</v>
      </c>
      <c r="F380">
        <f>VLOOKUP(B380,home!$B$2:$E$405,3,FALSE)</f>
        <v>0.5</v>
      </c>
      <c r="G380">
        <f>VLOOKUP(C380,away!$B$2:$E$405,4,FALSE)</f>
        <v>0.5</v>
      </c>
      <c r="H380">
        <f>VLOOKUP(A380,away!$A$2:$E$405,3,FALSE)</f>
        <v>1</v>
      </c>
      <c r="I380">
        <f>VLOOKUP(C380,away!$B$2:$E$405,3,FALSE)</f>
        <v>1</v>
      </c>
      <c r="J380">
        <f>VLOOKUP(B380,home!$B$2:$E$405,4,FALSE)</f>
        <v>2</v>
      </c>
      <c r="K380" s="3">
        <f t="shared" si="616"/>
        <v>0.5</v>
      </c>
      <c r="L380" s="3">
        <f t="shared" si="617"/>
        <v>2</v>
      </c>
      <c r="M380" s="5">
        <f t="shared" si="618"/>
        <v>8.20849986238988E-2</v>
      </c>
      <c r="N380" s="5">
        <f t="shared" si="619"/>
        <v>4.10424993119494E-2</v>
      </c>
      <c r="O380" s="5">
        <f t="shared" si="620"/>
        <v>0.16416999724779757</v>
      </c>
      <c r="P380" s="5">
        <f t="shared" si="621"/>
        <v>8.2084998623898786E-2</v>
      </c>
      <c r="Q380" s="5">
        <f t="shared" si="622"/>
        <v>1.026062482798735E-2</v>
      </c>
      <c r="R380" s="5">
        <f t="shared" si="623"/>
        <v>0.16416999724779763</v>
      </c>
      <c r="S380" s="5">
        <f t="shared" si="624"/>
        <v>2.0521249655974703E-2</v>
      </c>
      <c r="T380" s="5">
        <f t="shared" si="625"/>
        <v>2.0521249655974697E-2</v>
      </c>
      <c r="U380" s="5">
        <f t="shared" si="626"/>
        <v>8.2084998623898814E-2</v>
      </c>
      <c r="V380" s="5">
        <f t="shared" si="627"/>
        <v>2.2801388506638563E-3</v>
      </c>
      <c r="W380" s="5">
        <f t="shared" si="628"/>
        <v>1.710104137997892E-3</v>
      </c>
      <c r="X380" s="5">
        <f t="shared" si="629"/>
        <v>3.4202082759957832E-3</v>
      </c>
      <c r="Y380" s="5">
        <f t="shared" si="630"/>
        <v>3.4202082759957849E-3</v>
      </c>
      <c r="Z380" s="5">
        <f t="shared" si="631"/>
        <v>0.10944666483186509</v>
      </c>
      <c r="AA380" s="5">
        <f t="shared" si="632"/>
        <v>5.4723332415932545E-2</v>
      </c>
      <c r="AB380" s="5">
        <f t="shared" si="633"/>
        <v>1.3680833103983136E-2</v>
      </c>
      <c r="AC380" s="5">
        <f t="shared" si="634"/>
        <v>1.4250867816649099E-4</v>
      </c>
      <c r="AD380" s="5">
        <f t="shared" si="635"/>
        <v>2.1376301724973645E-4</v>
      </c>
      <c r="AE380" s="5">
        <f t="shared" si="636"/>
        <v>4.2752603449947279E-4</v>
      </c>
      <c r="AF380" s="5">
        <f t="shared" si="637"/>
        <v>4.2752603449947295E-4</v>
      </c>
      <c r="AG380" s="5">
        <f t="shared" si="638"/>
        <v>2.8501735633298199E-4</v>
      </c>
      <c r="AH380" s="5">
        <f t="shared" si="639"/>
        <v>5.4723332415932545E-2</v>
      </c>
      <c r="AI380" s="5">
        <f t="shared" si="640"/>
        <v>2.7361666207966272E-2</v>
      </c>
      <c r="AJ380" s="5">
        <f t="shared" si="641"/>
        <v>6.8404165519915681E-3</v>
      </c>
      <c r="AK380" s="5">
        <f t="shared" si="642"/>
        <v>1.1400694253319282E-3</v>
      </c>
      <c r="AL380" s="5">
        <f t="shared" si="643"/>
        <v>5.7003471266596391E-6</v>
      </c>
      <c r="AM380" s="5">
        <f t="shared" si="644"/>
        <v>2.137630172497365E-5</v>
      </c>
      <c r="AN380" s="5">
        <f t="shared" si="645"/>
        <v>4.2752603449947293E-5</v>
      </c>
      <c r="AO380" s="5">
        <f t="shared" si="646"/>
        <v>4.2752603449947306E-5</v>
      </c>
      <c r="AP380" s="5">
        <f t="shared" si="647"/>
        <v>2.8501735633298207E-5</v>
      </c>
      <c r="AQ380" s="5">
        <f t="shared" si="648"/>
        <v>1.4250867816649104E-5</v>
      </c>
      <c r="AR380" s="5">
        <f t="shared" si="649"/>
        <v>2.188933296637301E-2</v>
      </c>
      <c r="AS380" s="5">
        <f t="shared" si="650"/>
        <v>1.0944666483186505E-2</v>
      </c>
      <c r="AT380" s="5">
        <f t="shared" si="651"/>
        <v>2.7361666207966263E-3</v>
      </c>
      <c r="AU380" s="5">
        <f t="shared" si="652"/>
        <v>4.5602777013277116E-4</v>
      </c>
      <c r="AV380" s="5">
        <f t="shared" si="653"/>
        <v>5.7003471266596374E-5</v>
      </c>
      <c r="AW380" s="5">
        <f t="shared" si="654"/>
        <v>1.5834297574054552E-7</v>
      </c>
      <c r="AX380" s="5">
        <f t="shared" si="655"/>
        <v>1.7813584770811373E-6</v>
      </c>
      <c r="AY380" s="5">
        <f t="shared" si="656"/>
        <v>3.5627169541622738E-6</v>
      </c>
      <c r="AZ380" s="5">
        <f t="shared" si="657"/>
        <v>3.5627169541622755E-6</v>
      </c>
      <c r="BA380" s="5">
        <f t="shared" si="658"/>
        <v>2.3751446361081835E-6</v>
      </c>
      <c r="BB380" s="5">
        <f t="shared" si="659"/>
        <v>1.1875723180540918E-6</v>
      </c>
      <c r="BC380" s="5">
        <f t="shared" si="660"/>
        <v>4.7502892722163656E-7</v>
      </c>
      <c r="BD380" s="5">
        <f t="shared" si="661"/>
        <v>7.2964443221243368E-3</v>
      </c>
      <c r="BE380" s="5">
        <f t="shared" si="662"/>
        <v>3.6482221610621684E-3</v>
      </c>
      <c r="BF380" s="5">
        <f t="shared" si="663"/>
        <v>9.120555402655421E-4</v>
      </c>
      <c r="BG380" s="5">
        <f t="shared" si="664"/>
        <v>1.5200925671092372E-4</v>
      </c>
      <c r="BH380" s="5">
        <f t="shared" si="665"/>
        <v>1.9001157088865458E-5</v>
      </c>
      <c r="BI380" s="5">
        <f t="shared" si="666"/>
        <v>1.9001157088865464E-6</v>
      </c>
      <c r="BJ380" s="8">
        <f t="shared" si="667"/>
        <v>8.1891305578824181E-2</v>
      </c>
      <c r="BK380" s="8">
        <f t="shared" si="668"/>
        <v>0.18712315749668346</v>
      </c>
      <c r="BL380" s="8">
        <f t="shared" si="669"/>
        <v>0.61700747310534809</v>
      </c>
      <c r="BM380" s="8">
        <f t="shared" si="670"/>
        <v>0.45165208075541291</v>
      </c>
      <c r="BN380" s="8">
        <f t="shared" si="671"/>
        <v>0.54381311588332948</v>
      </c>
    </row>
    <row r="381" spans="1:66" x14ac:dyDescent="0.25">
      <c r="A381" t="s">
        <v>13</v>
      </c>
      <c r="B381" t="s">
        <v>15</v>
      </c>
      <c r="C381" t="s">
        <v>54</v>
      </c>
      <c r="D381" s="16"/>
      <c r="E381">
        <f>VLOOKUP(A381,home!$A$2:$E$405,3,FALSE)</f>
        <v>2</v>
      </c>
      <c r="F381">
        <f>VLOOKUP(B381,home!$B$2:$E$405,3,FALSE)</f>
        <v>2</v>
      </c>
      <c r="G381">
        <f>VLOOKUP(C381,away!$B$2:$E$405,4,FALSE)</f>
        <v>2</v>
      </c>
      <c r="H381">
        <f>VLOOKUP(A381,away!$A$2:$E$405,3,FALSE)</f>
        <v>1</v>
      </c>
      <c r="I381">
        <f>VLOOKUP(C381,away!$B$2:$E$405,3,FALSE)</f>
        <v>0</v>
      </c>
      <c r="J381">
        <f>VLOOKUP(B381,home!$B$2:$E$405,4,FALSE)</f>
        <v>0</v>
      </c>
      <c r="K381" s="3">
        <f t="shared" si="616"/>
        <v>8</v>
      </c>
      <c r="L381" s="3">
        <f t="shared" si="617"/>
        <v>0</v>
      </c>
      <c r="M381" s="5">
        <f t="shared" si="618"/>
        <v>3.3546262790251185E-4</v>
      </c>
      <c r="N381" s="5">
        <f t="shared" si="619"/>
        <v>2.683701023220094E-3</v>
      </c>
      <c r="O381" s="5">
        <f t="shared" si="620"/>
        <v>0</v>
      </c>
      <c r="P381" s="5">
        <f t="shared" si="621"/>
        <v>0</v>
      </c>
      <c r="Q381" s="5">
        <f t="shared" si="622"/>
        <v>1.0734804092880379E-2</v>
      </c>
      <c r="R381" s="5">
        <f t="shared" si="623"/>
        <v>0</v>
      </c>
      <c r="S381" s="5">
        <f t="shared" si="624"/>
        <v>0</v>
      </c>
      <c r="T381" s="5">
        <f t="shared" si="625"/>
        <v>0</v>
      </c>
      <c r="U381" s="5">
        <f t="shared" si="626"/>
        <v>0</v>
      </c>
      <c r="V381" s="5">
        <f t="shared" si="627"/>
        <v>0</v>
      </c>
      <c r="W381" s="5">
        <f t="shared" si="628"/>
        <v>2.8626144247681014E-2</v>
      </c>
      <c r="X381" s="5">
        <f t="shared" si="629"/>
        <v>0</v>
      </c>
      <c r="Y381" s="5">
        <f t="shared" si="630"/>
        <v>0</v>
      </c>
      <c r="Z381" s="5">
        <f t="shared" si="631"/>
        <v>0</v>
      </c>
      <c r="AA381" s="5">
        <f t="shared" si="632"/>
        <v>0</v>
      </c>
      <c r="AB381" s="5">
        <f t="shared" si="633"/>
        <v>0</v>
      </c>
      <c r="AC381" s="5">
        <f t="shared" si="634"/>
        <v>0</v>
      </c>
      <c r="AD381" s="5">
        <f t="shared" si="635"/>
        <v>5.7252288495362028E-2</v>
      </c>
      <c r="AE381" s="5">
        <f t="shared" si="636"/>
        <v>0</v>
      </c>
      <c r="AF381" s="5">
        <f t="shared" si="637"/>
        <v>0</v>
      </c>
      <c r="AG381" s="5">
        <f t="shared" si="638"/>
        <v>0</v>
      </c>
      <c r="AH381" s="5">
        <f t="shared" si="639"/>
        <v>0</v>
      </c>
      <c r="AI381" s="5">
        <f t="shared" si="640"/>
        <v>0</v>
      </c>
      <c r="AJ381" s="5">
        <f t="shared" si="641"/>
        <v>0</v>
      </c>
      <c r="AK381" s="5">
        <f t="shared" si="642"/>
        <v>0</v>
      </c>
      <c r="AL381" s="5">
        <f t="shared" si="643"/>
        <v>0</v>
      </c>
      <c r="AM381" s="5">
        <f t="shared" si="644"/>
        <v>9.1603661592579252E-2</v>
      </c>
      <c r="AN381" s="5">
        <f t="shared" si="645"/>
        <v>0</v>
      </c>
      <c r="AO381" s="5">
        <f t="shared" si="646"/>
        <v>0</v>
      </c>
      <c r="AP381" s="5">
        <f t="shared" si="647"/>
        <v>0</v>
      </c>
      <c r="AQ381" s="5">
        <f t="shared" si="648"/>
        <v>0</v>
      </c>
      <c r="AR381" s="5">
        <f t="shared" si="649"/>
        <v>0</v>
      </c>
      <c r="AS381" s="5">
        <f t="shared" si="650"/>
        <v>0</v>
      </c>
      <c r="AT381" s="5">
        <f t="shared" si="651"/>
        <v>0</v>
      </c>
      <c r="AU381" s="5">
        <f t="shared" si="652"/>
        <v>0</v>
      </c>
      <c r="AV381" s="5">
        <f t="shared" si="653"/>
        <v>0</v>
      </c>
      <c r="AW381" s="5">
        <f t="shared" si="654"/>
        <v>0</v>
      </c>
      <c r="AX381" s="5">
        <f t="shared" si="655"/>
        <v>0.12213821545677231</v>
      </c>
      <c r="AY381" s="5">
        <f t="shared" si="656"/>
        <v>0</v>
      </c>
      <c r="AZ381" s="5">
        <f t="shared" si="657"/>
        <v>0</v>
      </c>
      <c r="BA381" s="5">
        <f t="shared" si="658"/>
        <v>0</v>
      </c>
      <c r="BB381" s="5">
        <f t="shared" si="659"/>
        <v>0</v>
      </c>
      <c r="BC381" s="5">
        <f t="shared" si="660"/>
        <v>0</v>
      </c>
      <c r="BD381" s="5">
        <f t="shared" si="661"/>
        <v>0</v>
      </c>
      <c r="BE381" s="5">
        <f t="shared" si="662"/>
        <v>0</v>
      </c>
      <c r="BF381" s="5">
        <f t="shared" si="663"/>
        <v>0</v>
      </c>
      <c r="BG381" s="5">
        <f t="shared" si="664"/>
        <v>0</v>
      </c>
      <c r="BH381" s="5">
        <f t="shared" si="665"/>
        <v>0</v>
      </c>
      <c r="BI381" s="5">
        <f t="shared" si="666"/>
        <v>0</v>
      </c>
      <c r="BJ381" s="8">
        <f t="shared" si="667"/>
        <v>0.31303881490849506</v>
      </c>
      <c r="BK381" s="8">
        <f t="shared" si="668"/>
        <v>3.3546262790251185E-4</v>
      </c>
      <c r="BL381" s="8">
        <f t="shared" si="669"/>
        <v>0</v>
      </c>
      <c r="BM381" s="8">
        <f t="shared" si="670"/>
        <v>0.29962030979239462</v>
      </c>
      <c r="BN381" s="8">
        <f t="shared" si="671"/>
        <v>1.3753967744002985E-2</v>
      </c>
    </row>
    <row r="382" spans="1:66" x14ac:dyDescent="0.25">
      <c r="A382" t="s">
        <v>16</v>
      </c>
      <c r="B382" t="s">
        <v>467</v>
      </c>
      <c r="C382" t="s">
        <v>49</v>
      </c>
      <c r="D382" s="16"/>
      <c r="E382">
        <f>VLOOKUP(A382,home!$A$2:$E$405,3,FALSE)</f>
        <v>1.4166666666666701</v>
      </c>
      <c r="F382">
        <f>VLOOKUP(B382,home!$B$2:$E$405,3,FALSE)</f>
        <v>0</v>
      </c>
      <c r="G382">
        <f>VLOOKUP(C382,away!$B$2:$E$405,4,FALSE)</f>
        <v>0.71</v>
      </c>
      <c r="H382">
        <f>VLOOKUP(A382,away!$A$2:$E$405,3,FALSE)</f>
        <v>1.3611111111111101</v>
      </c>
      <c r="I382">
        <f>VLOOKUP(C382,away!$B$2:$E$405,3,FALSE)</f>
        <v>1.06</v>
      </c>
      <c r="J382">
        <f>VLOOKUP(B382,home!$B$2:$E$405,4,FALSE)</f>
        <v>0</v>
      </c>
      <c r="K382" s="3">
        <f t="shared" si="616"/>
        <v>0</v>
      </c>
      <c r="L382" s="3">
        <f t="shared" si="617"/>
        <v>0</v>
      </c>
      <c r="M382" s="5">
        <f t="shared" si="618"/>
        <v>1</v>
      </c>
      <c r="N382" s="5">
        <f t="shared" si="619"/>
        <v>0</v>
      </c>
      <c r="O382" s="5">
        <f t="shared" si="620"/>
        <v>0</v>
      </c>
      <c r="P382" s="5">
        <f t="shared" si="621"/>
        <v>0</v>
      </c>
      <c r="Q382" s="5">
        <f t="shared" si="622"/>
        <v>0</v>
      </c>
      <c r="R382" s="5">
        <f t="shared" si="623"/>
        <v>0</v>
      </c>
      <c r="S382" s="5">
        <f t="shared" si="624"/>
        <v>0</v>
      </c>
      <c r="T382" s="5">
        <f t="shared" si="625"/>
        <v>0</v>
      </c>
      <c r="U382" s="5">
        <f t="shared" si="626"/>
        <v>0</v>
      </c>
      <c r="V382" s="5">
        <f t="shared" si="627"/>
        <v>0</v>
      </c>
      <c r="W382" s="5">
        <f t="shared" si="628"/>
        <v>0</v>
      </c>
      <c r="X382" s="5">
        <f t="shared" si="629"/>
        <v>0</v>
      </c>
      <c r="Y382" s="5">
        <f t="shared" si="630"/>
        <v>0</v>
      </c>
      <c r="Z382" s="5">
        <f t="shared" si="631"/>
        <v>0</v>
      </c>
      <c r="AA382" s="5">
        <f t="shared" si="632"/>
        <v>0</v>
      </c>
      <c r="AB382" s="5">
        <f t="shared" si="633"/>
        <v>0</v>
      </c>
      <c r="AC382" s="5">
        <f t="shared" si="634"/>
        <v>0</v>
      </c>
      <c r="AD382" s="5">
        <f t="shared" si="635"/>
        <v>0</v>
      </c>
      <c r="AE382" s="5">
        <f t="shared" si="636"/>
        <v>0</v>
      </c>
      <c r="AF382" s="5">
        <f t="shared" si="637"/>
        <v>0</v>
      </c>
      <c r="AG382" s="5">
        <f t="shared" si="638"/>
        <v>0</v>
      </c>
      <c r="AH382" s="5">
        <f t="shared" si="639"/>
        <v>0</v>
      </c>
      <c r="AI382" s="5">
        <f t="shared" si="640"/>
        <v>0</v>
      </c>
      <c r="AJ382" s="5">
        <f t="shared" si="641"/>
        <v>0</v>
      </c>
      <c r="AK382" s="5">
        <f t="shared" si="642"/>
        <v>0</v>
      </c>
      <c r="AL382" s="5">
        <f t="shared" si="643"/>
        <v>0</v>
      </c>
      <c r="AM382" s="5">
        <f t="shared" si="644"/>
        <v>0</v>
      </c>
      <c r="AN382" s="5">
        <f t="shared" si="645"/>
        <v>0</v>
      </c>
      <c r="AO382" s="5">
        <f t="shared" si="646"/>
        <v>0</v>
      </c>
      <c r="AP382" s="5">
        <f t="shared" si="647"/>
        <v>0</v>
      </c>
      <c r="AQ382" s="5">
        <f t="shared" si="648"/>
        <v>0</v>
      </c>
      <c r="AR382" s="5">
        <f t="shared" si="649"/>
        <v>0</v>
      </c>
      <c r="AS382" s="5">
        <f t="shared" si="650"/>
        <v>0</v>
      </c>
      <c r="AT382" s="5">
        <f t="shared" si="651"/>
        <v>0</v>
      </c>
      <c r="AU382" s="5">
        <f t="shared" si="652"/>
        <v>0</v>
      </c>
      <c r="AV382" s="5">
        <f t="shared" si="653"/>
        <v>0</v>
      </c>
      <c r="AW382" s="5">
        <f t="shared" si="654"/>
        <v>0</v>
      </c>
      <c r="AX382" s="5">
        <f t="shared" si="655"/>
        <v>0</v>
      </c>
      <c r="AY382" s="5">
        <f t="shared" si="656"/>
        <v>0</v>
      </c>
      <c r="AZ382" s="5">
        <f t="shared" si="657"/>
        <v>0</v>
      </c>
      <c r="BA382" s="5">
        <f t="shared" si="658"/>
        <v>0</v>
      </c>
      <c r="BB382" s="5">
        <f t="shared" si="659"/>
        <v>0</v>
      </c>
      <c r="BC382" s="5">
        <f t="shared" si="660"/>
        <v>0</v>
      </c>
      <c r="BD382" s="5">
        <f t="shared" si="661"/>
        <v>0</v>
      </c>
      <c r="BE382" s="5">
        <f t="shared" si="662"/>
        <v>0</v>
      </c>
      <c r="BF382" s="5">
        <f t="shared" si="663"/>
        <v>0</v>
      </c>
      <c r="BG382" s="5">
        <f t="shared" si="664"/>
        <v>0</v>
      </c>
      <c r="BH382" s="5">
        <f t="shared" si="665"/>
        <v>0</v>
      </c>
      <c r="BI382" s="5">
        <f t="shared" si="666"/>
        <v>0</v>
      </c>
      <c r="BJ382" s="8">
        <f t="shared" si="667"/>
        <v>0</v>
      </c>
      <c r="BK382" s="8">
        <f t="shared" si="668"/>
        <v>1</v>
      </c>
      <c r="BL382" s="8">
        <f t="shared" si="669"/>
        <v>0</v>
      </c>
      <c r="BM382" s="8">
        <f t="shared" si="670"/>
        <v>0</v>
      </c>
      <c r="BN382" s="8">
        <f t="shared" si="671"/>
        <v>1</v>
      </c>
    </row>
    <row r="383" spans="1:66" x14ac:dyDescent="0.25">
      <c r="A383" t="s">
        <v>16</v>
      </c>
      <c r="B383" t="s">
        <v>18</v>
      </c>
      <c r="C383" t="s">
        <v>60</v>
      </c>
      <c r="D383" s="16"/>
      <c r="E383">
        <f>VLOOKUP(A383,home!$A$2:$E$405,3,FALSE)</f>
        <v>1.4166666666666701</v>
      </c>
      <c r="F383">
        <f>VLOOKUP(B383,home!$B$2:$E$405,3,FALSE)</f>
        <v>1.76</v>
      </c>
      <c r="G383">
        <f>VLOOKUP(C383,away!$B$2:$E$405,4,FALSE)</f>
        <v>1.06</v>
      </c>
      <c r="H383">
        <f>VLOOKUP(A383,away!$A$2:$E$405,3,FALSE)</f>
        <v>1.3611111111111101</v>
      </c>
      <c r="I383">
        <f>VLOOKUP(C383,away!$B$2:$E$405,3,FALSE)</f>
        <v>0.35</v>
      </c>
      <c r="J383">
        <f>VLOOKUP(B383,home!$B$2:$E$405,4,FALSE)</f>
        <v>1.1000000000000001</v>
      </c>
      <c r="K383" s="3">
        <f t="shared" si="616"/>
        <v>2.6429333333333398</v>
      </c>
      <c r="L383" s="3">
        <f t="shared" si="617"/>
        <v>0.52402777777777731</v>
      </c>
      <c r="M383" s="5">
        <f t="shared" si="618"/>
        <v>4.2131436315391596E-2</v>
      </c>
      <c r="N383" s="5">
        <f t="shared" si="619"/>
        <v>0.11135057741915923</v>
      </c>
      <c r="O383" s="5">
        <f t="shared" si="620"/>
        <v>2.2078042946940605E-2</v>
      </c>
      <c r="P383" s="5">
        <f t="shared" si="621"/>
        <v>5.8350795639234364E-2</v>
      </c>
      <c r="Q383" s="5">
        <f t="shared" si="622"/>
        <v>0.14714607637350538</v>
      </c>
      <c r="R383" s="5">
        <f t="shared" si="623"/>
        <v>5.7847538915838078E-3</v>
      </c>
      <c r="S383" s="5">
        <f t="shared" si="624"/>
        <v>2.0203532382824525E-2</v>
      </c>
      <c r="T383" s="5">
        <f t="shared" si="625"/>
        <v>7.710863141072713E-2</v>
      </c>
      <c r="U383" s="5">
        <f t="shared" si="626"/>
        <v>1.5288718885196602E-2</v>
      </c>
      <c r="V383" s="5">
        <f t="shared" si="627"/>
        <v>3.1090328857630253E-3</v>
      </c>
      <c r="W383" s="5">
        <f t="shared" si="628"/>
        <v>0.12963242337225023</v>
      </c>
      <c r="X383" s="5">
        <f t="shared" si="629"/>
        <v>6.7930990747708295E-2</v>
      </c>
      <c r="Y383" s="5">
        <f t="shared" si="630"/>
        <v>1.7798863061882164E-2</v>
      </c>
      <c r="Z383" s="5">
        <f t="shared" si="631"/>
        <v>1.0104572422660041E-3</v>
      </c>
      <c r="AA383" s="5">
        <f t="shared" si="632"/>
        <v>2.6705711274929039E-3</v>
      </c>
      <c r="AB383" s="5">
        <f t="shared" si="633"/>
        <v>3.5290707259442995E-3</v>
      </c>
      <c r="AC383" s="5">
        <f t="shared" si="634"/>
        <v>2.6911992329606152E-4</v>
      </c>
      <c r="AD383" s="5">
        <f t="shared" si="635"/>
        <v>8.5652463202825019E-2</v>
      </c>
      <c r="AE383" s="5">
        <f t="shared" si="636"/>
        <v>4.4884269953369242E-2</v>
      </c>
      <c r="AF383" s="5">
        <f t="shared" si="637"/>
        <v>1.1760302120420972E-2</v>
      </c>
      <c r="AG383" s="5">
        <f t="shared" si="638"/>
        <v>2.0542416620531615E-3</v>
      </c>
      <c r="AH383" s="5">
        <f t="shared" si="639"/>
        <v>1.3237691580102881E-4</v>
      </c>
      <c r="AI383" s="5">
        <f t="shared" si="640"/>
        <v>3.498633633343999E-4</v>
      </c>
      <c r="AJ383" s="5">
        <f t="shared" si="641"/>
        <v>4.6233277253429969E-4</v>
      </c>
      <c r="AK383" s="5">
        <f t="shared" si="642"/>
        <v>4.0730489854110707E-4</v>
      </c>
      <c r="AL383" s="5">
        <f t="shared" si="643"/>
        <v>1.4908925989744255E-5</v>
      </c>
      <c r="AM383" s="5">
        <f t="shared" si="644"/>
        <v>4.5274750016170706E-2</v>
      </c>
      <c r="AN383" s="5">
        <f t="shared" si="645"/>
        <v>2.3725226640418325E-2</v>
      </c>
      <c r="AO383" s="5">
        <f t="shared" si="646"/>
        <v>6.2163388968262678E-3</v>
      </c>
      <c r="AP383" s="5">
        <f t="shared" si="647"/>
        <v>1.0858447526724763E-3</v>
      </c>
      <c r="AQ383" s="5">
        <f t="shared" si="648"/>
        <v>1.422532031886545E-4</v>
      </c>
      <c r="AR383" s="5">
        <f t="shared" si="649"/>
        <v>1.387383620325782E-5</v>
      </c>
      <c r="AS383" s="5">
        <f t="shared" si="650"/>
        <v>3.6667624162796947E-5</v>
      </c>
      <c r="AT383" s="5">
        <f t="shared" si="651"/>
        <v>4.8455043076997552E-5</v>
      </c>
      <c r="AU383" s="5">
        <f t="shared" si="652"/>
        <v>4.2687816172099895E-5</v>
      </c>
      <c r="AV383" s="5">
        <f t="shared" si="653"/>
        <v>2.8205263072112209E-5</v>
      </c>
      <c r="AW383" s="5">
        <f t="shared" si="654"/>
        <v>5.7356728906633012E-7</v>
      </c>
      <c r="AX383" s="5">
        <f t="shared" si="655"/>
        <v>1.9943024329345284E-2</v>
      </c>
      <c r="AY383" s="5">
        <f t="shared" si="656"/>
        <v>1.0450698721474957E-2</v>
      </c>
      <c r="AZ383" s="5">
        <f t="shared" si="657"/>
        <v>2.7382282136197899E-3</v>
      </c>
      <c r="BA383" s="5">
        <f t="shared" si="658"/>
        <v>4.7830254861053049E-4</v>
      </c>
      <c r="BB383" s="5">
        <f t="shared" si="659"/>
        <v>6.2660955413455896E-5</v>
      </c>
      <c r="BC383" s="5">
        <f t="shared" si="660"/>
        <v>6.567216243749139E-6</v>
      </c>
      <c r="BD383" s="5">
        <f t="shared" si="661"/>
        <v>1.2117125924743441E-6</v>
      </c>
      <c r="BE383" s="5">
        <f t="shared" si="662"/>
        <v>3.2024756010702006E-6</v>
      </c>
      <c r="BF383" s="5">
        <f t="shared" si="663"/>
        <v>4.2319647576275797E-6</v>
      </c>
      <c r="BG383" s="5">
        <f t="shared" si="664"/>
        <v>3.7282669078086258E-6</v>
      </c>
      <c r="BH383" s="5">
        <f t="shared" si="665"/>
        <v>2.4633902215527589E-6</v>
      </c>
      <c r="BI383" s="5">
        <f t="shared" si="666"/>
        <v>1.3021152259098375E-6</v>
      </c>
      <c r="BJ383" s="8">
        <f t="shared" si="667"/>
        <v>0.80544273481788475</v>
      </c>
      <c r="BK383" s="8">
        <f t="shared" si="668"/>
        <v>0.13452952479397429</v>
      </c>
      <c r="BL383" s="8">
        <f t="shared" si="669"/>
        <v>5.0889065035362752E-2</v>
      </c>
      <c r="BM383" s="8">
        <f t="shared" si="670"/>
        <v>0.59457997414948693</v>
      </c>
      <c r="BN383" s="8">
        <f t="shared" si="671"/>
        <v>0.38684168258581497</v>
      </c>
    </row>
    <row r="384" spans="1:66" x14ac:dyDescent="0.25">
      <c r="A384" t="s">
        <v>16</v>
      </c>
      <c r="B384" t="s">
        <v>235</v>
      </c>
      <c r="C384" t="s">
        <v>230</v>
      </c>
      <c r="D384" s="16"/>
      <c r="E384">
        <f>VLOOKUP(A384,home!$A$2:$E$405,3,FALSE)</f>
        <v>1.4166666666666701</v>
      </c>
      <c r="F384">
        <f>VLOOKUP(B384,home!$B$2:$E$405,3,FALSE)</f>
        <v>2.4700000000000002</v>
      </c>
      <c r="G384">
        <f>VLOOKUP(C384,away!$B$2:$E$405,4,FALSE)</f>
        <v>1.41</v>
      </c>
      <c r="H384">
        <f>VLOOKUP(A384,away!$A$2:$E$405,3,FALSE)</f>
        <v>1.3611111111111101</v>
      </c>
      <c r="I384">
        <f>VLOOKUP(C384,away!$B$2:$E$405,3,FALSE)</f>
        <v>1.41</v>
      </c>
      <c r="J384">
        <f>VLOOKUP(B384,home!$B$2:$E$405,4,FALSE)</f>
        <v>0.37</v>
      </c>
      <c r="K384" s="3">
        <f t="shared" si="616"/>
        <v>4.9338250000000121</v>
      </c>
      <c r="L384" s="3">
        <f t="shared" si="617"/>
        <v>0.71009166666666612</v>
      </c>
      <c r="M384" s="5">
        <f t="shared" si="618"/>
        <v>3.5389802204148714E-3</v>
      </c>
      <c r="N384" s="5">
        <f t="shared" si="619"/>
        <v>1.7460709085988443E-2</v>
      </c>
      <c r="O384" s="5">
        <f t="shared" si="620"/>
        <v>2.5130003630147611E-3</v>
      </c>
      <c r="P384" s="5">
        <f t="shared" si="621"/>
        <v>1.2398704016051334E-2</v>
      </c>
      <c r="Q384" s="5">
        <f t="shared" si="622"/>
        <v>4.3074041503088592E-2</v>
      </c>
      <c r="R384" s="5">
        <f t="shared" si="623"/>
        <v>8.9223030805354441E-4</v>
      </c>
      <c r="S384" s="5">
        <f t="shared" si="624"/>
        <v>1.0859615744025421E-2</v>
      </c>
      <c r="T384" s="5">
        <f t="shared" si="625"/>
        <v>3.0586517920997321E-2</v>
      </c>
      <c r="U384" s="5">
        <f t="shared" si="626"/>
        <v>4.4021081996322891E-3</v>
      </c>
      <c r="V384" s="5">
        <f t="shared" si="627"/>
        <v>4.2273684932522424E-3</v>
      </c>
      <c r="W384" s="5">
        <f t="shared" si="628"/>
        <v>7.0839927606325528E-2</v>
      </c>
      <c r="X384" s="5">
        <f t="shared" si="629"/>
        <v>5.030284226052166E-2</v>
      </c>
      <c r="Y384" s="5">
        <f t="shared" si="630"/>
        <v>1.7859814549422117E-2</v>
      </c>
      <c r="Z384" s="5">
        <f t="shared" si="631"/>
        <v>2.1118843549875149E-4</v>
      </c>
      <c r="AA384" s="5">
        <f t="shared" si="632"/>
        <v>1.0419667827746299E-3</v>
      </c>
      <c r="AB384" s="5">
        <f t="shared" si="633"/>
        <v>2.5704408810115265E-3</v>
      </c>
      <c r="AC384" s="5">
        <f t="shared" si="634"/>
        <v>9.2565314458848216E-4</v>
      </c>
      <c r="AD384" s="5">
        <f t="shared" si="635"/>
        <v>8.7377951455569966E-2</v>
      </c>
      <c r="AE384" s="5">
        <f t="shared" si="636"/>
        <v>6.2046355179004718E-2</v>
      </c>
      <c r="AF384" s="5">
        <f t="shared" si="637"/>
        <v>2.2029299879825697E-2</v>
      </c>
      <c r="AG384" s="5">
        <f t="shared" si="638"/>
        <v>5.2142740890550737E-3</v>
      </c>
      <c r="AH384" s="5">
        <f t="shared" si="639"/>
        <v>3.7490787036008531E-5</v>
      </c>
      <c r="AI384" s="5">
        <f t="shared" si="640"/>
        <v>1.8497298234793522E-4</v>
      </c>
      <c r="AJ384" s="5">
        <f t="shared" si="641"/>
        <v>4.5631216231640202E-4</v>
      </c>
      <c r="AK384" s="5">
        <f t="shared" si="642"/>
        <v>7.5045478474690928E-4</v>
      </c>
      <c r="AL384" s="5">
        <f t="shared" si="643"/>
        <v>1.2971984748684848E-4</v>
      </c>
      <c r="AM384" s="5">
        <f t="shared" si="644"/>
        <v>8.6221504268055707E-2</v>
      </c>
      <c r="AN384" s="5">
        <f t="shared" si="645"/>
        <v>6.1225171668210732E-2</v>
      </c>
      <c r="AO384" s="5">
        <f t="shared" si="646"/>
        <v>2.1737742095916255E-2</v>
      </c>
      <c r="AP384" s="5">
        <f t="shared" si="647"/>
        <v>5.145263171486442E-3</v>
      </c>
      <c r="AQ384" s="5">
        <f t="shared" si="648"/>
        <v>9.1340212521985565E-4</v>
      </c>
      <c r="AR384" s="5">
        <f t="shared" si="649"/>
        <v>5.3243790902088685E-6</v>
      </c>
      <c r="AS384" s="5">
        <f t="shared" si="650"/>
        <v>2.6269554664749832E-5</v>
      </c>
      <c r="AT384" s="5">
        <f t="shared" si="651"/>
        <v>6.480469277190485E-5</v>
      </c>
      <c r="AU384" s="5">
        <f t="shared" si="652"/>
        <v>1.0657833777178142E-4</v>
      </c>
      <c r="AV384" s="5">
        <f t="shared" si="653"/>
        <v>1.3145971683921519E-4</v>
      </c>
      <c r="AW384" s="5">
        <f t="shared" si="654"/>
        <v>1.262414824661464E-5</v>
      </c>
      <c r="AX384" s="5">
        <f t="shared" si="655"/>
        <v>7.0900302215890151E-2</v>
      </c>
      <c r="AY384" s="5">
        <f t="shared" si="656"/>
        <v>5.0345713767651748E-2</v>
      </c>
      <c r="AZ384" s="5">
        <f t="shared" si="657"/>
        <v>1.7875035899397377E-2</v>
      </c>
      <c r="BA384" s="5">
        <f t="shared" si="658"/>
        <v>4.2309713445098582E-3</v>
      </c>
      <c r="BB384" s="5">
        <f t="shared" si="659"/>
        <v>7.5109437341047745E-4</v>
      </c>
      <c r="BC384" s="5">
        <f t="shared" si="660"/>
        <v>1.0666917108780026E-4</v>
      </c>
      <c r="BD384" s="5">
        <f t="shared" si="661"/>
        <v>6.3013287035526047E-7</v>
      </c>
      <c r="BE384" s="5">
        <f t="shared" si="662"/>
        <v>3.1089653090805503E-6</v>
      </c>
      <c r="BF384" s="5">
        <f t="shared" si="663"/>
        <v>7.6695453830371941E-6</v>
      </c>
      <c r="BG384" s="5">
        <f t="shared" si="664"/>
        <v>1.2613398249821193E-5</v>
      </c>
      <c r="BH384" s="5">
        <f t="shared" si="665"/>
        <v>1.5558074904981051E-5</v>
      </c>
      <c r="BI384" s="5">
        <f t="shared" si="666"/>
        <v>1.535216378361366E-5</v>
      </c>
      <c r="BJ384" s="8">
        <f t="shared" si="667"/>
        <v>0.72624460363063559</v>
      </c>
      <c r="BK384" s="8">
        <f t="shared" si="668"/>
        <v>8.2425755233470954E-2</v>
      </c>
      <c r="BL384" s="8">
        <f t="shared" si="669"/>
        <v>1.3238346212572754E-2</v>
      </c>
      <c r="BM384" s="8">
        <f t="shared" si="670"/>
        <v>0.69190913839616142</v>
      </c>
      <c r="BN384" s="8">
        <f t="shared" si="671"/>
        <v>7.9877665496611544E-2</v>
      </c>
    </row>
    <row r="385" spans="1:66" x14ac:dyDescent="0.25">
      <c r="A385" t="s">
        <v>16</v>
      </c>
      <c r="B385" t="s">
        <v>450</v>
      </c>
      <c r="C385" t="s">
        <v>448</v>
      </c>
      <c r="D385" s="16"/>
      <c r="E385">
        <f>VLOOKUP(A385,home!$A$2:$E$405,3,FALSE)</f>
        <v>1.4166666666666701</v>
      </c>
      <c r="F385">
        <f>VLOOKUP(B385,home!$B$2:$E$405,3,FALSE)</f>
        <v>0.71</v>
      </c>
      <c r="G385">
        <f>VLOOKUP(C385,away!$B$2:$E$405,4,FALSE)</f>
        <v>0.71</v>
      </c>
      <c r="H385">
        <f>VLOOKUP(A385,away!$A$2:$E$405,3,FALSE)</f>
        <v>1.3611111111111101</v>
      </c>
      <c r="I385">
        <f>VLOOKUP(C385,away!$B$2:$E$405,3,FALSE)</f>
        <v>1.41</v>
      </c>
      <c r="J385">
        <f>VLOOKUP(B385,home!$B$2:$E$405,4,FALSE)</f>
        <v>2.2000000000000002</v>
      </c>
      <c r="K385" s="3">
        <f t="shared" si="616"/>
        <v>0.71414166666666834</v>
      </c>
      <c r="L385" s="3">
        <f t="shared" si="617"/>
        <v>4.2221666666666637</v>
      </c>
      <c r="M385" s="5">
        <f t="shared" si="618"/>
        <v>7.1810595775617476E-3</v>
      </c>
      <c r="N385" s="5">
        <f t="shared" si="619"/>
        <v>5.1282938551525875E-3</v>
      </c>
      <c r="O385" s="5">
        <f t="shared" si="620"/>
        <v>3.0319630379728599E-2</v>
      </c>
      <c r="P385" s="5">
        <f t="shared" si="621"/>
        <v>2.1652511372096731E-2</v>
      </c>
      <c r="Q385" s="5">
        <f t="shared" si="622"/>
        <v>1.8311641604375514E-3</v>
      </c>
      <c r="R385" s="5">
        <f t="shared" si="623"/>
        <v>6.4007266367472018E-2</v>
      </c>
      <c r="S385" s="5">
        <f t="shared" si="624"/>
        <v>1.6321799159824166E-2</v>
      </c>
      <c r="T385" s="5">
        <f t="shared" si="625"/>
        <v>7.7314802793940745E-3</v>
      </c>
      <c r="U385" s="5">
        <f t="shared" si="626"/>
        <v>4.5710255882443852E-2</v>
      </c>
      <c r="V385" s="5">
        <f t="shared" si="627"/>
        <v>5.4682110179185119E-3</v>
      </c>
      <c r="W385" s="5">
        <f t="shared" si="628"/>
        <v>4.3590354182504784E-4</v>
      </c>
      <c r="X385" s="5">
        <f t="shared" si="629"/>
        <v>1.8404574041756545E-3</v>
      </c>
      <c r="Y385" s="5">
        <f t="shared" si="630"/>
        <v>3.8853589516651527E-3</v>
      </c>
      <c r="Z385" s="5">
        <f t="shared" si="631"/>
        <v>9.0083115493731505E-2</v>
      </c>
      <c r="AA385" s="5">
        <f t="shared" si="632"/>
        <v>6.4332106237219397E-2</v>
      </c>
      <c r="AB385" s="5">
        <f t="shared" si="633"/>
        <v>2.297111878421251E-2</v>
      </c>
      <c r="AC385" s="5">
        <f t="shared" si="634"/>
        <v>1.0304929583482415E-3</v>
      </c>
      <c r="AD385" s="5">
        <f t="shared" si="635"/>
        <v>7.7824220466210831E-5</v>
      </c>
      <c r="AE385" s="5">
        <f t="shared" si="636"/>
        <v>3.2858682951175292E-4</v>
      </c>
      <c r="AF385" s="5">
        <f t="shared" si="637"/>
        <v>6.9367417933510268E-4</v>
      </c>
      <c r="AG385" s="5">
        <f t="shared" si="638"/>
        <v>9.7626933250534106E-4</v>
      </c>
      <c r="AH385" s="5">
        <f t="shared" si="639"/>
        <v>9.5086481866779149E-2</v>
      </c>
      <c r="AI385" s="5">
        <f t="shared" si="640"/>
        <v>6.7905218637811599E-2</v>
      </c>
      <c r="AJ385" s="5">
        <f t="shared" si="641"/>
        <v>2.424697300668564E-2</v>
      </c>
      <c r="AK385" s="5">
        <f t="shared" si="642"/>
        <v>5.7719245715387342E-3</v>
      </c>
      <c r="AL385" s="5">
        <f t="shared" si="643"/>
        <v>1.242867309956338E-4</v>
      </c>
      <c r="AM385" s="5">
        <f t="shared" si="644"/>
        <v>1.1115503702154813E-5</v>
      </c>
      <c r="AN385" s="5">
        <f t="shared" si="645"/>
        <v>4.693150921444794E-5</v>
      </c>
      <c r="AO385" s="5">
        <f t="shared" si="646"/>
        <v>9.9076326910800755E-5</v>
      </c>
      <c r="AP385" s="5">
        <f t="shared" si="647"/>
        <v>1.3943892164618407E-4</v>
      </c>
      <c r="AQ385" s="5">
        <f t="shared" si="648"/>
        <v>1.4718359175261582E-4</v>
      </c>
      <c r="AR385" s="5">
        <f t="shared" si="649"/>
        <v>8.0294194837703808E-2</v>
      </c>
      <c r="AS385" s="5">
        <f t="shared" si="650"/>
        <v>5.7341430125055985E-2</v>
      </c>
      <c r="AT385" s="5">
        <f t="shared" si="651"/>
        <v>2.0474952239278893E-2</v>
      </c>
      <c r="AU385" s="5">
        <f t="shared" si="652"/>
        <v>4.8740055056930211E-3</v>
      </c>
      <c r="AV385" s="5">
        <f t="shared" si="653"/>
        <v>8.7018260379453265E-4</v>
      </c>
      <c r="AW385" s="5">
        <f t="shared" si="654"/>
        <v>1.0409790997249361E-5</v>
      </c>
      <c r="AX385" s="5">
        <f t="shared" si="655"/>
        <v>1.3230073899493932E-6</v>
      </c>
      <c r="AY385" s="5">
        <f t="shared" si="656"/>
        <v>5.585957701597991E-6</v>
      </c>
      <c r="AZ385" s="5">
        <f t="shared" si="657"/>
        <v>1.1792422204548486E-5</v>
      </c>
      <c r="BA385" s="5">
        <f t="shared" si="658"/>
        <v>1.659652398376814E-5</v>
      </c>
      <c r="BB385" s="5">
        <f t="shared" si="659"/>
        <v>1.7518322586699924E-5</v>
      </c>
      <c r="BC385" s="5">
        <f t="shared" si="660"/>
        <v>1.4793055536295625E-5</v>
      </c>
      <c r="BD385" s="5">
        <f t="shared" si="661"/>
        <v>5.6502578828431939E-2</v>
      </c>
      <c r="BE385" s="5">
        <f t="shared" si="662"/>
        <v>4.0350845815501191E-2</v>
      </c>
      <c r="BF385" s="5">
        <f t="shared" si="663"/>
        <v>1.440811014104589E-2</v>
      </c>
      <c r="BG385" s="5">
        <f t="shared" si="664"/>
        <v>3.4298105965478126E-3</v>
      </c>
      <c r="BH385" s="5">
        <f t="shared" si="665"/>
        <v>6.1234266394241362E-4</v>
      </c>
      <c r="BI385" s="5">
        <f t="shared" si="666"/>
        <v>8.7459882119788595E-5</v>
      </c>
      <c r="BJ385" s="8">
        <f t="shared" si="667"/>
        <v>2.3440367897097542E-2</v>
      </c>
      <c r="BK385" s="8">
        <f t="shared" si="668"/>
        <v>5.1783946774446636E-2</v>
      </c>
      <c r="BL385" s="8">
        <f t="shared" si="669"/>
        <v>0.69959688897300687</v>
      </c>
      <c r="BM385" s="8">
        <f t="shared" si="670"/>
        <v>0.73478921725912871</v>
      </c>
      <c r="BN385" s="8">
        <f t="shared" si="671"/>
        <v>0.13011992571244924</v>
      </c>
    </row>
    <row r="386" spans="1:66" x14ac:dyDescent="0.25">
      <c r="A386" t="s">
        <v>61</v>
      </c>
      <c r="B386" t="s">
        <v>239</v>
      </c>
      <c r="C386" t="s">
        <v>67</v>
      </c>
      <c r="D386" s="16"/>
      <c r="E386">
        <f>VLOOKUP(A386,home!$A$2:$E$405,3,FALSE)</f>
        <v>1.95</v>
      </c>
      <c r="F386">
        <f>VLOOKUP(B386,home!$B$2:$E$405,3,FALSE)</f>
        <v>1.03</v>
      </c>
      <c r="G386">
        <f>VLOOKUP(C386,away!$B$2:$E$405,4,FALSE)</f>
        <v>1.03</v>
      </c>
      <c r="H386">
        <f>VLOOKUP(A386,away!$A$2:$E$405,3,FALSE)</f>
        <v>1</v>
      </c>
      <c r="I386">
        <f>VLOOKUP(C386,away!$B$2:$E$405,3,FALSE)</f>
        <v>0</v>
      </c>
      <c r="J386">
        <f>VLOOKUP(B386,home!$B$2:$E$405,4,FALSE)</f>
        <v>0</v>
      </c>
      <c r="K386" s="3">
        <f t="shared" si="616"/>
        <v>2.0687550000000003</v>
      </c>
      <c r="L386" s="3">
        <f t="shared" si="617"/>
        <v>0</v>
      </c>
      <c r="M386" s="5">
        <f t="shared" si="618"/>
        <v>0.12634298083941742</v>
      </c>
      <c r="N386" s="5">
        <f t="shared" si="619"/>
        <v>0.26137267332644903</v>
      </c>
      <c r="O386" s="5">
        <f t="shared" si="620"/>
        <v>0</v>
      </c>
      <c r="P386" s="5">
        <f t="shared" si="621"/>
        <v>0</v>
      </c>
      <c r="Q386" s="5">
        <f t="shared" si="622"/>
        <v>0.27035801240372909</v>
      </c>
      <c r="R386" s="5">
        <f t="shared" si="623"/>
        <v>0</v>
      </c>
      <c r="S386" s="5">
        <f t="shared" si="624"/>
        <v>0</v>
      </c>
      <c r="T386" s="5">
        <f t="shared" si="625"/>
        <v>0</v>
      </c>
      <c r="U386" s="5">
        <f t="shared" si="626"/>
        <v>0</v>
      </c>
      <c r="V386" s="5">
        <f t="shared" si="627"/>
        <v>0</v>
      </c>
      <c r="W386" s="5">
        <f t="shared" si="628"/>
        <v>0.18643482998342556</v>
      </c>
      <c r="X386" s="5">
        <f t="shared" si="629"/>
        <v>0</v>
      </c>
      <c r="Y386" s="5">
        <f t="shared" si="630"/>
        <v>0</v>
      </c>
      <c r="Z386" s="5">
        <f t="shared" si="631"/>
        <v>0</v>
      </c>
      <c r="AA386" s="5">
        <f t="shared" si="632"/>
        <v>0</v>
      </c>
      <c r="AB386" s="5">
        <f t="shared" si="633"/>
        <v>0</v>
      </c>
      <c r="AC386" s="5">
        <f t="shared" si="634"/>
        <v>0</v>
      </c>
      <c r="AD386" s="5">
        <f t="shared" si="635"/>
        <v>9.6421996675590413E-2</v>
      </c>
      <c r="AE386" s="5">
        <f t="shared" si="636"/>
        <v>0</v>
      </c>
      <c r="AF386" s="5">
        <f t="shared" si="637"/>
        <v>0</v>
      </c>
      <c r="AG386" s="5">
        <f t="shared" si="638"/>
        <v>0</v>
      </c>
      <c r="AH386" s="5">
        <f t="shared" si="639"/>
        <v>0</v>
      </c>
      <c r="AI386" s="5">
        <f t="shared" si="640"/>
        <v>0</v>
      </c>
      <c r="AJ386" s="5">
        <f t="shared" si="641"/>
        <v>0</v>
      </c>
      <c r="AK386" s="5">
        <f t="shared" si="642"/>
        <v>0</v>
      </c>
      <c r="AL386" s="5">
        <f t="shared" si="643"/>
        <v>0</v>
      </c>
      <c r="AM386" s="5">
        <f t="shared" si="644"/>
        <v>3.9894697546522209E-2</v>
      </c>
      <c r="AN386" s="5">
        <f t="shared" si="645"/>
        <v>0</v>
      </c>
      <c r="AO386" s="5">
        <f t="shared" si="646"/>
        <v>0</v>
      </c>
      <c r="AP386" s="5">
        <f t="shared" si="647"/>
        <v>0</v>
      </c>
      <c r="AQ386" s="5">
        <f t="shared" si="648"/>
        <v>0</v>
      </c>
      <c r="AR386" s="5">
        <f t="shared" si="649"/>
        <v>0</v>
      </c>
      <c r="AS386" s="5">
        <f t="shared" si="650"/>
        <v>0</v>
      </c>
      <c r="AT386" s="5">
        <f t="shared" si="651"/>
        <v>0</v>
      </c>
      <c r="AU386" s="5">
        <f t="shared" si="652"/>
        <v>0</v>
      </c>
      <c r="AV386" s="5">
        <f t="shared" si="653"/>
        <v>0</v>
      </c>
      <c r="AW386" s="5">
        <f t="shared" si="654"/>
        <v>0</v>
      </c>
      <c r="AX386" s="5">
        <f t="shared" si="655"/>
        <v>1.3755392503809267E-2</v>
      </c>
      <c r="AY386" s="5">
        <f t="shared" si="656"/>
        <v>0</v>
      </c>
      <c r="AZ386" s="5">
        <f t="shared" si="657"/>
        <v>0</v>
      </c>
      <c r="BA386" s="5">
        <f t="shared" si="658"/>
        <v>0</v>
      </c>
      <c r="BB386" s="5">
        <f t="shared" si="659"/>
        <v>0</v>
      </c>
      <c r="BC386" s="5">
        <f t="shared" si="660"/>
        <v>0</v>
      </c>
      <c r="BD386" s="5">
        <f t="shared" si="661"/>
        <v>0</v>
      </c>
      <c r="BE386" s="5">
        <f t="shared" si="662"/>
        <v>0</v>
      </c>
      <c r="BF386" s="5">
        <f t="shared" si="663"/>
        <v>0</v>
      </c>
      <c r="BG386" s="5">
        <f t="shared" si="664"/>
        <v>0</v>
      </c>
      <c r="BH386" s="5">
        <f t="shared" si="665"/>
        <v>0</v>
      </c>
      <c r="BI386" s="5">
        <f t="shared" si="666"/>
        <v>0</v>
      </c>
      <c r="BJ386" s="8">
        <f t="shared" si="667"/>
        <v>0.86823760243952552</v>
      </c>
      <c r="BK386" s="8">
        <f t="shared" si="668"/>
        <v>0.12634298083941742</v>
      </c>
      <c r="BL386" s="8">
        <f t="shared" si="669"/>
        <v>0</v>
      </c>
      <c r="BM386" s="8">
        <f t="shared" si="670"/>
        <v>0.3365069167093474</v>
      </c>
      <c r="BN386" s="8">
        <f t="shared" si="671"/>
        <v>0.65807366656959554</v>
      </c>
    </row>
    <row r="387" spans="1:66" x14ac:dyDescent="0.25">
      <c r="A387" t="s">
        <v>61</v>
      </c>
      <c r="B387" t="s">
        <v>311</v>
      </c>
      <c r="C387" t="s">
        <v>289</v>
      </c>
      <c r="D387" s="16"/>
      <c r="E387">
        <f>VLOOKUP(A387,home!$A$2:$E$405,3,FALSE)</f>
        <v>1.95</v>
      </c>
      <c r="F387">
        <f>VLOOKUP(B387,home!$B$2:$E$405,3,FALSE)</f>
        <v>1.03</v>
      </c>
      <c r="G387">
        <f>VLOOKUP(C387,away!$B$2:$E$405,4,FALSE)</f>
        <v>1.03</v>
      </c>
      <c r="H387">
        <f>VLOOKUP(A387,away!$A$2:$E$405,3,FALSE)</f>
        <v>1</v>
      </c>
      <c r="I387">
        <f>VLOOKUP(C387,away!$B$2:$E$405,3,FALSE)</f>
        <v>0</v>
      </c>
      <c r="J387">
        <f>VLOOKUP(B387,home!$B$2:$E$405,4,FALSE)</f>
        <v>0</v>
      </c>
      <c r="K387" s="3">
        <f t="shared" si="616"/>
        <v>2.0687550000000003</v>
      </c>
      <c r="L387" s="3">
        <f t="shared" si="617"/>
        <v>0</v>
      </c>
      <c r="M387" s="5">
        <f t="shared" si="618"/>
        <v>0.12634298083941742</v>
      </c>
      <c r="N387" s="5">
        <f t="shared" si="619"/>
        <v>0.26137267332644903</v>
      </c>
      <c r="O387" s="5">
        <f t="shared" si="620"/>
        <v>0</v>
      </c>
      <c r="P387" s="5">
        <f t="shared" si="621"/>
        <v>0</v>
      </c>
      <c r="Q387" s="5">
        <f t="shared" si="622"/>
        <v>0.27035801240372909</v>
      </c>
      <c r="R387" s="5">
        <f t="shared" si="623"/>
        <v>0</v>
      </c>
      <c r="S387" s="5">
        <f t="shared" si="624"/>
        <v>0</v>
      </c>
      <c r="T387" s="5">
        <f t="shared" si="625"/>
        <v>0</v>
      </c>
      <c r="U387" s="5">
        <f t="shared" si="626"/>
        <v>0</v>
      </c>
      <c r="V387" s="5">
        <f t="shared" si="627"/>
        <v>0</v>
      </c>
      <c r="W387" s="5">
        <f t="shared" si="628"/>
        <v>0.18643482998342556</v>
      </c>
      <c r="X387" s="5">
        <f t="shared" si="629"/>
        <v>0</v>
      </c>
      <c r="Y387" s="5">
        <f t="shared" si="630"/>
        <v>0</v>
      </c>
      <c r="Z387" s="5">
        <f t="shared" si="631"/>
        <v>0</v>
      </c>
      <c r="AA387" s="5">
        <f t="shared" si="632"/>
        <v>0</v>
      </c>
      <c r="AB387" s="5">
        <f t="shared" si="633"/>
        <v>0</v>
      </c>
      <c r="AC387" s="5">
        <f t="shared" si="634"/>
        <v>0</v>
      </c>
      <c r="AD387" s="5">
        <f t="shared" si="635"/>
        <v>9.6421996675590413E-2</v>
      </c>
      <c r="AE387" s="5">
        <f t="shared" si="636"/>
        <v>0</v>
      </c>
      <c r="AF387" s="5">
        <f t="shared" si="637"/>
        <v>0</v>
      </c>
      <c r="AG387" s="5">
        <f t="shared" si="638"/>
        <v>0</v>
      </c>
      <c r="AH387" s="5">
        <f t="shared" si="639"/>
        <v>0</v>
      </c>
      <c r="AI387" s="5">
        <f t="shared" si="640"/>
        <v>0</v>
      </c>
      <c r="AJ387" s="5">
        <f t="shared" si="641"/>
        <v>0</v>
      </c>
      <c r="AK387" s="5">
        <f t="shared" si="642"/>
        <v>0</v>
      </c>
      <c r="AL387" s="5">
        <f t="shared" si="643"/>
        <v>0</v>
      </c>
      <c r="AM387" s="5">
        <f t="shared" si="644"/>
        <v>3.9894697546522209E-2</v>
      </c>
      <c r="AN387" s="5">
        <f t="shared" si="645"/>
        <v>0</v>
      </c>
      <c r="AO387" s="5">
        <f t="shared" si="646"/>
        <v>0</v>
      </c>
      <c r="AP387" s="5">
        <f t="shared" si="647"/>
        <v>0</v>
      </c>
      <c r="AQ387" s="5">
        <f t="shared" si="648"/>
        <v>0</v>
      </c>
      <c r="AR387" s="5">
        <f t="shared" si="649"/>
        <v>0</v>
      </c>
      <c r="AS387" s="5">
        <f t="shared" si="650"/>
        <v>0</v>
      </c>
      <c r="AT387" s="5">
        <f t="shared" si="651"/>
        <v>0</v>
      </c>
      <c r="AU387" s="5">
        <f t="shared" si="652"/>
        <v>0</v>
      </c>
      <c r="AV387" s="5">
        <f t="shared" si="653"/>
        <v>0</v>
      </c>
      <c r="AW387" s="5">
        <f t="shared" si="654"/>
        <v>0</v>
      </c>
      <c r="AX387" s="5">
        <f t="shared" si="655"/>
        <v>1.3755392503809267E-2</v>
      </c>
      <c r="AY387" s="5">
        <f t="shared" si="656"/>
        <v>0</v>
      </c>
      <c r="AZ387" s="5">
        <f t="shared" si="657"/>
        <v>0</v>
      </c>
      <c r="BA387" s="5">
        <f t="shared" si="658"/>
        <v>0</v>
      </c>
      <c r="BB387" s="5">
        <f t="shared" si="659"/>
        <v>0</v>
      </c>
      <c r="BC387" s="5">
        <f t="shared" si="660"/>
        <v>0</v>
      </c>
      <c r="BD387" s="5">
        <f t="shared" si="661"/>
        <v>0</v>
      </c>
      <c r="BE387" s="5">
        <f t="shared" si="662"/>
        <v>0</v>
      </c>
      <c r="BF387" s="5">
        <f t="shared" si="663"/>
        <v>0</v>
      </c>
      <c r="BG387" s="5">
        <f t="shared" si="664"/>
        <v>0</v>
      </c>
      <c r="BH387" s="5">
        <f t="shared" si="665"/>
        <v>0</v>
      </c>
      <c r="BI387" s="5">
        <f t="shared" si="666"/>
        <v>0</v>
      </c>
      <c r="BJ387" s="8">
        <f t="shared" si="667"/>
        <v>0.86823760243952552</v>
      </c>
      <c r="BK387" s="8">
        <f t="shared" si="668"/>
        <v>0.12634298083941742</v>
      </c>
      <c r="BL387" s="8">
        <f t="shared" si="669"/>
        <v>0</v>
      </c>
      <c r="BM387" s="8">
        <f t="shared" si="670"/>
        <v>0.3365069167093474</v>
      </c>
      <c r="BN387" s="8">
        <f t="shared" si="671"/>
        <v>0.65807366656959554</v>
      </c>
    </row>
    <row r="388" spans="1:66" x14ac:dyDescent="0.25">
      <c r="A388" t="s">
        <v>61</v>
      </c>
      <c r="B388" t="s">
        <v>242</v>
      </c>
      <c r="C388" t="s">
        <v>318</v>
      </c>
      <c r="D388" s="16"/>
      <c r="E388">
        <f>VLOOKUP(A388,home!$A$2:$E$405,3,FALSE)</f>
        <v>1.95</v>
      </c>
      <c r="F388">
        <f>VLOOKUP(B388,home!$B$2:$E$405,3,FALSE)</f>
        <v>0</v>
      </c>
      <c r="G388">
        <f>VLOOKUP(C388,away!$B$2:$E$405,4,FALSE)</f>
        <v>0</v>
      </c>
      <c r="H388">
        <f>VLOOKUP(A388,away!$A$2:$E$405,3,FALSE)</f>
        <v>1</v>
      </c>
      <c r="I388">
        <f>VLOOKUP(C388,away!$B$2:$E$405,3,FALSE)</f>
        <v>0</v>
      </c>
      <c r="J388">
        <f>VLOOKUP(B388,home!$B$2:$E$405,4,FALSE)</f>
        <v>0</v>
      </c>
      <c r="K388" s="3">
        <f t="shared" si="616"/>
        <v>0</v>
      </c>
      <c r="L388" s="3">
        <f t="shared" si="617"/>
        <v>0</v>
      </c>
      <c r="M388" s="5">
        <f t="shared" si="618"/>
        <v>1</v>
      </c>
      <c r="N388" s="5">
        <f t="shared" si="619"/>
        <v>0</v>
      </c>
      <c r="O388" s="5">
        <f t="shared" si="620"/>
        <v>0</v>
      </c>
      <c r="P388" s="5">
        <f t="shared" si="621"/>
        <v>0</v>
      </c>
      <c r="Q388" s="5">
        <f t="shared" si="622"/>
        <v>0</v>
      </c>
      <c r="R388" s="5">
        <f t="shared" si="623"/>
        <v>0</v>
      </c>
      <c r="S388" s="5">
        <f t="shared" si="624"/>
        <v>0</v>
      </c>
      <c r="T388" s="5">
        <f t="shared" si="625"/>
        <v>0</v>
      </c>
      <c r="U388" s="5">
        <f t="shared" si="626"/>
        <v>0</v>
      </c>
      <c r="V388" s="5">
        <f t="shared" si="627"/>
        <v>0</v>
      </c>
      <c r="W388" s="5">
        <f t="shared" si="628"/>
        <v>0</v>
      </c>
      <c r="X388" s="5">
        <f t="shared" si="629"/>
        <v>0</v>
      </c>
      <c r="Y388" s="5">
        <f t="shared" si="630"/>
        <v>0</v>
      </c>
      <c r="Z388" s="5">
        <f t="shared" si="631"/>
        <v>0</v>
      </c>
      <c r="AA388" s="5">
        <f t="shared" si="632"/>
        <v>0</v>
      </c>
      <c r="AB388" s="5">
        <f t="shared" si="633"/>
        <v>0</v>
      </c>
      <c r="AC388" s="5">
        <f t="shared" si="634"/>
        <v>0</v>
      </c>
      <c r="AD388" s="5">
        <f t="shared" si="635"/>
        <v>0</v>
      </c>
      <c r="AE388" s="5">
        <f t="shared" si="636"/>
        <v>0</v>
      </c>
      <c r="AF388" s="5">
        <f t="shared" si="637"/>
        <v>0</v>
      </c>
      <c r="AG388" s="5">
        <f t="shared" si="638"/>
        <v>0</v>
      </c>
      <c r="AH388" s="5">
        <f t="shared" si="639"/>
        <v>0</v>
      </c>
      <c r="AI388" s="5">
        <f t="shared" si="640"/>
        <v>0</v>
      </c>
      <c r="AJ388" s="5">
        <f t="shared" si="641"/>
        <v>0</v>
      </c>
      <c r="AK388" s="5">
        <f t="shared" si="642"/>
        <v>0</v>
      </c>
      <c r="AL388" s="5">
        <f t="shared" si="643"/>
        <v>0</v>
      </c>
      <c r="AM388" s="5">
        <f t="shared" si="644"/>
        <v>0</v>
      </c>
      <c r="AN388" s="5">
        <f t="shared" si="645"/>
        <v>0</v>
      </c>
      <c r="AO388" s="5">
        <f t="shared" si="646"/>
        <v>0</v>
      </c>
      <c r="AP388" s="5">
        <f t="shared" si="647"/>
        <v>0</v>
      </c>
      <c r="AQ388" s="5">
        <f t="shared" si="648"/>
        <v>0</v>
      </c>
      <c r="AR388" s="5">
        <f t="shared" si="649"/>
        <v>0</v>
      </c>
      <c r="AS388" s="5">
        <f t="shared" si="650"/>
        <v>0</v>
      </c>
      <c r="AT388" s="5">
        <f t="shared" si="651"/>
        <v>0</v>
      </c>
      <c r="AU388" s="5">
        <f t="shared" si="652"/>
        <v>0</v>
      </c>
      <c r="AV388" s="5">
        <f t="shared" si="653"/>
        <v>0</v>
      </c>
      <c r="AW388" s="5">
        <f t="shared" si="654"/>
        <v>0</v>
      </c>
      <c r="AX388" s="5">
        <f t="shared" si="655"/>
        <v>0</v>
      </c>
      <c r="AY388" s="5">
        <f t="shared" si="656"/>
        <v>0</v>
      </c>
      <c r="AZ388" s="5">
        <f t="shared" si="657"/>
        <v>0</v>
      </c>
      <c r="BA388" s="5">
        <f t="shared" si="658"/>
        <v>0</v>
      </c>
      <c r="BB388" s="5">
        <f t="shared" si="659"/>
        <v>0</v>
      </c>
      <c r="BC388" s="5">
        <f t="shared" si="660"/>
        <v>0</v>
      </c>
      <c r="BD388" s="5">
        <f t="shared" si="661"/>
        <v>0</v>
      </c>
      <c r="BE388" s="5">
        <f t="shared" si="662"/>
        <v>0</v>
      </c>
      <c r="BF388" s="5">
        <f t="shared" si="663"/>
        <v>0</v>
      </c>
      <c r="BG388" s="5">
        <f t="shared" si="664"/>
        <v>0</v>
      </c>
      <c r="BH388" s="5">
        <f t="shared" si="665"/>
        <v>0</v>
      </c>
      <c r="BI388" s="5">
        <f t="shared" si="666"/>
        <v>0</v>
      </c>
      <c r="BJ388" s="8">
        <f t="shared" si="667"/>
        <v>0</v>
      </c>
      <c r="BK388" s="8">
        <f t="shared" si="668"/>
        <v>1</v>
      </c>
      <c r="BL388" s="8">
        <f t="shared" si="669"/>
        <v>0</v>
      </c>
      <c r="BM388" s="8">
        <f t="shared" si="670"/>
        <v>0</v>
      </c>
      <c r="BN388" s="8">
        <f t="shared" si="671"/>
        <v>1</v>
      </c>
    </row>
    <row r="389" spans="1:66" x14ac:dyDescent="0.25">
      <c r="A389" t="s">
        <v>61</v>
      </c>
      <c r="B389" t="s">
        <v>64</v>
      </c>
      <c r="C389" t="s">
        <v>337</v>
      </c>
      <c r="D389" s="16"/>
      <c r="E389">
        <f>VLOOKUP(A389,home!$A$2:$E$405,3,FALSE)</f>
        <v>1.95</v>
      </c>
      <c r="F389">
        <f>VLOOKUP(B389,home!$B$2:$E$405,3,FALSE)</f>
        <v>1.03</v>
      </c>
      <c r="G389">
        <f>VLOOKUP(C389,away!$B$2:$E$405,4,FALSE)</f>
        <v>1.03</v>
      </c>
      <c r="H389">
        <f>VLOOKUP(A389,away!$A$2:$E$405,3,FALSE)</f>
        <v>1</v>
      </c>
      <c r="I389">
        <f>VLOOKUP(C389,away!$B$2:$E$405,3,FALSE)</f>
        <v>1.03</v>
      </c>
      <c r="J389">
        <f>VLOOKUP(B389,home!$B$2:$E$405,4,FALSE)</f>
        <v>2</v>
      </c>
      <c r="K389" s="3">
        <f t="shared" si="616"/>
        <v>2.0687550000000003</v>
      </c>
      <c r="L389" s="3">
        <f t="shared" si="617"/>
        <v>2.06</v>
      </c>
      <c r="M389" s="5">
        <f t="shared" si="618"/>
        <v>1.6102914476329021E-2</v>
      </c>
      <c r="N389" s="5">
        <f t="shared" si="619"/>
        <v>3.3312984837478049E-2</v>
      </c>
      <c r="O389" s="5">
        <f t="shared" si="620"/>
        <v>3.3172003821237785E-2</v>
      </c>
      <c r="P389" s="5">
        <f t="shared" si="621"/>
        <v>6.8624748765204788E-2</v>
      </c>
      <c r="Q389" s="5">
        <f t="shared" si="622"/>
        <v>3.445820197372846E-2</v>
      </c>
      <c r="R389" s="5">
        <f t="shared" si="623"/>
        <v>3.416716393587492E-2</v>
      </c>
      <c r="S389" s="5">
        <f t="shared" si="624"/>
        <v>7.3113412947857045E-2</v>
      </c>
      <c r="T389" s="5">
        <f t="shared" si="625"/>
        <v>7.0983896065880625E-2</v>
      </c>
      <c r="U389" s="5">
        <f t="shared" si="626"/>
        <v>7.0683491228160936E-2</v>
      </c>
      <c r="V389" s="5">
        <f t="shared" si="627"/>
        <v>3.4620300169118302E-2</v>
      </c>
      <c r="W389" s="5">
        <f t="shared" si="628"/>
        <v>2.3761859208053546E-2</v>
      </c>
      <c r="X389" s="5">
        <f t="shared" si="629"/>
        <v>4.8949429968590301E-2</v>
      </c>
      <c r="Y389" s="5">
        <f t="shared" si="630"/>
        <v>5.0417912867648011E-2</v>
      </c>
      <c r="Z389" s="5">
        <f t="shared" si="631"/>
        <v>2.3461452569300781E-2</v>
      </c>
      <c r="AA389" s="5">
        <f t="shared" si="632"/>
        <v>4.8535997310003846E-2</v>
      </c>
      <c r="AB389" s="5">
        <f t="shared" si="633"/>
        <v>5.0204543557528507E-2</v>
      </c>
      <c r="AC389" s="5">
        <f t="shared" si="634"/>
        <v>9.2211933310819127E-3</v>
      </c>
      <c r="AD389" s="5">
        <f t="shared" si="635"/>
        <v>1.2289366261489207E-2</v>
      </c>
      <c r="AE389" s="5">
        <f t="shared" si="636"/>
        <v>2.5316094498667764E-2</v>
      </c>
      <c r="AF389" s="5">
        <f t="shared" si="637"/>
        <v>2.6075577333627798E-2</v>
      </c>
      <c r="AG389" s="5">
        <f t="shared" si="638"/>
        <v>1.7905229769091091E-2</v>
      </c>
      <c r="AH389" s="5">
        <f t="shared" si="639"/>
        <v>1.2082648073189903E-2</v>
      </c>
      <c r="AI389" s="5">
        <f t="shared" si="640"/>
        <v>2.4996038614651984E-2</v>
      </c>
      <c r="AJ389" s="5">
        <f t="shared" si="641"/>
        <v>2.5855339932127186E-2</v>
      </c>
      <c r="AK389" s="5">
        <f t="shared" si="642"/>
        <v>1.7829454587095929E-2</v>
      </c>
      <c r="AL389" s="5">
        <f t="shared" si="643"/>
        <v>1.5718945203145316E-3</v>
      </c>
      <c r="AM389" s="5">
        <f t="shared" si="644"/>
        <v>5.0847375800574211E-3</v>
      </c>
      <c r="AN389" s="5">
        <f t="shared" si="645"/>
        <v>1.0474559414918287E-2</v>
      </c>
      <c r="AO389" s="5">
        <f t="shared" si="646"/>
        <v>1.0788796197365835E-2</v>
      </c>
      <c r="AP389" s="5">
        <f t="shared" si="647"/>
        <v>7.4083067221912078E-3</v>
      </c>
      <c r="AQ389" s="5">
        <f t="shared" si="648"/>
        <v>3.8152779619284724E-3</v>
      </c>
      <c r="AR389" s="5">
        <f t="shared" si="649"/>
        <v>4.9780510061542427E-3</v>
      </c>
      <c r="AS389" s="5">
        <f t="shared" si="650"/>
        <v>1.0298367909236623E-2</v>
      </c>
      <c r="AT389" s="5">
        <f t="shared" si="651"/>
        <v>1.0652400052036408E-2</v>
      </c>
      <c r="AU389" s="5">
        <f t="shared" si="652"/>
        <v>7.3457352898835277E-3</v>
      </c>
      <c r="AV389" s="5">
        <f t="shared" si="653"/>
        <v>3.7991316524057504E-3</v>
      </c>
      <c r="AW389" s="5">
        <f t="shared" si="654"/>
        <v>1.8607892154580476E-4</v>
      </c>
      <c r="AX389" s="5">
        <f t="shared" si="655"/>
        <v>1.7531793820719493E-3</v>
      </c>
      <c r="AY389" s="5">
        <f t="shared" si="656"/>
        <v>3.6115495270682154E-3</v>
      </c>
      <c r="AZ389" s="5">
        <f t="shared" si="657"/>
        <v>3.7198960128802618E-3</v>
      </c>
      <c r="BA389" s="5">
        <f t="shared" si="658"/>
        <v>2.5543285955111133E-3</v>
      </c>
      <c r="BB389" s="5">
        <f t="shared" si="659"/>
        <v>1.3154792266882236E-3</v>
      </c>
      <c r="BC389" s="5">
        <f t="shared" si="660"/>
        <v>5.4197744139554849E-4</v>
      </c>
      <c r="BD389" s="5">
        <f t="shared" si="661"/>
        <v>1.7091308454462882E-3</v>
      </c>
      <c r="BE389" s="5">
        <f t="shared" si="662"/>
        <v>3.5357729821712367E-3</v>
      </c>
      <c r="BF389" s="5">
        <f t="shared" si="663"/>
        <v>3.657324017865829E-3</v>
      </c>
      <c r="BG389" s="5">
        <f t="shared" si="664"/>
        <v>2.5220357828600083E-3</v>
      </c>
      <c r="BH389" s="5">
        <f t="shared" si="665"/>
        <v>1.3043685339926394E-3</v>
      </c>
      <c r="BI389" s="5">
        <f t="shared" si="666"/>
        <v>5.3968378530798856E-4</v>
      </c>
      <c r="BJ389" s="8">
        <f t="shared" si="667"/>
        <v>0.39453864084633139</v>
      </c>
      <c r="BK389" s="8">
        <f t="shared" si="668"/>
        <v>0.2068660137369738</v>
      </c>
      <c r="BL389" s="8">
        <f t="shared" si="669"/>
        <v>0.36786868291723152</v>
      </c>
      <c r="BM389" s="8">
        <f t="shared" si="670"/>
        <v>0.76947130165446187</v>
      </c>
      <c r="BN389" s="8">
        <f t="shared" si="671"/>
        <v>0.21983801780985301</v>
      </c>
    </row>
    <row r="390" spans="1:66" x14ac:dyDescent="0.25">
      <c r="A390" t="s">
        <v>61</v>
      </c>
      <c r="B390" t="s">
        <v>241</v>
      </c>
      <c r="C390" t="s">
        <v>82</v>
      </c>
      <c r="D390" s="16"/>
      <c r="E390">
        <f>VLOOKUP(A390,home!$A$2:$E$405,3,FALSE)</f>
        <v>1.95</v>
      </c>
      <c r="F390">
        <f>VLOOKUP(B390,home!$B$2:$E$405,3,FALSE)</f>
        <v>2.56</v>
      </c>
      <c r="G390">
        <f>VLOOKUP(C390,away!$B$2:$E$405,4,FALSE)</f>
        <v>2.56</v>
      </c>
      <c r="H390">
        <f>VLOOKUP(A390,away!$A$2:$E$405,3,FALSE)</f>
        <v>1</v>
      </c>
      <c r="I390">
        <f>VLOOKUP(C390,away!$B$2:$E$405,3,FALSE)</f>
        <v>0</v>
      </c>
      <c r="J390">
        <f>VLOOKUP(B390,home!$B$2:$E$405,4,FALSE)</f>
        <v>0</v>
      </c>
      <c r="K390" s="3">
        <f t="shared" si="616"/>
        <v>12.77952</v>
      </c>
      <c r="L390" s="3">
        <f t="shared" si="617"/>
        <v>0</v>
      </c>
      <c r="M390" s="5">
        <f t="shared" si="618"/>
        <v>2.8178961430804421E-6</v>
      </c>
      <c r="N390" s="5">
        <f t="shared" si="619"/>
        <v>3.6011360118419376E-5</v>
      </c>
      <c r="O390" s="5">
        <f t="shared" si="620"/>
        <v>0</v>
      </c>
      <c r="P390" s="5">
        <f t="shared" si="621"/>
        <v>0</v>
      </c>
      <c r="Q390" s="5">
        <f t="shared" si="622"/>
        <v>2.3010394843027152E-4</v>
      </c>
      <c r="R390" s="5">
        <f t="shared" si="623"/>
        <v>0</v>
      </c>
      <c r="S390" s="5">
        <f t="shared" si="624"/>
        <v>0</v>
      </c>
      <c r="T390" s="5">
        <f t="shared" si="625"/>
        <v>0</v>
      </c>
      <c r="U390" s="5">
        <f t="shared" si="626"/>
        <v>0</v>
      </c>
      <c r="V390" s="5">
        <f t="shared" si="627"/>
        <v>0</v>
      </c>
      <c r="W390" s="5">
        <f t="shared" si="628"/>
        <v>9.8020600368120742E-4</v>
      </c>
      <c r="X390" s="5">
        <f t="shared" si="629"/>
        <v>0</v>
      </c>
      <c r="Y390" s="5">
        <f t="shared" si="630"/>
        <v>0</v>
      </c>
      <c r="Z390" s="5">
        <f t="shared" si="631"/>
        <v>0</v>
      </c>
      <c r="AA390" s="5">
        <f t="shared" si="632"/>
        <v>0</v>
      </c>
      <c r="AB390" s="5">
        <f t="shared" si="633"/>
        <v>0</v>
      </c>
      <c r="AC390" s="5">
        <f t="shared" si="634"/>
        <v>0</v>
      </c>
      <c r="AD390" s="5">
        <f t="shared" si="635"/>
        <v>3.1316405570410168E-3</v>
      </c>
      <c r="AE390" s="5">
        <f t="shared" si="636"/>
        <v>0</v>
      </c>
      <c r="AF390" s="5">
        <f t="shared" si="637"/>
        <v>0</v>
      </c>
      <c r="AG390" s="5">
        <f t="shared" si="638"/>
        <v>0</v>
      </c>
      <c r="AH390" s="5">
        <f t="shared" si="639"/>
        <v>0</v>
      </c>
      <c r="AI390" s="5">
        <f t="shared" si="640"/>
        <v>0</v>
      </c>
      <c r="AJ390" s="5">
        <f t="shared" si="641"/>
        <v>0</v>
      </c>
      <c r="AK390" s="5">
        <f t="shared" si="642"/>
        <v>0</v>
      </c>
      <c r="AL390" s="5">
        <f t="shared" si="643"/>
        <v>0</v>
      </c>
      <c r="AM390" s="5">
        <f t="shared" si="644"/>
        <v>8.0041726263033568E-3</v>
      </c>
      <c r="AN390" s="5">
        <f t="shared" si="645"/>
        <v>0</v>
      </c>
      <c r="AO390" s="5">
        <f t="shared" si="646"/>
        <v>0</v>
      </c>
      <c r="AP390" s="5">
        <f t="shared" si="647"/>
        <v>0</v>
      </c>
      <c r="AQ390" s="5">
        <f t="shared" si="648"/>
        <v>0</v>
      </c>
      <c r="AR390" s="5">
        <f t="shared" si="649"/>
        <v>0</v>
      </c>
      <c r="AS390" s="5">
        <f t="shared" si="650"/>
        <v>0</v>
      </c>
      <c r="AT390" s="5">
        <f t="shared" si="651"/>
        <v>0</v>
      </c>
      <c r="AU390" s="5">
        <f t="shared" si="652"/>
        <v>0</v>
      </c>
      <c r="AV390" s="5">
        <f t="shared" si="653"/>
        <v>0</v>
      </c>
      <c r="AW390" s="5">
        <f t="shared" si="654"/>
        <v>0</v>
      </c>
      <c r="AX390" s="5">
        <f t="shared" si="655"/>
        <v>1.7048247360216054E-2</v>
      </c>
      <c r="AY390" s="5">
        <f t="shared" si="656"/>
        <v>0</v>
      </c>
      <c r="AZ390" s="5">
        <f t="shared" si="657"/>
        <v>0</v>
      </c>
      <c r="BA390" s="5">
        <f t="shared" si="658"/>
        <v>0</v>
      </c>
      <c r="BB390" s="5">
        <f t="shared" si="659"/>
        <v>0</v>
      </c>
      <c r="BC390" s="5">
        <f t="shared" si="660"/>
        <v>0</v>
      </c>
      <c r="BD390" s="5">
        <f t="shared" si="661"/>
        <v>0</v>
      </c>
      <c r="BE390" s="5">
        <f t="shared" si="662"/>
        <v>0</v>
      </c>
      <c r="BF390" s="5">
        <f t="shared" si="663"/>
        <v>0</v>
      </c>
      <c r="BG390" s="5">
        <f t="shared" si="664"/>
        <v>0</v>
      </c>
      <c r="BH390" s="5">
        <f t="shared" si="665"/>
        <v>0</v>
      </c>
      <c r="BI390" s="5">
        <f t="shared" si="666"/>
        <v>0</v>
      </c>
      <c r="BJ390" s="8">
        <f t="shared" si="667"/>
        <v>2.9430381855790326E-2</v>
      </c>
      <c r="BK390" s="8">
        <f t="shared" si="668"/>
        <v>2.8178961430804421E-6</v>
      </c>
      <c r="BL390" s="8">
        <f t="shared" si="669"/>
        <v>0</v>
      </c>
      <c r="BM390" s="8">
        <f t="shared" si="670"/>
        <v>2.9164266547241635E-2</v>
      </c>
      <c r="BN390" s="8">
        <f t="shared" si="671"/>
        <v>2.6893320469177135E-4</v>
      </c>
    </row>
    <row r="391" spans="1:66" x14ac:dyDescent="0.25">
      <c r="A391" t="s">
        <v>61</v>
      </c>
      <c r="B391" t="s">
        <v>65</v>
      </c>
      <c r="C391" t="s">
        <v>87</v>
      </c>
      <c r="D391" s="16"/>
      <c r="E391">
        <f>VLOOKUP(A391,home!$A$2:$E$405,3,FALSE)</f>
        <v>1.95</v>
      </c>
      <c r="F391">
        <f>VLOOKUP(B391,home!$B$2:$E$405,3,FALSE)</f>
        <v>1.03</v>
      </c>
      <c r="G391">
        <f>VLOOKUP(C391,away!$B$2:$E$405,4,FALSE)</f>
        <v>1.03</v>
      </c>
      <c r="H391">
        <f>VLOOKUP(A391,away!$A$2:$E$405,3,FALSE)</f>
        <v>1</v>
      </c>
      <c r="I391">
        <f>VLOOKUP(C391,away!$B$2:$E$405,3,FALSE)</f>
        <v>0</v>
      </c>
      <c r="J391">
        <f>VLOOKUP(B391,home!$B$2:$E$405,4,FALSE)</f>
        <v>0</v>
      </c>
      <c r="K391" s="3">
        <f t="shared" si="616"/>
        <v>2.0687550000000003</v>
      </c>
      <c r="L391" s="3">
        <f t="shared" si="617"/>
        <v>0</v>
      </c>
      <c r="M391" s="5">
        <f t="shared" si="618"/>
        <v>0.12634298083941742</v>
      </c>
      <c r="N391" s="5">
        <f t="shared" si="619"/>
        <v>0.26137267332644903</v>
      </c>
      <c r="O391" s="5">
        <f t="shared" si="620"/>
        <v>0</v>
      </c>
      <c r="P391" s="5">
        <f t="shared" si="621"/>
        <v>0</v>
      </c>
      <c r="Q391" s="5">
        <f t="shared" si="622"/>
        <v>0.27035801240372909</v>
      </c>
      <c r="R391" s="5">
        <f t="shared" si="623"/>
        <v>0</v>
      </c>
      <c r="S391" s="5">
        <f t="shared" si="624"/>
        <v>0</v>
      </c>
      <c r="T391" s="5">
        <f t="shared" si="625"/>
        <v>0</v>
      </c>
      <c r="U391" s="5">
        <f t="shared" si="626"/>
        <v>0</v>
      </c>
      <c r="V391" s="5">
        <f t="shared" si="627"/>
        <v>0</v>
      </c>
      <c r="W391" s="5">
        <f t="shared" si="628"/>
        <v>0.18643482998342556</v>
      </c>
      <c r="X391" s="5">
        <f t="shared" si="629"/>
        <v>0</v>
      </c>
      <c r="Y391" s="5">
        <f t="shared" si="630"/>
        <v>0</v>
      </c>
      <c r="Z391" s="5">
        <f t="shared" si="631"/>
        <v>0</v>
      </c>
      <c r="AA391" s="5">
        <f t="shared" si="632"/>
        <v>0</v>
      </c>
      <c r="AB391" s="5">
        <f t="shared" si="633"/>
        <v>0</v>
      </c>
      <c r="AC391" s="5">
        <f t="shared" si="634"/>
        <v>0</v>
      </c>
      <c r="AD391" s="5">
        <f t="shared" si="635"/>
        <v>9.6421996675590413E-2</v>
      </c>
      <c r="AE391" s="5">
        <f t="shared" si="636"/>
        <v>0</v>
      </c>
      <c r="AF391" s="5">
        <f t="shared" si="637"/>
        <v>0</v>
      </c>
      <c r="AG391" s="5">
        <f t="shared" si="638"/>
        <v>0</v>
      </c>
      <c r="AH391" s="5">
        <f t="shared" si="639"/>
        <v>0</v>
      </c>
      <c r="AI391" s="5">
        <f t="shared" si="640"/>
        <v>0</v>
      </c>
      <c r="AJ391" s="5">
        <f t="shared" si="641"/>
        <v>0</v>
      </c>
      <c r="AK391" s="5">
        <f t="shared" si="642"/>
        <v>0</v>
      </c>
      <c r="AL391" s="5">
        <f t="shared" si="643"/>
        <v>0</v>
      </c>
      <c r="AM391" s="5">
        <f t="shared" si="644"/>
        <v>3.9894697546522209E-2</v>
      </c>
      <c r="AN391" s="5">
        <f t="shared" si="645"/>
        <v>0</v>
      </c>
      <c r="AO391" s="5">
        <f t="shared" si="646"/>
        <v>0</v>
      </c>
      <c r="AP391" s="5">
        <f t="shared" si="647"/>
        <v>0</v>
      </c>
      <c r="AQ391" s="5">
        <f t="shared" si="648"/>
        <v>0</v>
      </c>
      <c r="AR391" s="5">
        <f t="shared" si="649"/>
        <v>0</v>
      </c>
      <c r="AS391" s="5">
        <f t="shared" si="650"/>
        <v>0</v>
      </c>
      <c r="AT391" s="5">
        <f t="shared" si="651"/>
        <v>0</v>
      </c>
      <c r="AU391" s="5">
        <f t="shared" si="652"/>
        <v>0</v>
      </c>
      <c r="AV391" s="5">
        <f t="shared" si="653"/>
        <v>0</v>
      </c>
      <c r="AW391" s="5">
        <f t="shared" si="654"/>
        <v>0</v>
      </c>
      <c r="AX391" s="5">
        <f t="shared" si="655"/>
        <v>1.3755392503809267E-2</v>
      </c>
      <c r="AY391" s="5">
        <f t="shared" si="656"/>
        <v>0</v>
      </c>
      <c r="AZ391" s="5">
        <f t="shared" si="657"/>
        <v>0</v>
      </c>
      <c r="BA391" s="5">
        <f t="shared" si="658"/>
        <v>0</v>
      </c>
      <c r="BB391" s="5">
        <f t="shared" si="659"/>
        <v>0</v>
      </c>
      <c r="BC391" s="5">
        <f t="shared" si="660"/>
        <v>0</v>
      </c>
      <c r="BD391" s="5">
        <f t="shared" si="661"/>
        <v>0</v>
      </c>
      <c r="BE391" s="5">
        <f t="shared" si="662"/>
        <v>0</v>
      </c>
      <c r="BF391" s="5">
        <f t="shared" si="663"/>
        <v>0</v>
      </c>
      <c r="BG391" s="5">
        <f t="shared" si="664"/>
        <v>0</v>
      </c>
      <c r="BH391" s="5">
        <f t="shared" si="665"/>
        <v>0</v>
      </c>
      <c r="BI391" s="5">
        <f t="shared" si="666"/>
        <v>0</v>
      </c>
      <c r="BJ391" s="8">
        <f t="shared" si="667"/>
        <v>0.86823760243952552</v>
      </c>
      <c r="BK391" s="8">
        <f t="shared" si="668"/>
        <v>0.12634298083941742</v>
      </c>
      <c r="BL391" s="8">
        <f t="shared" si="669"/>
        <v>0</v>
      </c>
      <c r="BM391" s="8">
        <f t="shared" si="670"/>
        <v>0.3365069167093474</v>
      </c>
      <c r="BN391" s="8">
        <f t="shared" si="671"/>
        <v>0.65807366656959554</v>
      </c>
    </row>
    <row r="392" spans="1:66" x14ac:dyDescent="0.25">
      <c r="A392" t="s">
        <v>72</v>
      </c>
      <c r="B392" t="s">
        <v>365</v>
      </c>
      <c r="C392" t="s">
        <v>89</v>
      </c>
      <c r="D392" s="16"/>
      <c r="E392">
        <f>VLOOKUP(A392,home!$A$2:$E$405,3,FALSE)</f>
        <v>1.25</v>
      </c>
      <c r="F392">
        <f>VLOOKUP(B392,home!$B$2:$E$405,3,FALSE)</f>
        <v>1.2</v>
      </c>
      <c r="G392">
        <f>VLOOKUP(C392,away!$B$2:$E$405,4,FALSE)</f>
        <v>1.2</v>
      </c>
      <c r="H392">
        <f>VLOOKUP(A392,away!$A$2:$E$405,3,FALSE)</f>
        <v>1.4583333333333299</v>
      </c>
      <c r="I392">
        <f>VLOOKUP(C392,away!$B$2:$E$405,3,FALSE)</f>
        <v>1.2</v>
      </c>
      <c r="J392">
        <f>VLOOKUP(B392,home!$B$2:$E$405,4,FALSE)</f>
        <v>1.03</v>
      </c>
      <c r="K392" s="3">
        <f t="shared" si="616"/>
        <v>1.7999999999999998</v>
      </c>
      <c r="L392" s="3">
        <f t="shared" si="617"/>
        <v>1.8024999999999958</v>
      </c>
      <c r="M392" s="5">
        <f t="shared" si="618"/>
        <v>2.7255498456696017E-2</v>
      </c>
      <c r="N392" s="5">
        <f t="shared" si="619"/>
        <v>4.9059897222052833E-2</v>
      </c>
      <c r="O392" s="5">
        <f t="shared" si="620"/>
        <v>4.9128035968194463E-2</v>
      </c>
      <c r="P392" s="5">
        <f t="shared" si="621"/>
        <v>8.8430464742750028E-2</v>
      </c>
      <c r="Q392" s="5">
        <f t="shared" si="622"/>
        <v>4.4153907499847558E-2</v>
      </c>
      <c r="R392" s="5">
        <f t="shared" si="623"/>
        <v>4.4276642416335159E-2</v>
      </c>
      <c r="S392" s="5">
        <f t="shared" si="624"/>
        <v>7.172816071446296E-2</v>
      </c>
      <c r="T392" s="5">
        <f t="shared" si="625"/>
        <v>7.9587418268475041E-2</v>
      </c>
      <c r="U392" s="5">
        <f t="shared" si="626"/>
        <v>7.9697956349403284E-2</v>
      </c>
      <c r="V392" s="5">
        <f t="shared" si="627"/>
        <v>2.5858001937563838E-2</v>
      </c>
      <c r="W392" s="5">
        <f t="shared" si="628"/>
        <v>2.6492344499908529E-2</v>
      </c>
      <c r="X392" s="5">
        <f t="shared" si="629"/>
        <v>4.7752450961085012E-2</v>
      </c>
      <c r="Y392" s="5">
        <f t="shared" si="630"/>
        <v>4.3036896428677772E-2</v>
      </c>
      <c r="Z392" s="5">
        <f t="shared" si="631"/>
        <v>2.6602882651814649E-2</v>
      </c>
      <c r="AA392" s="5">
        <f t="shared" si="632"/>
        <v>4.7885188773266363E-2</v>
      </c>
      <c r="AB392" s="5">
        <f t="shared" si="633"/>
        <v>4.3096669895939736E-2</v>
      </c>
      <c r="AC392" s="5">
        <f t="shared" si="634"/>
        <v>5.2435179554016073E-3</v>
      </c>
      <c r="AD392" s="5">
        <f t="shared" si="635"/>
        <v>1.1921555024958843E-2</v>
      </c>
      <c r="AE392" s="5">
        <f t="shared" si="636"/>
        <v>2.1488602932488263E-2</v>
      </c>
      <c r="AF392" s="5">
        <f t="shared" si="637"/>
        <v>1.9366603392905003E-2</v>
      </c>
      <c r="AG392" s="5">
        <f t="shared" si="638"/>
        <v>1.1636100871903731E-2</v>
      </c>
      <c r="AH392" s="5">
        <f t="shared" si="639"/>
        <v>1.198792399497395E-2</v>
      </c>
      <c r="AI392" s="5">
        <f t="shared" si="640"/>
        <v>2.1578263190953108E-2</v>
      </c>
      <c r="AJ392" s="5">
        <f t="shared" si="641"/>
        <v>1.94204368718578E-2</v>
      </c>
      <c r="AK392" s="5">
        <f t="shared" si="642"/>
        <v>1.1652262123114678E-2</v>
      </c>
      <c r="AL392" s="5">
        <f t="shared" si="643"/>
        <v>6.8050376025201894E-4</v>
      </c>
      <c r="AM392" s="5">
        <f t="shared" si="644"/>
        <v>4.2917598089851827E-3</v>
      </c>
      <c r="AN392" s="5">
        <f t="shared" si="645"/>
        <v>7.7358970556957746E-3</v>
      </c>
      <c r="AO392" s="5">
        <f t="shared" si="646"/>
        <v>6.9719772214458008E-3</v>
      </c>
      <c r="AP392" s="5">
        <f t="shared" si="647"/>
        <v>4.1889963138853426E-3</v>
      </c>
      <c r="AQ392" s="5">
        <f t="shared" si="648"/>
        <v>1.8876664639445784E-3</v>
      </c>
      <c r="AR392" s="5">
        <f t="shared" si="649"/>
        <v>4.321646600188099E-3</v>
      </c>
      <c r="AS392" s="5">
        <f t="shared" si="650"/>
        <v>7.7789638803385779E-3</v>
      </c>
      <c r="AT392" s="5">
        <f t="shared" si="651"/>
        <v>7.001067492304721E-3</v>
      </c>
      <c r="AU392" s="5">
        <f t="shared" si="652"/>
        <v>4.2006404953828323E-3</v>
      </c>
      <c r="AV392" s="5">
        <f t="shared" si="653"/>
        <v>1.8902882229222752E-3</v>
      </c>
      <c r="AW392" s="5">
        <f t="shared" si="654"/>
        <v>6.133040139271301E-5</v>
      </c>
      <c r="AX392" s="5">
        <f t="shared" si="655"/>
        <v>1.2875279426955532E-3</v>
      </c>
      <c r="AY392" s="5">
        <f t="shared" si="656"/>
        <v>2.3207691167087294E-3</v>
      </c>
      <c r="AZ392" s="5">
        <f t="shared" si="657"/>
        <v>2.0915931664337375E-3</v>
      </c>
      <c r="BA392" s="5">
        <f t="shared" si="658"/>
        <v>1.2566988941656013E-3</v>
      </c>
      <c r="BB392" s="5">
        <f t="shared" si="659"/>
        <v>5.6629993918337282E-4</v>
      </c>
      <c r="BC392" s="5">
        <f t="shared" si="660"/>
        <v>2.0415112807560545E-4</v>
      </c>
      <c r="BD392" s="5">
        <f t="shared" si="661"/>
        <v>1.2982946661398386E-3</v>
      </c>
      <c r="BE392" s="5">
        <f t="shared" si="662"/>
        <v>2.3369303990517093E-3</v>
      </c>
      <c r="BF392" s="5">
        <f t="shared" si="663"/>
        <v>2.1032373591465389E-3</v>
      </c>
      <c r="BG392" s="5">
        <f t="shared" si="664"/>
        <v>1.2619424154879232E-3</v>
      </c>
      <c r="BH392" s="5">
        <f t="shared" si="665"/>
        <v>5.6787408696956567E-4</v>
      </c>
      <c r="BI392" s="5">
        <f t="shared" si="666"/>
        <v>2.0443467130904359E-4</v>
      </c>
      <c r="BJ392" s="8">
        <f t="shared" si="667"/>
        <v>0.38729911415352192</v>
      </c>
      <c r="BK392" s="8">
        <f t="shared" si="668"/>
        <v>0.22151691668383516</v>
      </c>
      <c r="BL392" s="8">
        <f t="shared" si="669"/>
        <v>0.36168869987327956</v>
      </c>
      <c r="BM392" s="8">
        <f t="shared" si="670"/>
        <v>0.69254372834125899</v>
      </c>
      <c r="BN392" s="8">
        <f t="shared" si="671"/>
        <v>0.30230444630587605</v>
      </c>
    </row>
    <row r="393" spans="1:66" x14ac:dyDescent="0.25">
      <c r="A393" t="s">
        <v>72</v>
      </c>
      <c r="B393" t="s">
        <v>75</v>
      </c>
      <c r="C393" t="s">
        <v>63</v>
      </c>
      <c r="D393" s="16"/>
      <c r="E393">
        <f>VLOOKUP(A393,home!$A$2:$E$405,3,FALSE)</f>
        <v>1.25</v>
      </c>
      <c r="F393">
        <f>VLOOKUP(B393,home!$B$2:$E$405,3,FALSE)</f>
        <v>1.2</v>
      </c>
      <c r="G393">
        <f>VLOOKUP(C393,away!$B$2:$E$405,4,FALSE)</f>
        <v>1.2</v>
      </c>
      <c r="H393">
        <f>VLOOKUP(A393,away!$A$2:$E$405,3,FALSE)</f>
        <v>1.4583333333333299</v>
      </c>
      <c r="I393">
        <f>VLOOKUP(C393,away!$B$2:$E$405,3,FALSE)</f>
        <v>1.6</v>
      </c>
      <c r="J393">
        <f>VLOOKUP(B393,home!$B$2:$E$405,4,FALSE)</f>
        <v>1.03</v>
      </c>
      <c r="K393" s="3">
        <f t="shared" si="616"/>
        <v>1.7999999999999998</v>
      </c>
      <c r="L393" s="3">
        <f t="shared" si="617"/>
        <v>2.403333333333328</v>
      </c>
      <c r="M393" s="5">
        <f t="shared" si="618"/>
        <v>1.494567478068144E-2</v>
      </c>
      <c r="N393" s="5">
        <f t="shared" si="619"/>
        <v>2.6902214605226592E-2</v>
      </c>
      <c r="O393" s="5">
        <f t="shared" si="620"/>
        <v>3.5919438389570978E-2</v>
      </c>
      <c r="P393" s="5">
        <f t="shared" si="621"/>
        <v>6.4654989101227758E-2</v>
      </c>
      <c r="Q393" s="5">
        <f t="shared" si="622"/>
        <v>2.4211993144703937E-2</v>
      </c>
      <c r="R393" s="5">
        <f t="shared" si="623"/>
        <v>4.3163191798134375E-2</v>
      </c>
      <c r="S393" s="5">
        <f t="shared" si="624"/>
        <v>6.992437071297769E-2</v>
      </c>
      <c r="T393" s="5">
        <f t="shared" si="625"/>
        <v>5.8189490191104996E-2</v>
      </c>
      <c r="U393" s="5">
        <f t="shared" si="626"/>
        <v>7.7693745236641867E-2</v>
      </c>
      <c r="V393" s="5">
        <f t="shared" si="627"/>
        <v>3.3610314189371202E-2</v>
      </c>
      <c r="W393" s="5">
        <f t="shared" si="628"/>
        <v>1.452719588682236E-2</v>
      </c>
      <c r="X393" s="5">
        <f t="shared" si="629"/>
        <v>3.4913694114662989E-2</v>
      </c>
      <c r="Y393" s="5">
        <f t="shared" si="630"/>
        <v>4.1954622427786609E-2</v>
      </c>
      <c r="Z393" s="5">
        <f t="shared" si="631"/>
        <v>3.4578512540505355E-2</v>
      </c>
      <c r="AA393" s="5">
        <f t="shared" si="632"/>
        <v>6.2241322572909631E-2</v>
      </c>
      <c r="AB393" s="5">
        <f t="shared" si="633"/>
        <v>5.6017190315618678E-2</v>
      </c>
      <c r="AC393" s="5">
        <f t="shared" si="634"/>
        <v>9.0873886989512199E-3</v>
      </c>
      <c r="AD393" s="5">
        <f t="shared" si="635"/>
        <v>6.5372381490700644E-3</v>
      </c>
      <c r="AE393" s="5">
        <f t="shared" si="636"/>
        <v>1.5711162351598352E-2</v>
      </c>
      <c r="AF393" s="5">
        <f t="shared" si="637"/>
        <v>1.887958009250398E-2</v>
      </c>
      <c r="AG393" s="5">
        <f t="shared" si="638"/>
        <v>1.5124641385217045E-2</v>
      </c>
      <c r="AH393" s="5">
        <f t="shared" si="639"/>
        <v>2.077592295142025E-2</v>
      </c>
      <c r="AI393" s="5">
        <f t="shared" si="640"/>
        <v>3.7396661312556444E-2</v>
      </c>
      <c r="AJ393" s="5">
        <f t="shared" si="641"/>
        <v>3.365699518130081E-2</v>
      </c>
      <c r="AK393" s="5">
        <f t="shared" si="642"/>
        <v>2.0194197108780482E-2</v>
      </c>
      <c r="AL393" s="5">
        <f t="shared" si="643"/>
        <v>1.5724817404665168E-3</v>
      </c>
      <c r="AM393" s="5">
        <f t="shared" si="644"/>
        <v>2.353405733665223E-3</v>
      </c>
      <c r="AN393" s="5">
        <f t="shared" si="645"/>
        <v>5.6560184465754056E-3</v>
      </c>
      <c r="AO393" s="5">
        <f t="shared" si="646"/>
        <v>6.7966488333014328E-3</v>
      </c>
      <c r="AP393" s="5">
        <f t="shared" si="647"/>
        <v>5.4448708986781363E-3</v>
      </c>
      <c r="AQ393" s="5">
        <f t="shared" si="648"/>
        <v>3.2714599316224389E-3</v>
      </c>
      <c r="AR393" s="5">
        <f t="shared" si="649"/>
        <v>9.9862936319826522E-3</v>
      </c>
      <c r="AS393" s="5">
        <f t="shared" si="650"/>
        <v>1.7975328537568773E-2</v>
      </c>
      <c r="AT393" s="5">
        <f t="shared" si="651"/>
        <v>1.6177795683811901E-2</v>
      </c>
      <c r="AU393" s="5">
        <f t="shared" si="652"/>
        <v>9.706677410287138E-3</v>
      </c>
      <c r="AV393" s="5">
        <f t="shared" si="653"/>
        <v>4.3680048346292138E-3</v>
      </c>
      <c r="AW393" s="5">
        <f t="shared" si="654"/>
        <v>1.8895988914605894E-4</v>
      </c>
      <c r="AX393" s="5">
        <f t="shared" si="655"/>
        <v>7.0602172009956595E-4</v>
      </c>
      <c r="AY393" s="5">
        <f t="shared" si="656"/>
        <v>1.6968055339726196E-3</v>
      </c>
      <c r="AZ393" s="5">
        <f t="shared" si="657"/>
        <v>2.0389946499904271E-3</v>
      </c>
      <c r="BA393" s="5">
        <f t="shared" si="658"/>
        <v>1.6334612696034389E-3</v>
      </c>
      <c r="BB393" s="5">
        <f t="shared" si="659"/>
        <v>9.8143797948673037E-4</v>
      </c>
      <c r="BC393" s="5">
        <f t="shared" si="660"/>
        <v>4.7174452213995444E-4</v>
      </c>
      <c r="BD393" s="5">
        <f t="shared" si="661"/>
        <v>4.0000653936997053E-3</v>
      </c>
      <c r="BE393" s="5">
        <f t="shared" si="662"/>
        <v>7.2001177086594694E-3</v>
      </c>
      <c r="BF393" s="5">
        <f t="shared" si="663"/>
        <v>6.4801059377935242E-3</v>
      </c>
      <c r="BG393" s="5">
        <f t="shared" si="664"/>
        <v>3.8880635626761138E-3</v>
      </c>
      <c r="BH393" s="5">
        <f t="shared" si="665"/>
        <v>1.7496286032042518E-3</v>
      </c>
      <c r="BI393" s="5">
        <f t="shared" si="666"/>
        <v>6.298662971535306E-4</v>
      </c>
      <c r="BJ393" s="8">
        <f t="shared" si="667"/>
        <v>0.28800270186783233</v>
      </c>
      <c r="BK393" s="8">
        <f t="shared" si="668"/>
        <v>0.19549202475764843</v>
      </c>
      <c r="BL393" s="8">
        <f t="shared" si="669"/>
        <v>0.4692206124683998</v>
      </c>
      <c r="BM393" s="8">
        <f t="shared" si="670"/>
        <v>0.77598850417001475</v>
      </c>
      <c r="BN393" s="8">
        <f t="shared" si="671"/>
        <v>0.20979750181954507</v>
      </c>
    </row>
    <row r="394" spans="1:66" s="10" customFormat="1" x14ac:dyDescent="0.25">
      <c r="A394" t="s">
        <v>72</v>
      </c>
      <c r="B394" t="s">
        <v>77</v>
      </c>
      <c r="C394" t="s">
        <v>103</v>
      </c>
      <c r="D394" s="16"/>
      <c r="E394">
        <f>VLOOKUP(A394,home!$A$2:$E$405,3,FALSE)</f>
        <v>1.25</v>
      </c>
      <c r="F394">
        <f>VLOOKUP(B394,home!$B$2:$E$405,3,FALSE)</f>
        <v>1.6</v>
      </c>
      <c r="G394">
        <f>VLOOKUP(C394,away!$B$2:$E$405,4,FALSE)</f>
        <v>1.2</v>
      </c>
      <c r="H394">
        <f>VLOOKUP(A394,away!$A$2:$E$405,3,FALSE)</f>
        <v>1.4583333333333299</v>
      </c>
      <c r="I394">
        <f>VLOOKUP(C394,away!$B$2:$E$405,3,FALSE)</f>
        <v>1.2</v>
      </c>
      <c r="J394">
        <f>VLOOKUP(B394,home!$B$2:$E$405,4,FALSE)</f>
        <v>1.37</v>
      </c>
      <c r="K394" s="3">
        <f t="shared" si="616"/>
        <v>2.4</v>
      </c>
      <c r="L394" s="3">
        <f t="shared" si="617"/>
        <v>2.3974999999999942</v>
      </c>
      <c r="M394" s="5">
        <f t="shared" si="618"/>
        <v>8.2503471560471907E-3</v>
      </c>
      <c r="N394" s="5">
        <f t="shared" si="619"/>
        <v>1.9800833174513255E-2</v>
      </c>
      <c r="O394" s="5">
        <f t="shared" si="620"/>
        <v>1.9780207306623089E-2</v>
      </c>
      <c r="P394" s="5">
        <f t="shared" si="621"/>
        <v>4.7472497535895414E-2</v>
      </c>
      <c r="Q394" s="5">
        <f t="shared" si="622"/>
        <v>2.3760999809415914E-2</v>
      </c>
      <c r="R394" s="5">
        <f t="shared" si="623"/>
        <v>2.3711523508814378E-2</v>
      </c>
      <c r="S394" s="5">
        <f t="shared" si="624"/>
        <v>6.8289187705385418E-2</v>
      </c>
      <c r="T394" s="5">
        <f t="shared" si="625"/>
        <v>5.6966997043074508E-2</v>
      </c>
      <c r="U394" s="5">
        <f t="shared" si="626"/>
        <v>5.6907656421154508E-2</v>
      </c>
      <c r="V394" s="5">
        <f t="shared" si="627"/>
        <v>4.365955400630963E-2</v>
      </c>
      <c r="W394" s="5">
        <f t="shared" si="628"/>
        <v>1.9008799847532728E-2</v>
      </c>
      <c r="X394" s="5">
        <f t="shared" si="629"/>
        <v>4.5573597634459596E-2</v>
      </c>
      <c r="Y394" s="5">
        <f t="shared" si="630"/>
        <v>5.4631350164308333E-2</v>
      </c>
      <c r="Z394" s="5">
        <f t="shared" si="631"/>
        <v>1.8949459204127442E-2</v>
      </c>
      <c r="AA394" s="5">
        <f t="shared" si="632"/>
        <v>4.5478702089905856E-2</v>
      </c>
      <c r="AB394" s="5">
        <f t="shared" si="633"/>
        <v>5.4574442507887046E-2</v>
      </c>
      <c r="AC394" s="5">
        <f t="shared" si="634"/>
        <v>1.570106710951907E-2</v>
      </c>
      <c r="AD394" s="5">
        <f t="shared" si="635"/>
        <v>1.1405279908519637E-2</v>
      </c>
      <c r="AE394" s="5">
        <f t="shared" si="636"/>
        <v>2.7344158580675761E-2</v>
      </c>
      <c r="AF394" s="5">
        <f t="shared" si="637"/>
        <v>3.2778810098585E-2</v>
      </c>
      <c r="AG394" s="5">
        <f t="shared" si="638"/>
        <v>2.6195732403785778E-2</v>
      </c>
      <c r="AH394" s="5">
        <f t="shared" si="639"/>
        <v>1.1357832110473863E-2</v>
      </c>
      <c r="AI394" s="5">
        <f t="shared" si="640"/>
        <v>2.7258797065137272E-2</v>
      </c>
      <c r="AJ394" s="5">
        <f t="shared" si="641"/>
        <v>3.2710556478164732E-2</v>
      </c>
      <c r="AK394" s="5">
        <f t="shared" si="642"/>
        <v>2.616844518253178E-2</v>
      </c>
      <c r="AL394" s="5">
        <f t="shared" si="643"/>
        <v>3.6137576059268976E-3</v>
      </c>
      <c r="AM394" s="5">
        <f t="shared" si="644"/>
        <v>5.4745343560894224E-3</v>
      </c>
      <c r="AN394" s="5">
        <f t="shared" si="645"/>
        <v>1.3125196118724357E-2</v>
      </c>
      <c r="AO394" s="5">
        <f t="shared" si="646"/>
        <v>1.5733828847320792E-2</v>
      </c>
      <c r="AP394" s="5">
        <f t="shared" si="647"/>
        <v>1.2573951553817166E-2</v>
      </c>
      <c r="AQ394" s="5">
        <f t="shared" si="648"/>
        <v>7.5365122125691493E-3</v>
      </c>
      <c r="AR394" s="5">
        <f t="shared" si="649"/>
        <v>5.4460804969722028E-3</v>
      </c>
      <c r="AS394" s="5">
        <f t="shared" si="650"/>
        <v>1.3070593192733288E-2</v>
      </c>
      <c r="AT394" s="5">
        <f t="shared" si="651"/>
        <v>1.5684711831279948E-2</v>
      </c>
      <c r="AU394" s="5">
        <f t="shared" si="652"/>
        <v>1.2547769465023957E-2</v>
      </c>
      <c r="AV394" s="5">
        <f t="shared" si="653"/>
        <v>7.5286616790143741E-3</v>
      </c>
      <c r="AW394" s="5">
        <f t="shared" si="654"/>
        <v>5.775989240139808E-4</v>
      </c>
      <c r="AX394" s="5">
        <f t="shared" si="655"/>
        <v>2.1898137424357696E-3</v>
      </c>
      <c r="AY394" s="5">
        <f t="shared" si="656"/>
        <v>5.2500784474897441E-3</v>
      </c>
      <c r="AZ394" s="5">
        <f t="shared" si="657"/>
        <v>6.2935315389283175E-3</v>
      </c>
      <c r="BA394" s="5">
        <f t="shared" si="658"/>
        <v>5.0295806215268678E-3</v>
      </c>
      <c r="BB394" s="5">
        <f t="shared" si="659"/>
        <v>3.0146048850276603E-3</v>
      </c>
      <c r="BC394" s="5">
        <f t="shared" si="660"/>
        <v>1.4455030423707594E-3</v>
      </c>
      <c r="BD394" s="5">
        <f t="shared" si="661"/>
        <v>2.1761629985818029E-3</v>
      </c>
      <c r="BE394" s="5">
        <f t="shared" si="662"/>
        <v>5.222791196596327E-3</v>
      </c>
      <c r="BF394" s="5">
        <f t="shared" si="663"/>
        <v>6.2673494359155937E-3</v>
      </c>
      <c r="BG394" s="5">
        <f t="shared" si="664"/>
        <v>5.0138795487324741E-3</v>
      </c>
      <c r="BH394" s="5">
        <f t="shared" si="665"/>
        <v>3.0083277292394846E-3</v>
      </c>
      <c r="BI394" s="5">
        <f t="shared" si="666"/>
        <v>1.4439973100349517E-3</v>
      </c>
      <c r="BJ394" s="8">
        <f t="shared" si="667"/>
        <v>0.39513369403117043</v>
      </c>
      <c r="BK394" s="8">
        <f t="shared" si="668"/>
        <v>0.19223648956657335</v>
      </c>
      <c r="BL394" s="8">
        <f t="shared" si="669"/>
        <v>0.37535848755481693</v>
      </c>
      <c r="BM394" s="8">
        <f t="shared" si="670"/>
        <v>0.8342292423419031</v>
      </c>
      <c r="BN394" s="8">
        <f t="shared" si="671"/>
        <v>0.14277640849130924</v>
      </c>
    </row>
    <row r="395" spans="1:66" x14ac:dyDescent="0.25">
      <c r="A395" t="s">
        <v>72</v>
      </c>
      <c r="B395" t="s">
        <v>81</v>
      </c>
      <c r="C395" t="s">
        <v>86</v>
      </c>
      <c r="D395" s="16"/>
      <c r="E395">
        <f>VLOOKUP(A395,home!$A$2:$E$405,3,FALSE)</f>
        <v>1.25</v>
      </c>
      <c r="F395">
        <f>VLOOKUP(B395,home!$B$2:$E$405,3,FALSE)</f>
        <v>1.6</v>
      </c>
      <c r="G395">
        <f>VLOOKUP(C395,away!$B$2:$E$405,4,FALSE)</f>
        <v>1.6</v>
      </c>
      <c r="H395">
        <f>VLOOKUP(A395,away!$A$2:$E$405,3,FALSE)</f>
        <v>1.4583333333333299</v>
      </c>
      <c r="I395">
        <f>VLOOKUP(C395,away!$B$2:$E$405,3,FALSE)</f>
        <v>0.8</v>
      </c>
      <c r="J395">
        <f>VLOOKUP(B395,home!$B$2:$E$405,4,FALSE)</f>
        <v>0.69</v>
      </c>
      <c r="K395" s="3">
        <f t="shared" si="616"/>
        <v>3.2</v>
      </c>
      <c r="L395" s="3">
        <f t="shared" si="617"/>
        <v>0.80499999999999816</v>
      </c>
      <c r="M395" s="5">
        <f t="shared" si="618"/>
        <v>1.8224289258677334E-2</v>
      </c>
      <c r="N395" s="5">
        <f t="shared" si="619"/>
        <v>5.8317725627767457E-2</v>
      </c>
      <c r="O395" s="5">
        <f t="shared" si="620"/>
        <v>1.4670552853235218E-2</v>
      </c>
      <c r="P395" s="5">
        <f t="shared" si="621"/>
        <v>4.6945769130352692E-2</v>
      </c>
      <c r="Q395" s="5">
        <f t="shared" si="622"/>
        <v>9.330836100442795E-2</v>
      </c>
      <c r="R395" s="5">
        <f t="shared" si="623"/>
        <v>5.904897523427162E-3</v>
      </c>
      <c r="S395" s="5">
        <f t="shared" si="624"/>
        <v>3.023307531994707E-2</v>
      </c>
      <c r="T395" s="5">
        <f t="shared" si="625"/>
        <v>7.5113230608564327E-2</v>
      </c>
      <c r="U395" s="5">
        <f t="shared" si="626"/>
        <v>1.8895672074966917E-2</v>
      </c>
      <c r="V395" s="5">
        <f t="shared" si="627"/>
        <v>8.6533780026870552E-3</v>
      </c>
      <c r="W395" s="5">
        <f t="shared" si="628"/>
        <v>9.9528918404723166E-2</v>
      </c>
      <c r="X395" s="5">
        <f t="shared" si="629"/>
        <v>8.0120779315801957E-2</v>
      </c>
      <c r="Y395" s="5">
        <f t="shared" si="630"/>
        <v>3.224861367461021E-2</v>
      </c>
      <c r="Z395" s="5">
        <f t="shared" si="631"/>
        <v>1.5844808354529517E-3</v>
      </c>
      <c r="AA395" s="5">
        <f t="shared" si="632"/>
        <v>5.0703386734494453E-3</v>
      </c>
      <c r="AB395" s="5">
        <f t="shared" si="633"/>
        <v>8.1125418775191138E-3</v>
      </c>
      <c r="AC395" s="5">
        <f t="shared" si="634"/>
        <v>1.3931938584326126E-3</v>
      </c>
      <c r="AD395" s="5">
        <f t="shared" si="635"/>
        <v>7.9623134723778549E-2</v>
      </c>
      <c r="AE395" s="5">
        <f t="shared" si="636"/>
        <v>6.4096623452641582E-2</v>
      </c>
      <c r="AF395" s="5">
        <f t="shared" si="637"/>
        <v>2.5798890939688176E-2</v>
      </c>
      <c r="AG395" s="5">
        <f t="shared" si="638"/>
        <v>6.9227024021496462E-3</v>
      </c>
      <c r="AH395" s="5">
        <f t="shared" si="639"/>
        <v>3.1887676813490573E-4</v>
      </c>
      <c r="AI395" s="5">
        <f t="shared" si="640"/>
        <v>1.0204056580316982E-3</v>
      </c>
      <c r="AJ395" s="5">
        <f t="shared" si="641"/>
        <v>1.6326490528507174E-3</v>
      </c>
      <c r="AK395" s="5">
        <f t="shared" si="642"/>
        <v>1.7414923230407654E-3</v>
      </c>
      <c r="AL395" s="5">
        <f t="shared" si="643"/>
        <v>1.4355469517289608E-4</v>
      </c>
      <c r="AM395" s="5">
        <f t="shared" si="644"/>
        <v>5.0958806223218252E-2</v>
      </c>
      <c r="AN395" s="5">
        <f t="shared" si="645"/>
        <v>4.1021839009690593E-2</v>
      </c>
      <c r="AO395" s="5">
        <f t="shared" si="646"/>
        <v>1.6511290201400425E-2</v>
      </c>
      <c r="AP395" s="5">
        <f t="shared" si="647"/>
        <v>4.4305295373757714E-3</v>
      </c>
      <c r="AQ395" s="5">
        <f t="shared" si="648"/>
        <v>8.9164406939687174E-4</v>
      </c>
      <c r="AR395" s="5">
        <f t="shared" si="649"/>
        <v>5.1339159669719725E-5</v>
      </c>
      <c r="AS395" s="5">
        <f t="shared" si="650"/>
        <v>1.642853109431031E-4</v>
      </c>
      <c r="AT395" s="5">
        <f t="shared" si="651"/>
        <v>2.6285649750896502E-4</v>
      </c>
      <c r="AU395" s="5">
        <f t="shared" si="652"/>
        <v>2.8038026400956274E-4</v>
      </c>
      <c r="AV395" s="5">
        <f t="shared" si="653"/>
        <v>2.2430421120765023E-4</v>
      </c>
      <c r="AW395" s="5">
        <f t="shared" si="654"/>
        <v>1.0272135965704984E-5</v>
      </c>
      <c r="AX395" s="5">
        <f t="shared" si="655"/>
        <v>2.7178029985716407E-2</v>
      </c>
      <c r="AY395" s="5">
        <f t="shared" si="656"/>
        <v>2.1878314138501654E-2</v>
      </c>
      <c r="AZ395" s="5">
        <f t="shared" si="657"/>
        <v>8.8060214407468963E-3</v>
      </c>
      <c r="BA395" s="5">
        <f t="shared" si="658"/>
        <v>2.3629490866004122E-3</v>
      </c>
      <c r="BB395" s="5">
        <f t="shared" si="659"/>
        <v>4.7554350367833172E-4</v>
      </c>
      <c r="BC395" s="5">
        <f t="shared" si="660"/>
        <v>7.6562504092211268E-5</v>
      </c>
      <c r="BD395" s="5">
        <f t="shared" si="661"/>
        <v>6.8880039223540449E-6</v>
      </c>
      <c r="BE395" s="5">
        <f t="shared" si="662"/>
        <v>2.2041612551532939E-5</v>
      </c>
      <c r="BF395" s="5">
        <f t="shared" si="663"/>
        <v>3.5266580082452712E-5</v>
      </c>
      <c r="BG395" s="5">
        <f t="shared" si="664"/>
        <v>3.7617685421282898E-5</v>
      </c>
      <c r="BH395" s="5">
        <f t="shared" si="665"/>
        <v>3.0094148337026324E-5</v>
      </c>
      <c r="BI395" s="5">
        <f t="shared" si="666"/>
        <v>1.9260254935696839E-5</v>
      </c>
      <c r="BJ395" s="8">
        <f t="shared" si="667"/>
        <v>0.78967050985457066</v>
      </c>
      <c r="BK395" s="8">
        <f t="shared" si="668"/>
        <v>0.12747157440377133</v>
      </c>
      <c r="BL395" s="8">
        <f t="shared" si="669"/>
        <v>5.8501760533245288E-2</v>
      </c>
      <c r="BM395" s="8">
        <f t="shared" si="670"/>
        <v>0.71798868822661666</v>
      </c>
      <c r="BN395" s="8">
        <f t="shared" si="671"/>
        <v>0.23737159539788782</v>
      </c>
    </row>
    <row r="396" spans="1:66" x14ac:dyDescent="0.25">
      <c r="A396" t="s">
        <v>72</v>
      </c>
      <c r="B396" t="s">
        <v>326</v>
      </c>
      <c r="C396" t="s">
        <v>367</v>
      </c>
      <c r="D396" s="16"/>
      <c r="E396">
        <f>VLOOKUP(A396,home!$A$2:$E$405,3,FALSE)</f>
        <v>1.25</v>
      </c>
      <c r="F396">
        <f>VLOOKUP(B396,home!$B$2:$E$405,3,FALSE)</f>
        <v>1.6</v>
      </c>
      <c r="G396">
        <f>VLOOKUP(C396,away!$B$2:$E$405,4,FALSE)</f>
        <v>2</v>
      </c>
      <c r="H396">
        <f>VLOOKUP(A396,away!$A$2:$E$405,3,FALSE)</f>
        <v>1.4583333333333299</v>
      </c>
      <c r="I396">
        <f>VLOOKUP(C396,away!$B$2:$E$405,3,FALSE)</f>
        <v>1.2</v>
      </c>
      <c r="J396">
        <f>VLOOKUP(B396,home!$B$2:$E$405,4,FALSE)</f>
        <v>0.69</v>
      </c>
      <c r="K396" s="3">
        <f t="shared" si="616"/>
        <v>4</v>
      </c>
      <c r="L396" s="3">
        <f t="shared" si="617"/>
        <v>1.2074999999999969</v>
      </c>
      <c r="M396" s="5">
        <f t="shared" si="618"/>
        <v>5.4753449538221732E-3</v>
      </c>
      <c r="N396" s="5">
        <f t="shared" si="619"/>
        <v>2.1901379815288693E-2</v>
      </c>
      <c r="O396" s="5">
        <f t="shared" si="620"/>
        <v>6.6114790317402571E-3</v>
      </c>
      <c r="P396" s="5">
        <f t="shared" si="621"/>
        <v>2.6445916126961028E-2</v>
      </c>
      <c r="Q396" s="5">
        <f t="shared" si="622"/>
        <v>4.3802759630577393E-2</v>
      </c>
      <c r="R396" s="5">
        <f t="shared" si="623"/>
        <v>3.9916804654131707E-3</v>
      </c>
      <c r="S396" s="5">
        <f t="shared" si="624"/>
        <v>3.1933443723305373E-2</v>
      </c>
      <c r="T396" s="5">
        <f t="shared" si="625"/>
        <v>5.2891832253922064E-2</v>
      </c>
      <c r="U396" s="5">
        <f t="shared" si="626"/>
        <v>1.5966721861652683E-2</v>
      </c>
      <c r="V396" s="5">
        <f t="shared" si="627"/>
        <v>1.7137614798173842E-2</v>
      </c>
      <c r="W396" s="5">
        <f t="shared" si="628"/>
        <v>5.840367950743653E-2</v>
      </c>
      <c r="X396" s="5">
        <f t="shared" si="629"/>
        <v>7.0522443005229418E-2</v>
      </c>
      <c r="Y396" s="5">
        <f t="shared" si="630"/>
        <v>4.2577924964407161E-2</v>
      </c>
      <c r="Z396" s="5">
        <f t="shared" si="631"/>
        <v>1.6066513873287972E-3</v>
      </c>
      <c r="AA396" s="5">
        <f t="shared" si="632"/>
        <v>6.426605549315189E-3</v>
      </c>
      <c r="AB396" s="5">
        <f t="shared" si="633"/>
        <v>1.285321109863038E-2</v>
      </c>
      <c r="AC396" s="5">
        <f t="shared" si="634"/>
        <v>5.1734174671987151E-3</v>
      </c>
      <c r="AD396" s="5">
        <f t="shared" si="635"/>
        <v>5.840367950743653E-2</v>
      </c>
      <c r="AE396" s="5">
        <f t="shared" si="636"/>
        <v>7.0522443005229418E-2</v>
      </c>
      <c r="AF396" s="5">
        <f t="shared" si="637"/>
        <v>4.2577924964407161E-2</v>
      </c>
      <c r="AG396" s="5">
        <f t="shared" si="638"/>
        <v>1.7137614798173842E-2</v>
      </c>
      <c r="AH396" s="5">
        <f t="shared" si="639"/>
        <v>4.8500788754987943E-4</v>
      </c>
      <c r="AI396" s="5">
        <f t="shared" si="640"/>
        <v>1.9400315501995177E-3</v>
      </c>
      <c r="AJ396" s="5">
        <f t="shared" si="641"/>
        <v>3.8800631003990363E-3</v>
      </c>
      <c r="AK396" s="5">
        <f t="shared" si="642"/>
        <v>5.1734174671987151E-3</v>
      </c>
      <c r="AL396" s="5">
        <f t="shared" si="643"/>
        <v>9.9950425466278957E-4</v>
      </c>
      <c r="AM396" s="5">
        <f t="shared" si="644"/>
        <v>4.6722943605949224E-2</v>
      </c>
      <c r="AN396" s="5">
        <f t="shared" si="645"/>
        <v>5.641795440418354E-2</v>
      </c>
      <c r="AO396" s="5">
        <f t="shared" si="646"/>
        <v>3.4062339971525732E-2</v>
      </c>
      <c r="AP396" s="5">
        <f t="shared" si="647"/>
        <v>1.3710091838539074E-2</v>
      </c>
      <c r="AQ396" s="5">
        <f t="shared" si="648"/>
        <v>4.1387339737589722E-3</v>
      </c>
      <c r="AR396" s="5">
        <f t="shared" si="649"/>
        <v>1.1712940484329562E-4</v>
      </c>
      <c r="AS396" s="5">
        <f t="shared" si="650"/>
        <v>4.6851761937318246E-4</v>
      </c>
      <c r="AT396" s="5">
        <f t="shared" si="651"/>
        <v>9.3703523874636514E-4</v>
      </c>
      <c r="AU396" s="5">
        <f t="shared" si="652"/>
        <v>1.2493803183284869E-3</v>
      </c>
      <c r="AV396" s="5">
        <f t="shared" si="653"/>
        <v>1.2493803183284869E-3</v>
      </c>
      <c r="AW396" s="5">
        <f t="shared" si="654"/>
        <v>1.3410015416725709E-4</v>
      </c>
      <c r="AX396" s="5">
        <f t="shared" si="655"/>
        <v>3.114862907063282E-2</v>
      </c>
      <c r="AY396" s="5">
        <f t="shared" si="656"/>
        <v>3.7611969602789029E-2</v>
      </c>
      <c r="AZ396" s="5">
        <f t="shared" si="657"/>
        <v>2.2708226647683825E-2</v>
      </c>
      <c r="BA396" s="5">
        <f t="shared" si="658"/>
        <v>9.1400612256927159E-3</v>
      </c>
      <c r="BB396" s="5">
        <f t="shared" si="659"/>
        <v>2.7591559825059821E-3</v>
      </c>
      <c r="BC396" s="5">
        <f t="shared" si="660"/>
        <v>6.6633616977519316E-4</v>
      </c>
      <c r="BD396" s="5">
        <f t="shared" si="661"/>
        <v>2.3572292724713153E-5</v>
      </c>
      <c r="BE396" s="5">
        <f t="shared" si="662"/>
        <v>9.428917089885261E-5</v>
      </c>
      <c r="BF396" s="5">
        <f t="shared" si="663"/>
        <v>1.8857834179770525E-4</v>
      </c>
      <c r="BG396" s="5">
        <f t="shared" si="664"/>
        <v>2.5143778906360701E-4</v>
      </c>
      <c r="BH396" s="5">
        <f t="shared" si="665"/>
        <v>2.5143778906360701E-4</v>
      </c>
      <c r="BI396" s="5">
        <f t="shared" si="666"/>
        <v>2.0115023125088564E-4</v>
      </c>
      <c r="BJ396" s="8">
        <f t="shared" si="667"/>
        <v>0.7378281239451443</v>
      </c>
      <c r="BK396" s="8">
        <f t="shared" si="668"/>
        <v>0.12477721092691293</v>
      </c>
      <c r="BL396" s="8">
        <f t="shared" si="669"/>
        <v>6.2360126526518019E-2</v>
      </c>
      <c r="BM396" s="8">
        <f t="shared" si="670"/>
        <v>0.78086568331347928</v>
      </c>
      <c r="BN396" s="8">
        <f t="shared" si="671"/>
        <v>0.10822856002380271</v>
      </c>
    </row>
    <row r="397" spans="1:66" x14ac:dyDescent="0.25">
      <c r="A397" t="s">
        <v>72</v>
      </c>
      <c r="B397" t="s">
        <v>83</v>
      </c>
      <c r="C397" t="s">
        <v>73</v>
      </c>
      <c r="D397" s="16"/>
      <c r="E397">
        <f>VLOOKUP(A397,home!$A$2:$E$405,3,FALSE)</f>
        <v>1.25</v>
      </c>
      <c r="F397">
        <f>VLOOKUP(B397,home!$B$2:$E$405,3,FALSE)</f>
        <v>0.4</v>
      </c>
      <c r="G397">
        <f>VLOOKUP(C397,away!$B$2:$E$405,4,FALSE)</f>
        <v>0.4</v>
      </c>
      <c r="H397">
        <f>VLOOKUP(A397,away!$A$2:$E$405,3,FALSE)</f>
        <v>1.4583333333333299</v>
      </c>
      <c r="I397">
        <f>VLOOKUP(C397,away!$B$2:$E$405,3,FALSE)</f>
        <v>0.4</v>
      </c>
      <c r="J397">
        <f>VLOOKUP(B397,home!$B$2:$E$405,4,FALSE)</f>
        <v>0.34</v>
      </c>
      <c r="K397" s="3">
        <f t="shared" si="616"/>
        <v>0.2</v>
      </c>
      <c r="L397" s="3">
        <f t="shared" si="617"/>
        <v>0.19833333333333292</v>
      </c>
      <c r="M397" s="5">
        <f t="shared" si="618"/>
        <v>0.67143817762986735</v>
      </c>
      <c r="N397" s="5">
        <f t="shared" si="619"/>
        <v>0.13428763552597348</v>
      </c>
      <c r="O397" s="5">
        <f t="shared" si="620"/>
        <v>0.13316857189659007</v>
      </c>
      <c r="P397" s="5">
        <f t="shared" si="621"/>
        <v>2.6633714379318014E-2</v>
      </c>
      <c r="Q397" s="5">
        <f t="shared" si="622"/>
        <v>1.3428763552597348E-2</v>
      </c>
      <c r="R397" s="5">
        <f t="shared" si="623"/>
        <v>1.3205883379745152E-2</v>
      </c>
      <c r="S397" s="5">
        <f t="shared" si="624"/>
        <v>2.6411766759490304E-4</v>
      </c>
      <c r="T397" s="5">
        <f t="shared" si="625"/>
        <v>2.6633714379318014E-3</v>
      </c>
      <c r="U397" s="5">
        <f t="shared" si="626"/>
        <v>2.6411766759490305E-3</v>
      </c>
      <c r="V397" s="5">
        <f t="shared" si="627"/>
        <v>1.1640741645849418E-6</v>
      </c>
      <c r="W397" s="5">
        <f t="shared" si="628"/>
        <v>8.9525090350649032E-4</v>
      </c>
      <c r="X397" s="5">
        <f t="shared" si="629"/>
        <v>1.7755809586212019E-4</v>
      </c>
      <c r="Y397" s="5">
        <f t="shared" si="630"/>
        <v>1.7607844506326882E-5</v>
      </c>
      <c r="Z397" s="5">
        <f t="shared" si="631"/>
        <v>8.7305562343870579E-4</v>
      </c>
      <c r="AA397" s="5">
        <f t="shared" si="632"/>
        <v>1.746111246877412E-4</v>
      </c>
      <c r="AB397" s="5">
        <f t="shared" si="633"/>
        <v>1.7461112468774119E-5</v>
      </c>
      <c r="AC397" s="5">
        <f t="shared" si="634"/>
        <v>2.8859338663668266E-9</v>
      </c>
      <c r="AD397" s="5">
        <f t="shared" si="635"/>
        <v>4.4762545175324504E-5</v>
      </c>
      <c r="AE397" s="5">
        <f t="shared" si="636"/>
        <v>8.8779047931060063E-6</v>
      </c>
      <c r="AF397" s="5">
        <f t="shared" si="637"/>
        <v>8.8039222531634365E-7</v>
      </c>
      <c r="AG397" s="5">
        <f t="shared" si="638"/>
        <v>5.8203708229247074E-8</v>
      </c>
      <c r="AH397" s="5">
        <f t="shared" si="639"/>
        <v>4.3289007995502391E-5</v>
      </c>
      <c r="AI397" s="5">
        <f t="shared" si="640"/>
        <v>8.6578015991004792E-6</v>
      </c>
      <c r="AJ397" s="5">
        <f t="shared" si="641"/>
        <v>8.6578015991004781E-7</v>
      </c>
      <c r="AK397" s="5">
        <f t="shared" si="642"/>
        <v>5.7718677327336553E-8</v>
      </c>
      <c r="AL397" s="5">
        <f t="shared" si="643"/>
        <v>4.5790150679686938E-12</v>
      </c>
      <c r="AM397" s="5">
        <f t="shared" si="644"/>
        <v>1.7905018070129807E-6</v>
      </c>
      <c r="AN397" s="5">
        <f t="shared" si="645"/>
        <v>3.5511619172424035E-7</v>
      </c>
      <c r="AO397" s="5">
        <f t="shared" si="646"/>
        <v>3.5215689012653758E-8</v>
      </c>
      <c r="AP397" s="5">
        <f t="shared" si="647"/>
        <v>2.3281483291698836E-9</v>
      </c>
      <c r="AQ397" s="5">
        <f t="shared" si="648"/>
        <v>1.1543735465467311E-10</v>
      </c>
      <c r="AR397" s="5">
        <f t="shared" si="649"/>
        <v>1.7171306504882591E-6</v>
      </c>
      <c r="AS397" s="5">
        <f t="shared" si="650"/>
        <v>3.4342613009765188E-7</v>
      </c>
      <c r="AT397" s="5">
        <f t="shared" si="651"/>
        <v>3.4342613009765189E-8</v>
      </c>
      <c r="AU397" s="5">
        <f t="shared" si="652"/>
        <v>2.2895075339843469E-9</v>
      </c>
      <c r="AV397" s="5">
        <f t="shared" si="653"/>
        <v>1.144753766992173E-10</v>
      </c>
      <c r="AW397" s="5">
        <f t="shared" si="654"/>
        <v>5.0453962322988253E-15</v>
      </c>
      <c r="AX397" s="5">
        <f t="shared" si="655"/>
        <v>5.9683393567099373E-8</v>
      </c>
      <c r="AY397" s="5">
        <f t="shared" si="656"/>
        <v>1.1837206390808015E-8</v>
      </c>
      <c r="AZ397" s="5">
        <f t="shared" si="657"/>
        <v>1.1738563004217922E-9</v>
      </c>
      <c r="BA397" s="5">
        <f t="shared" si="658"/>
        <v>7.7604944305662811E-11</v>
      </c>
      <c r="BB397" s="5">
        <f t="shared" si="659"/>
        <v>3.8479118218224379E-12</v>
      </c>
      <c r="BC397" s="5">
        <f t="shared" si="660"/>
        <v>1.5263383559895649E-13</v>
      </c>
      <c r="BD397" s="5">
        <f t="shared" si="661"/>
        <v>5.676070761336174E-8</v>
      </c>
      <c r="BE397" s="5">
        <f t="shared" si="662"/>
        <v>1.1352141522672349E-8</v>
      </c>
      <c r="BF397" s="5">
        <f t="shared" si="663"/>
        <v>1.1352141522672348E-9</v>
      </c>
      <c r="BG397" s="5">
        <f t="shared" si="664"/>
        <v>7.5680943484482359E-11</v>
      </c>
      <c r="BH397" s="5">
        <f t="shared" si="665"/>
        <v>3.7840471742241173E-12</v>
      </c>
      <c r="BI397" s="5">
        <f t="shared" si="666"/>
        <v>1.5136188696896472E-13</v>
      </c>
      <c r="BJ397" s="8">
        <f t="shared" si="667"/>
        <v>0.15152702245961472</v>
      </c>
      <c r="BK397" s="8">
        <f t="shared" si="668"/>
        <v>0.69833718847866422</v>
      </c>
      <c r="BL397" s="8">
        <f t="shared" si="669"/>
        <v>0.14926274112892871</v>
      </c>
      <c r="BM397" s="8">
        <f t="shared" si="670"/>
        <v>7.8372494893535448E-3</v>
      </c>
      <c r="BN397" s="8">
        <f t="shared" si="671"/>
        <v>0.99216274636409141</v>
      </c>
    </row>
    <row r="398" spans="1:66" x14ac:dyDescent="0.25">
      <c r="A398" t="s">
        <v>72</v>
      </c>
      <c r="B398" t="s">
        <v>68</v>
      </c>
      <c r="C398" t="s">
        <v>102</v>
      </c>
      <c r="D398" s="16"/>
      <c r="E398">
        <f>VLOOKUP(A398,home!$A$2:$E$405,3,FALSE)</f>
        <v>1.25</v>
      </c>
      <c r="F398">
        <f>VLOOKUP(B398,home!$B$2:$E$405,3,FALSE)</f>
        <v>1.2</v>
      </c>
      <c r="G398">
        <f>VLOOKUP(C398,away!$B$2:$E$405,4,FALSE)</f>
        <v>1.2</v>
      </c>
      <c r="H398">
        <f>VLOOKUP(A398,away!$A$2:$E$405,3,FALSE)</f>
        <v>1.4583333333333299</v>
      </c>
      <c r="I398">
        <f>VLOOKUP(C398,away!$B$2:$E$405,3,FALSE)</f>
        <v>1.6</v>
      </c>
      <c r="J398">
        <f>VLOOKUP(B398,home!$B$2:$E$405,4,FALSE)</f>
        <v>0.34</v>
      </c>
      <c r="K398" s="3">
        <f t="shared" si="616"/>
        <v>1.7999999999999998</v>
      </c>
      <c r="L398" s="3">
        <f t="shared" si="617"/>
        <v>0.79333333333333167</v>
      </c>
      <c r="M398" s="5">
        <f t="shared" si="618"/>
        <v>7.477038960034213E-2</v>
      </c>
      <c r="N398" s="5">
        <f t="shared" si="619"/>
        <v>0.13458670128061581</v>
      </c>
      <c r="O398" s="5">
        <f t="shared" si="620"/>
        <v>5.9317842416271284E-2</v>
      </c>
      <c r="P398" s="5">
        <f t="shared" si="621"/>
        <v>0.10677211634928831</v>
      </c>
      <c r="Q398" s="5">
        <f t="shared" si="622"/>
        <v>0.12112803115255426</v>
      </c>
      <c r="R398" s="5">
        <f t="shared" si="623"/>
        <v>2.3529410825120896E-2</v>
      </c>
      <c r="S398" s="5">
        <f t="shared" si="624"/>
        <v>3.8117645536695853E-2</v>
      </c>
      <c r="T398" s="5">
        <f t="shared" si="625"/>
        <v>9.6094904714359497E-2</v>
      </c>
      <c r="U398" s="5">
        <f t="shared" si="626"/>
        <v>4.2352939485217608E-2</v>
      </c>
      <c r="V398" s="5">
        <f t="shared" si="627"/>
        <v>6.0479997584890624E-3</v>
      </c>
      <c r="W398" s="5">
        <f t="shared" si="628"/>
        <v>7.2676818691532544E-2</v>
      </c>
      <c r="X398" s="5">
        <f t="shared" si="629"/>
        <v>5.7656942828615686E-2</v>
      </c>
      <c r="Y398" s="5">
        <f t="shared" si="630"/>
        <v>2.2870587322017508E-2</v>
      </c>
      <c r="Z398" s="5">
        <f t="shared" si="631"/>
        <v>6.2222219737541797E-3</v>
      </c>
      <c r="AA398" s="5">
        <f t="shared" si="632"/>
        <v>1.1199999552757522E-2</v>
      </c>
      <c r="AB398" s="5">
        <f t="shared" si="633"/>
        <v>1.0079999597481773E-2</v>
      </c>
      <c r="AC398" s="5">
        <f t="shared" si="634"/>
        <v>5.3978397844514788E-4</v>
      </c>
      <c r="AD398" s="5">
        <f t="shared" si="635"/>
        <v>3.2704568411189655E-2</v>
      </c>
      <c r="AE398" s="5">
        <f t="shared" si="636"/>
        <v>2.5945624272877069E-2</v>
      </c>
      <c r="AF398" s="5">
        <f t="shared" si="637"/>
        <v>1.0291764294907883E-2</v>
      </c>
      <c r="AG398" s="5">
        <f t="shared" si="638"/>
        <v>2.7215998913200793E-3</v>
      </c>
      <c r="AH398" s="5">
        <f t="shared" si="639"/>
        <v>1.2340740247945763E-3</v>
      </c>
      <c r="AI398" s="5">
        <f t="shared" si="640"/>
        <v>2.2213332446302373E-3</v>
      </c>
      <c r="AJ398" s="5">
        <f t="shared" si="641"/>
        <v>1.9991999201672138E-3</v>
      </c>
      <c r="AK398" s="5">
        <f t="shared" si="642"/>
        <v>1.1995199521003281E-3</v>
      </c>
      <c r="AL398" s="5">
        <f t="shared" si="643"/>
        <v>3.0832460848786784E-5</v>
      </c>
      <c r="AM398" s="5">
        <f t="shared" si="644"/>
        <v>1.1773644628028275E-2</v>
      </c>
      <c r="AN398" s="5">
        <f t="shared" si="645"/>
        <v>9.3404247382357433E-3</v>
      </c>
      <c r="AO398" s="5">
        <f t="shared" si="646"/>
        <v>3.7050351461668375E-3</v>
      </c>
      <c r="AP398" s="5">
        <f t="shared" si="647"/>
        <v>9.7977596087522835E-4</v>
      </c>
      <c r="AQ398" s="5">
        <f t="shared" si="648"/>
        <v>1.9432223224025321E-4</v>
      </c>
      <c r="AR398" s="5">
        <f t="shared" si="649"/>
        <v>1.9580641193407241E-4</v>
      </c>
      <c r="AS398" s="5">
        <f t="shared" si="650"/>
        <v>3.524515414813303E-4</v>
      </c>
      <c r="AT398" s="5">
        <f t="shared" si="651"/>
        <v>3.1720638733319736E-4</v>
      </c>
      <c r="AU398" s="5">
        <f t="shared" si="652"/>
        <v>1.9032383239991839E-4</v>
      </c>
      <c r="AV398" s="5">
        <f t="shared" si="653"/>
        <v>8.5645724579963301E-5</v>
      </c>
      <c r="AW398" s="5">
        <f t="shared" si="654"/>
        <v>1.2230209470018711E-6</v>
      </c>
      <c r="AX398" s="5">
        <f t="shared" si="655"/>
        <v>3.5320933884084782E-3</v>
      </c>
      <c r="AY398" s="5">
        <f t="shared" si="656"/>
        <v>2.8021274214707196E-3</v>
      </c>
      <c r="AZ398" s="5">
        <f t="shared" si="657"/>
        <v>1.1115105438500499E-3</v>
      </c>
      <c r="BA398" s="5">
        <f t="shared" si="658"/>
        <v>2.9393278826256818E-4</v>
      </c>
      <c r="BB398" s="5">
        <f t="shared" si="659"/>
        <v>5.8296669672075889E-5</v>
      </c>
      <c r="BC398" s="5">
        <f t="shared" si="660"/>
        <v>9.249738254636025E-6</v>
      </c>
      <c r="BD398" s="5">
        <f t="shared" si="661"/>
        <v>2.5889958911282842E-5</v>
      </c>
      <c r="BE398" s="5">
        <f t="shared" si="662"/>
        <v>4.6601926040309115E-5</v>
      </c>
      <c r="BF398" s="5">
        <f t="shared" si="663"/>
        <v>4.1941733436278213E-5</v>
      </c>
      <c r="BG398" s="5">
        <f t="shared" si="664"/>
        <v>2.5165040061766923E-5</v>
      </c>
      <c r="BH398" s="5">
        <f t="shared" si="665"/>
        <v>1.1324268027795119E-5</v>
      </c>
      <c r="BI398" s="5">
        <f t="shared" si="666"/>
        <v>4.0767364900062429E-6</v>
      </c>
      <c r="BJ398" s="8">
        <f t="shared" si="667"/>
        <v>0.61047795611545463</v>
      </c>
      <c r="BK398" s="8">
        <f t="shared" si="668"/>
        <v>0.22908089510558002</v>
      </c>
      <c r="BL398" s="8">
        <f t="shared" si="669"/>
        <v>0.15443075257923736</v>
      </c>
      <c r="BM398" s="8">
        <f t="shared" si="670"/>
        <v>0.47730642974931003</v>
      </c>
      <c r="BN398" s="8">
        <f t="shared" si="671"/>
        <v>0.5201044916241927</v>
      </c>
    </row>
    <row r="399" spans="1:66" x14ac:dyDescent="0.25">
      <c r="A399" t="s">
        <v>72</v>
      </c>
      <c r="B399" t="s">
        <v>78</v>
      </c>
      <c r="C399" t="s">
        <v>74</v>
      </c>
      <c r="D399" s="16"/>
      <c r="E399">
        <f>VLOOKUP(A399,home!$A$2:$E$405,3,FALSE)</f>
        <v>1.25</v>
      </c>
      <c r="F399">
        <f>VLOOKUP(B399,home!$B$2:$E$405,3,FALSE)</f>
        <v>1.2</v>
      </c>
      <c r="G399">
        <f>VLOOKUP(C399,away!$B$2:$E$405,4,FALSE)</f>
        <v>0</v>
      </c>
      <c r="H399">
        <f>VLOOKUP(A399,away!$A$2:$E$405,3,FALSE)</f>
        <v>1.4583333333333299</v>
      </c>
      <c r="I399">
        <f>VLOOKUP(C399,away!$B$2:$E$405,3,FALSE)</f>
        <v>2.4</v>
      </c>
      <c r="J399">
        <f>VLOOKUP(B399,home!$B$2:$E$405,4,FALSE)</f>
        <v>1.71</v>
      </c>
      <c r="K399" s="3">
        <f t="shared" si="616"/>
        <v>0</v>
      </c>
      <c r="L399" s="3">
        <f t="shared" si="617"/>
        <v>5.9849999999999852</v>
      </c>
      <c r="M399" s="5">
        <f t="shared" si="618"/>
        <v>2.5162137184787082E-3</v>
      </c>
      <c r="N399" s="5">
        <f t="shared" si="619"/>
        <v>0</v>
      </c>
      <c r="O399" s="5">
        <f t="shared" si="620"/>
        <v>1.5059539105095034E-2</v>
      </c>
      <c r="P399" s="5">
        <f t="shared" si="621"/>
        <v>0</v>
      </c>
      <c r="Q399" s="5">
        <f t="shared" si="622"/>
        <v>0</v>
      </c>
      <c r="R399" s="5">
        <f t="shared" si="623"/>
        <v>4.5065670771996781E-2</v>
      </c>
      <c r="S399" s="5">
        <f t="shared" si="624"/>
        <v>0</v>
      </c>
      <c r="T399" s="5">
        <f t="shared" si="625"/>
        <v>0</v>
      </c>
      <c r="U399" s="5">
        <f t="shared" si="626"/>
        <v>0</v>
      </c>
      <c r="V399" s="5">
        <f t="shared" si="627"/>
        <v>0</v>
      </c>
      <c r="W399" s="5">
        <f t="shared" si="628"/>
        <v>0</v>
      </c>
      <c r="X399" s="5">
        <f t="shared" si="629"/>
        <v>0</v>
      </c>
      <c r="Y399" s="5">
        <f t="shared" si="630"/>
        <v>0</v>
      </c>
      <c r="Z399" s="5">
        <f t="shared" si="631"/>
        <v>8.9906013190133388E-2</v>
      </c>
      <c r="AA399" s="5">
        <f t="shared" si="632"/>
        <v>0</v>
      </c>
      <c r="AB399" s="5">
        <f t="shared" si="633"/>
        <v>0</v>
      </c>
      <c r="AC399" s="5">
        <f t="shared" si="634"/>
        <v>0</v>
      </c>
      <c r="AD399" s="5">
        <f t="shared" si="635"/>
        <v>0</v>
      </c>
      <c r="AE399" s="5">
        <f t="shared" si="636"/>
        <v>0</v>
      </c>
      <c r="AF399" s="5">
        <f t="shared" si="637"/>
        <v>0</v>
      </c>
      <c r="AG399" s="5">
        <f t="shared" si="638"/>
        <v>0</v>
      </c>
      <c r="AH399" s="5">
        <f t="shared" si="639"/>
        <v>0.13452187223573669</v>
      </c>
      <c r="AI399" s="5">
        <f t="shared" si="640"/>
        <v>0</v>
      </c>
      <c r="AJ399" s="5">
        <f t="shared" si="641"/>
        <v>0</v>
      </c>
      <c r="AK399" s="5">
        <f t="shared" si="642"/>
        <v>0</v>
      </c>
      <c r="AL399" s="5">
        <f t="shared" si="643"/>
        <v>0</v>
      </c>
      <c r="AM399" s="5">
        <f t="shared" si="644"/>
        <v>0</v>
      </c>
      <c r="AN399" s="5">
        <f t="shared" si="645"/>
        <v>0</v>
      </c>
      <c r="AO399" s="5">
        <f t="shared" si="646"/>
        <v>0</v>
      </c>
      <c r="AP399" s="5">
        <f t="shared" si="647"/>
        <v>0</v>
      </c>
      <c r="AQ399" s="5">
        <f t="shared" si="648"/>
        <v>0</v>
      </c>
      <c r="AR399" s="5">
        <f t="shared" si="649"/>
        <v>0.1610226810661764</v>
      </c>
      <c r="AS399" s="5">
        <f t="shared" si="650"/>
        <v>0</v>
      </c>
      <c r="AT399" s="5">
        <f t="shared" si="651"/>
        <v>0</v>
      </c>
      <c r="AU399" s="5">
        <f t="shared" si="652"/>
        <v>0</v>
      </c>
      <c r="AV399" s="5">
        <f t="shared" si="653"/>
        <v>0</v>
      </c>
      <c r="AW399" s="5">
        <f t="shared" si="654"/>
        <v>0</v>
      </c>
      <c r="AX399" s="5">
        <f t="shared" si="655"/>
        <v>0</v>
      </c>
      <c r="AY399" s="5">
        <f t="shared" si="656"/>
        <v>0</v>
      </c>
      <c r="AZ399" s="5">
        <f t="shared" si="657"/>
        <v>0</v>
      </c>
      <c r="BA399" s="5">
        <f t="shared" si="658"/>
        <v>0</v>
      </c>
      <c r="BB399" s="5">
        <f t="shared" si="659"/>
        <v>0</v>
      </c>
      <c r="BC399" s="5">
        <f t="shared" si="660"/>
        <v>0</v>
      </c>
      <c r="BD399" s="5">
        <f t="shared" si="661"/>
        <v>0.16062012436351059</v>
      </c>
      <c r="BE399" s="5">
        <f t="shared" si="662"/>
        <v>0</v>
      </c>
      <c r="BF399" s="5">
        <f t="shared" si="663"/>
        <v>0</v>
      </c>
      <c r="BG399" s="5">
        <f t="shared" si="664"/>
        <v>0</v>
      </c>
      <c r="BH399" s="5">
        <f t="shared" si="665"/>
        <v>0</v>
      </c>
      <c r="BI399" s="5">
        <f t="shared" si="666"/>
        <v>0</v>
      </c>
      <c r="BJ399" s="8">
        <f t="shared" si="667"/>
        <v>0</v>
      </c>
      <c r="BK399" s="8">
        <f t="shared" si="668"/>
        <v>2.5162137184787082E-3</v>
      </c>
      <c r="BL399" s="8">
        <f t="shared" si="669"/>
        <v>0.51628988754251548</v>
      </c>
      <c r="BM399" s="8">
        <f t="shared" si="670"/>
        <v>0.54607069085555704</v>
      </c>
      <c r="BN399" s="8">
        <f t="shared" si="671"/>
        <v>6.2641423595570525E-2</v>
      </c>
    </row>
    <row r="400" spans="1:66" x14ac:dyDescent="0.25">
      <c r="A400" t="s">
        <v>72</v>
      </c>
      <c r="B400" t="s">
        <v>80</v>
      </c>
      <c r="C400" t="s">
        <v>106</v>
      </c>
      <c r="D400" s="16"/>
      <c r="E400">
        <f>VLOOKUP(A400,home!$A$2:$E$405,3,FALSE)</f>
        <v>1.25</v>
      </c>
      <c r="F400">
        <f>VLOOKUP(B400,home!$B$2:$E$405,3,FALSE)</f>
        <v>0.8</v>
      </c>
      <c r="G400">
        <f>VLOOKUP(C400,away!$B$2:$E$405,4,FALSE)</f>
        <v>1.6</v>
      </c>
      <c r="H400">
        <f>VLOOKUP(A400,away!$A$2:$E$405,3,FALSE)</f>
        <v>1.4583333333333299</v>
      </c>
      <c r="I400">
        <f>VLOOKUP(C400,away!$B$2:$E$405,3,FALSE)</f>
        <v>0</v>
      </c>
      <c r="J400">
        <f>VLOOKUP(B400,home!$B$2:$E$405,4,FALSE)</f>
        <v>1.37</v>
      </c>
      <c r="K400" s="3">
        <f t="shared" si="616"/>
        <v>1.6</v>
      </c>
      <c r="L400" s="3">
        <f t="shared" si="617"/>
        <v>0</v>
      </c>
      <c r="M400" s="5">
        <f t="shared" si="618"/>
        <v>0.20189651799465538</v>
      </c>
      <c r="N400" s="5">
        <f t="shared" si="619"/>
        <v>0.32303442879144867</v>
      </c>
      <c r="O400" s="5">
        <f t="shared" si="620"/>
        <v>0</v>
      </c>
      <c r="P400" s="5">
        <f t="shared" si="621"/>
        <v>0</v>
      </c>
      <c r="Q400" s="5">
        <f t="shared" si="622"/>
        <v>0.25842754303315901</v>
      </c>
      <c r="R400" s="5">
        <f t="shared" si="623"/>
        <v>0</v>
      </c>
      <c r="S400" s="5">
        <f t="shared" si="624"/>
        <v>0</v>
      </c>
      <c r="T400" s="5">
        <f t="shared" si="625"/>
        <v>0</v>
      </c>
      <c r="U400" s="5">
        <f t="shared" si="626"/>
        <v>0</v>
      </c>
      <c r="V400" s="5">
        <f t="shared" si="627"/>
        <v>0</v>
      </c>
      <c r="W400" s="5">
        <f t="shared" si="628"/>
        <v>0.13782802295101812</v>
      </c>
      <c r="X400" s="5">
        <f t="shared" si="629"/>
        <v>0</v>
      </c>
      <c r="Y400" s="5">
        <f t="shared" si="630"/>
        <v>0</v>
      </c>
      <c r="Z400" s="5">
        <f t="shared" si="631"/>
        <v>0</v>
      </c>
      <c r="AA400" s="5">
        <f t="shared" si="632"/>
        <v>0</v>
      </c>
      <c r="AB400" s="5">
        <f t="shared" si="633"/>
        <v>0</v>
      </c>
      <c r="AC400" s="5">
        <f t="shared" si="634"/>
        <v>0</v>
      </c>
      <c r="AD400" s="5">
        <f t="shared" si="635"/>
        <v>5.5131209180407238E-2</v>
      </c>
      <c r="AE400" s="5">
        <f t="shared" si="636"/>
        <v>0</v>
      </c>
      <c r="AF400" s="5">
        <f t="shared" si="637"/>
        <v>0</v>
      </c>
      <c r="AG400" s="5">
        <f t="shared" si="638"/>
        <v>0</v>
      </c>
      <c r="AH400" s="5">
        <f t="shared" si="639"/>
        <v>0</v>
      </c>
      <c r="AI400" s="5">
        <f t="shared" si="640"/>
        <v>0</v>
      </c>
      <c r="AJ400" s="5">
        <f t="shared" si="641"/>
        <v>0</v>
      </c>
      <c r="AK400" s="5">
        <f t="shared" si="642"/>
        <v>0</v>
      </c>
      <c r="AL400" s="5">
        <f t="shared" si="643"/>
        <v>0</v>
      </c>
      <c r="AM400" s="5">
        <f t="shared" si="644"/>
        <v>1.7641986937730312E-2</v>
      </c>
      <c r="AN400" s="5">
        <f t="shared" si="645"/>
        <v>0</v>
      </c>
      <c r="AO400" s="5">
        <f t="shared" si="646"/>
        <v>0</v>
      </c>
      <c r="AP400" s="5">
        <f t="shared" si="647"/>
        <v>0</v>
      </c>
      <c r="AQ400" s="5">
        <f t="shared" si="648"/>
        <v>0</v>
      </c>
      <c r="AR400" s="5">
        <f t="shared" si="649"/>
        <v>0</v>
      </c>
      <c r="AS400" s="5">
        <f t="shared" si="650"/>
        <v>0</v>
      </c>
      <c r="AT400" s="5">
        <f t="shared" si="651"/>
        <v>0</v>
      </c>
      <c r="AU400" s="5">
        <f t="shared" si="652"/>
        <v>0</v>
      </c>
      <c r="AV400" s="5">
        <f t="shared" si="653"/>
        <v>0</v>
      </c>
      <c r="AW400" s="5">
        <f t="shared" si="654"/>
        <v>0</v>
      </c>
      <c r="AX400" s="5">
        <f t="shared" si="655"/>
        <v>4.7045298500614204E-3</v>
      </c>
      <c r="AY400" s="5">
        <f t="shared" si="656"/>
        <v>0</v>
      </c>
      <c r="AZ400" s="5">
        <f t="shared" si="657"/>
        <v>0</v>
      </c>
      <c r="BA400" s="5">
        <f t="shared" si="658"/>
        <v>0</v>
      </c>
      <c r="BB400" s="5">
        <f t="shared" si="659"/>
        <v>0</v>
      </c>
      <c r="BC400" s="5">
        <f t="shared" si="660"/>
        <v>0</v>
      </c>
      <c r="BD400" s="5">
        <f t="shared" si="661"/>
        <v>0</v>
      </c>
      <c r="BE400" s="5">
        <f t="shared" si="662"/>
        <v>0</v>
      </c>
      <c r="BF400" s="5">
        <f t="shared" si="663"/>
        <v>0</v>
      </c>
      <c r="BG400" s="5">
        <f t="shared" si="664"/>
        <v>0</v>
      </c>
      <c r="BH400" s="5">
        <f t="shared" si="665"/>
        <v>0</v>
      </c>
      <c r="BI400" s="5">
        <f t="shared" si="666"/>
        <v>0</v>
      </c>
      <c r="BJ400" s="8">
        <f t="shared" si="667"/>
        <v>0.79676772074382485</v>
      </c>
      <c r="BK400" s="8">
        <f t="shared" si="668"/>
        <v>0.20189651799465538</v>
      </c>
      <c r="BL400" s="8">
        <f t="shared" si="669"/>
        <v>0</v>
      </c>
      <c r="BM400" s="8">
        <f t="shared" si="670"/>
        <v>0.21530574891921708</v>
      </c>
      <c r="BN400" s="8">
        <f t="shared" si="671"/>
        <v>0.78335848981926315</v>
      </c>
    </row>
    <row r="401" spans="1:66" x14ac:dyDescent="0.25">
      <c r="A401" t="s">
        <v>72</v>
      </c>
      <c r="B401" t="s">
        <v>237</v>
      </c>
      <c r="C401" t="s">
        <v>88</v>
      </c>
      <c r="D401" s="16"/>
      <c r="E401">
        <f>VLOOKUP(A401,home!$A$2:$E$405,3,FALSE)</f>
        <v>1.25</v>
      </c>
      <c r="F401">
        <f>VLOOKUP(B401,home!$B$2:$E$405,3,FALSE)</f>
        <v>0.4</v>
      </c>
      <c r="G401">
        <f>VLOOKUP(C401,away!$B$2:$E$405,4,FALSE)</f>
        <v>0.8</v>
      </c>
      <c r="H401">
        <f>VLOOKUP(A401,away!$A$2:$E$405,3,FALSE)</f>
        <v>1.4583333333333299</v>
      </c>
      <c r="I401">
        <f>VLOOKUP(C401,away!$B$2:$E$405,3,FALSE)</f>
        <v>1.2</v>
      </c>
      <c r="J401">
        <f>VLOOKUP(B401,home!$B$2:$E$405,4,FALSE)</f>
        <v>1.03</v>
      </c>
      <c r="K401" s="3">
        <f t="shared" si="616"/>
        <v>0.4</v>
      </c>
      <c r="L401" s="3">
        <f t="shared" si="617"/>
        <v>1.8024999999999958</v>
      </c>
      <c r="M401" s="5">
        <f t="shared" si="618"/>
        <v>0.11052649643792876</v>
      </c>
      <c r="N401" s="5">
        <f t="shared" si="619"/>
        <v>4.4210598575171504E-2</v>
      </c>
      <c r="O401" s="5">
        <f t="shared" si="620"/>
        <v>0.19922400982936614</v>
      </c>
      <c r="P401" s="5">
        <f t="shared" si="621"/>
        <v>7.9689603931746456E-2</v>
      </c>
      <c r="Q401" s="5">
        <f t="shared" si="622"/>
        <v>8.8421197150342998E-3</v>
      </c>
      <c r="R401" s="5">
        <f t="shared" si="623"/>
        <v>0.17955063885871583</v>
      </c>
      <c r="S401" s="5">
        <f t="shared" si="624"/>
        <v>1.4364051108697264E-2</v>
      </c>
      <c r="T401" s="5">
        <f t="shared" si="625"/>
        <v>1.5937920786349289E-2</v>
      </c>
      <c r="U401" s="5">
        <f t="shared" si="626"/>
        <v>7.1820255543486325E-2</v>
      </c>
      <c r="V401" s="5">
        <f t="shared" si="627"/>
        <v>1.1507200943745232E-3</v>
      </c>
      <c r="W401" s="5">
        <f t="shared" si="628"/>
        <v>1.178949295337907E-3</v>
      </c>
      <c r="X401" s="5">
        <f t="shared" si="629"/>
        <v>2.1250561048465726E-3</v>
      </c>
      <c r="Y401" s="5">
        <f t="shared" si="630"/>
        <v>1.9152068144929692E-3</v>
      </c>
      <c r="Z401" s="5">
        <f t="shared" si="631"/>
        <v>0.10788000884761152</v>
      </c>
      <c r="AA401" s="5">
        <f t="shared" si="632"/>
        <v>4.3152003539044609E-2</v>
      </c>
      <c r="AB401" s="5">
        <f t="shared" si="633"/>
        <v>8.6304007078089207E-3</v>
      </c>
      <c r="AC401" s="5">
        <f t="shared" si="634"/>
        <v>5.1854324252751821E-5</v>
      </c>
      <c r="AD401" s="5">
        <f t="shared" si="635"/>
        <v>1.1789492953379068E-4</v>
      </c>
      <c r="AE401" s="5">
        <f t="shared" si="636"/>
        <v>2.1250561048465722E-4</v>
      </c>
      <c r="AF401" s="5">
        <f t="shared" si="637"/>
        <v>1.915206814492969E-4</v>
      </c>
      <c r="AG401" s="5">
        <f t="shared" si="638"/>
        <v>1.150720094374523E-4</v>
      </c>
      <c r="AH401" s="5">
        <f t="shared" si="639"/>
        <v>4.8613428986954831E-2</v>
      </c>
      <c r="AI401" s="5">
        <f t="shared" si="640"/>
        <v>1.9445371594781932E-2</v>
      </c>
      <c r="AJ401" s="5">
        <f t="shared" si="641"/>
        <v>3.8890743189563858E-3</v>
      </c>
      <c r="AK401" s="5">
        <f t="shared" si="642"/>
        <v>5.1854324252751836E-4</v>
      </c>
      <c r="AL401" s="5">
        <f t="shared" si="643"/>
        <v>1.4954787114493606E-6</v>
      </c>
      <c r="AM401" s="5">
        <f t="shared" si="644"/>
        <v>9.4315943627032636E-6</v>
      </c>
      <c r="AN401" s="5">
        <f t="shared" si="645"/>
        <v>1.7000448838772596E-5</v>
      </c>
      <c r="AO401" s="5">
        <f t="shared" si="646"/>
        <v>1.5321654515943767E-5</v>
      </c>
      <c r="AP401" s="5">
        <f t="shared" si="647"/>
        <v>9.2057607549961918E-6</v>
      </c>
      <c r="AQ401" s="5">
        <f t="shared" si="648"/>
        <v>4.1483459402201497E-6</v>
      </c>
      <c r="AR401" s="5">
        <f t="shared" si="649"/>
        <v>1.7525141149797179E-2</v>
      </c>
      <c r="AS401" s="5">
        <f t="shared" si="650"/>
        <v>7.010056459918871E-3</v>
      </c>
      <c r="AT401" s="5">
        <f t="shared" si="651"/>
        <v>1.4020112919837741E-3</v>
      </c>
      <c r="AU401" s="5">
        <f t="shared" si="652"/>
        <v>1.8693483893116993E-4</v>
      </c>
      <c r="AV401" s="5">
        <f t="shared" si="653"/>
        <v>1.8693483893116991E-5</v>
      </c>
      <c r="AW401" s="5">
        <f t="shared" si="654"/>
        <v>2.9951115304305171E-8</v>
      </c>
      <c r="AX401" s="5">
        <f t="shared" si="655"/>
        <v>6.2877295751355064E-7</v>
      </c>
      <c r="AY401" s="5">
        <f t="shared" si="656"/>
        <v>1.1333632559181723E-6</v>
      </c>
      <c r="AZ401" s="5">
        <f t="shared" si="657"/>
        <v>1.0214436343962507E-6</v>
      </c>
      <c r="BA401" s="5">
        <f t="shared" si="658"/>
        <v>6.1371738366641249E-7</v>
      </c>
      <c r="BB401" s="5">
        <f t="shared" si="659"/>
        <v>2.7655639601467653E-7</v>
      </c>
      <c r="BC401" s="5">
        <f t="shared" si="660"/>
        <v>9.9698580763290661E-8</v>
      </c>
      <c r="BD401" s="5">
        <f t="shared" si="661"/>
        <v>5.2648444870848909E-3</v>
      </c>
      <c r="BE401" s="5">
        <f t="shared" si="662"/>
        <v>2.1059377948339565E-3</v>
      </c>
      <c r="BF401" s="5">
        <f t="shared" si="663"/>
        <v>4.2118755896679121E-4</v>
      </c>
      <c r="BG401" s="5">
        <f t="shared" si="664"/>
        <v>5.6158341195572182E-5</v>
      </c>
      <c r="BH401" s="5">
        <f t="shared" si="665"/>
        <v>5.6158341195572175E-6</v>
      </c>
      <c r="BI401" s="5">
        <f t="shared" si="666"/>
        <v>4.4926672956457784E-7</v>
      </c>
      <c r="BJ401" s="8">
        <f t="shared" si="667"/>
        <v>7.4905725878758656E-2</v>
      </c>
      <c r="BK401" s="8">
        <f t="shared" si="668"/>
        <v>0.20578535473896714</v>
      </c>
      <c r="BL401" s="8">
        <f t="shared" si="669"/>
        <v>0.60884075712909702</v>
      </c>
      <c r="BM401" s="8">
        <f t="shared" si="670"/>
        <v>0.37536727583433066</v>
      </c>
      <c r="BN401" s="8">
        <f t="shared" si="671"/>
        <v>0.62204346734796301</v>
      </c>
    </row>
    <row r="402" spans="1:66" x14ac:dyDescent="0.25">
      <c r="A402" t="s">
        <v>72</v>
      </c>
      <c r="B402" t="s">
        <v>76</v>
      </c>
      <c r="C402" t="s">
        <v>85</v>
      </c>
      <c r="D402" s="16"/>
      <c r="E402">
        <f>VLOOKUP(A402,home!$A$2:$E$405,3,FALSE)</f>
        <v>1.25</v>
      </c>
      <c r="F402">
        <f>VLOOKUP(B402,home!$B$2:$E$405,3,FALSE)</f>
        <v>1.6</v>
      </c>
      <c r="G402">
        <f>VLOOKUP(C402,away!$B$2:$E$405,4,FALSE)</f>
        <v>1.2</v>
      </c>
      <c r="H402">
        <f>VLOOKUP(A402,away!$A$2:$E$405,3,FALSE)</f>
        <v>1.4583333333333299</v>
      </c>
      <c r="I402">
        <f>VLOOKUP(C402,away!$B$2:$E$405,3,FALSE)</f>
        <v>0.4</v>
      </c>
      <c r="J402">
        <f>VLOOKUP(B402,home!$B$2:$E$405,4,FALSE)</f>
        <v>0.69</v>
      </c>
      <c r="K402" s="3">
        <f t="shared" si="616"/>
        <v>2.4</v>
      </c>
      <c r="L402" s="3">
        <f t="shared" si="617"/>
        <v>0.40249999999999908</v>
      </c>
      <c r="M402" s="5">
        <f t="shared" si="618"/>
        <v>6.0658227341840072E-2</v>
      </c>
      <c r="N402" s="5">
        <f t="shared" si="619"/>
        <v>0.14557974562041617</v>
      </c>
      <c r="O402" s="5">
        <f t="shared" si="620"/>
        <v>2.4414936505090572E-2</v>
      </c>
      <c r="P402" s="5">
        <f t="shared" si="621"/>
        <v>5.8595847612217374E-2</v>
      </c>
      <c r="Q402" s="5">
        <f t="shared" si="622"/>
        <v>0.17469569474449942</v>
      </c>
      <c r="R402" s="5">
        <f t="shared" si="623"/>
        <v>4.9135059716494669E-3</v>
      </c>
      <c r="S402" s="5">
        <f t="shared" si="624"/>
        <v>1.4150897198350467E-2</v>
      </c>
      <c r="T402" s="5">
        <f t="shared" si="625"/>
        <v>7.0315017134660859E-2</v>
      </c>
      <c r="U402" s="5">
        <f t="shared" si="626"/>
        <v>1.179241433195872E-2</v>
      </c>
      <c r="V402" s="5">
        <f t="shared" si="627"/>
        <v>1.51886296595628E-3</v>
      </c>
      <c r="W402" s="5">
        <f t="shared" si="628"/>
        <v>0.13975655579559954</v>
      </c>
      <c r="X402" s="5">
        <f t="shared" si="629"/>
        <v>5.6252013707728685E-2</v>
      </c>
      <c r="Y402" s="5">
        <f t="shared" si="630"/>
        <v>1.1320717758680371E-2</v>
      </c>
      <c r="Z402" s="5">
        <f t="shared" si="631"/>
        <v>6.5922871786296871E-4</v>
      </c>
      <c r="AA402" s="5">
        <f t="shared" si="632"/>
        <v>1.5821489228711248E-3</v>
      </c>
      <c r="AB402" s="5">
        <f t="shared" si="633"/>
        <v>1.8985787074453503E-3</v>
      </c>
      <c r="AC402" s="5">
        <f t="shared" si="634"/>
        <v>9.1701351569610184E-5</v>
      </c>
      <c r="AD402" s="5">
        <f t="shared" si="635"/>
        <v>8.3853933477359727E-2</v>
      </c>
      <c r="AE402" s="5">
        <f t="shared" si="636"/>
        <v>3.3751208224637209E-2</v>
      </c>
      <c r="AF402" s="5">
        <f t="shared" si="637"/>
        <v>6.7924306552082231E-3</v>
      </c>
      <c r="AG402" s="5">
        <f t="shared" si="638"/>
        <v>9.1131777957376809E-4</v>
      </c>
      <c r="AH402" s="5">
        <f t="shared" si="639"/>
        <v>6.633488973496106E-5</v>
      </c>
      <c r="AI402" s="5">
        <f t="shared" si="640"/>
        <v>1.5920373536390655E-4</v>
      </c>
      <c r="AJ402" s="5">
        <f t="shared" si="641"/>
        <v>1.910444824366879E-4</v>
      </c>
      <c r="AK402" s="5">
        <f t="shared" si="642"/>
        <v>1.528355859493503E-4</v>
      </c>
      <c r="AL402" s="5">
        <f t="shared" si="643"/>
        <v>3.5433402246497283E-6</v>
      </c>
      <c r="AM402" s="5">
        <f t="shared" si="644"/>
        <v>4.0249888069132642E-2</v>
      </c>
      <c r="AN402" s="5">
        <f t="shared" si="645"/>
        <v>1.6200579947825852E-2</v>
      </c>
      <c r="AO402" s="5">
        <f t="shared" si="646"/>
        <v>3.2603667144999451E-3</v>
      </c>
      <c r="AP402" s="5">
        <f t="shared" si="647"/>
        <v>4.3743253419540836E-4</v>
      </c>
      <c r="AQ402" s="5">
        <f t="shared" si="648"/>
        <v>4.4016648753412861E-5</v>
      </c>
      <c r="AR402" s="5">
        <f t="shared" si="649"/>
        <v>5.3399586236643551E-6</v>
      </c>
      <c r="AS402" s="5">
        <f t="shared" si="650"/>
        <v>1.2815900696794453E-5</v>
      </c>
      <c r="AT402" s="5">
        <f t="shared" si="651"/>
        <v>1.5379080836153346E-5</v>
      </c>
      <c r="AU402" s="5">
        <f t="shared" si="652"/>
        <v>1.2303264668922675E-5</v>
      </c>
      <c r="AV402" s="5">
        <f t="shared" si="653"/>
        <v>7.3819588013536055E-6</v>
      </c>
      <c r="AW402" s="5">
        <f t="shared" si="654"/>
        <v>9.5079629361434139E-8</v>
      </c>
      <c r="AX402" s="5">
        <f t="shared" si="655"/>
        <v>1.6099955227653062E-2</v>
      </c>
      <c r="AY402" s="5">
        <f t="shared" si="656"/>
        <v>6.4802319791303423E-3</v>
      </c>
      <c r="AZ402" s="5">
        <f t="shared" si="657"/>
        <v>1.3041466857999784E-3</v>
      </c>
      <c r="BA402" s="5">
        <f t="shared" si="658"/>
        <v>1.749730136781634E-4</v>
      </c>
      <c r="BB402" s="5">
        <f t="shared" si="659"/>
        <v>1.7606659501365151E-5</v>
      </c>
      <c r="BC402" s="5">
        <f t="shared" si="660"/>
        <v>1.4173360898598917E-6</v>
      </c>
      <c r="BD402" s="5">
        <f t="shared" si="661"/>
        <v>3.5822222433748282E-7</v>
      </c>
      <c r="BE402" s="5">
        <f t="shared" si="662"/>
        <v>8.5973333840995878E-7</v>
      </c>
      <c r="BF402" s="5">
        <f t="shared" si="663"/>
        <v>1.0316800060919506E-6</v>
      </c>
      <c r="BG402" s="5">
        <f t="shared" si="664"/>
        <v>8.2534400487356045E-7</v>
      </c>
      <c r="BH402" s="5">
        <f t="shared" si="665"/>
        <v>4.9520640292413631E-7</v>
      </c>
      <c r="BI402" s="5">
        <f t="shared" si="666"/>
        <v>2.3769907340358528E-7</v>
      </c>
      <c r="BJ402" s="8">
        <f t="shared" si="667"/>
        <v>0.80749924971462395</v>
      </c>
      <c r="BK402" s="8">
        <f t="shared" si="668"/>
        <v>0.14149931178928876</v>
      </c>
      <c r="BL402" s="8">
        <f t="shared" si="669"/>
        <v>4.5228031181177068E-2</v>
      </c>
      <c r="BM402" s="8">
        <f t="shared" si="670"/>
        <v>0.51954772670773886</v>
      </c>
      <c r="BN402" s="8">
        <f t="shared" si="671"/>
        <v>0.4688579577957131</v>
      </c>
    </row>
    <row r="403" spans="1:66" x14ac:dyDescent="0.25">
      <c r="A403" t="s">
        <v>91</v>
      </c>
      <c r="B403" t="s">
        <v>84</v>
      </c>
      <c r="C403" t="s">
        <v>370</v>
      </c>
      <c r="D403" s="16"/>
      <c r="E403">
        <f>VLOOKUP(A403,home!$A$2:$E$405,3,FALSE)</f>
        <v>1.2916666666666701</v>
      </c>
      <c r="F403">
        <f>VLOOKUP(B403,home!$B$2:$E$405,3,FALSE)</f>
        <v>0.77</v>
      </c>
      <c r="G403">
        <f>VLOOKUP(C403,away!$B$2:$E$405,4,FALSE)</f>
        <v>0</v>
      </c>
      <c r="H403">
        <f>VLOOKUP(A403,away!$A$2:$E$405,3,FALSE)</f>
        <v>0.97916666666666696</v>
      </c>
      <c r="I403">
        <f>VLOOKUP(C403,away!$B$2:$E$405,3,FALSE)</f>
        <v>0.77</v>
      </c>
      <c r="J403">
        <f>VLOOKUP(B403,home!$B$2:$E$405,4,FALSE)</f>
        <v>1.02</v>
      </c>
      <c r="K403" s="3">
        <f t="shared" si="616"/>
        <v>0</v>
      </c>
      <c r="L403" s="3">
        <f t="shared" si="617"/>
        <v>0.76903750000000026</v>
      </c>
      <c r="M403" s="5">
        <f t="shared" si="618"/>
        <v>0.46345893292740309</v>
      </c>
      <c r="N403" s="5">
        <f t="shared" si="619"/>
        <v>0</v>
      </c>
      <c r="O403" s="5">
        <f t="shared" si="620"/>
        <v>0.35641729913115788</v>
      </c>
      <c r="P403" s="5">
        <f t="shared" si="621"/>
        <v>0</v>
      </c>
      <c r="Q403" s="5">
        <f t="shared" si="622"/>
        <v>0</v>
      </c>
      <c r="R403" s="5">
        <f t="shared" si="623"/>
        <v>0.13704913434028893</v>
      </c>
      <c r="S403" s="5">
        <f t="shared" si="624"/>
        <v>0</v>
      </c>
      <c r="T403" s="5">
        <f t="shared" si="625"/>
        <v>0</v>
      </c>
      <c r="U403" s="5">
        <f t="shared" si="626"/>
        <v>0</v>
      </c>
      <c r="V403" s="5">
        <f t="shared" si="627"/>
        <v>0</v>
      </c>
      <c r="W403" s="5">
        <f t="shared" si="628"/>
        <v>0</v>
      </c>
      <c r="X403" s="5">
        <f t="shared" si="629"/>
        <v>0</v>
      </c>
      <c r="Y403" s="5">
        <f t="shared" si="630"/>
        <v>0</v>
      </c>
      <c r="Z403" s="5">
        <f t="shared" si="631"/>
        <v>3.513197455007333E-2</v>
      </c>
      <c r="AA403" s="5">
        <f t="shared" si="632"/>
        <v>0</v>
      </c>
      <c r="AB403" s="5">
        <f t="shared" si="633"/>
        <v>0</v>
      </c>
      <c r="AC403" s="5">
        <f t="shared" si="634"/>
        <v>0</v>
      </c>
      <c r="AD403" s="5">
        <f t="shared" si="635"/>
        <v>0</v>
      </c>
      <c r="AE403" s="5">
        <f t="shared" si="636"/>
        <v>0</v>
      </c>
      <c r="AF403" s="5">
        <f t="shared" si="637"/>
        <v>0</v>
      </c>
      <c r="AG403" s="5">
        <f t="shared" si="638"/>
        <v>0</v>
      </c>
      <c r="AH403" s="5">
        <f t="shared" si="639"/>
        <v>6.7544514695130065E-3</v>
      </c>
      <c r="AI403" s="5">
        <f t="shared" si="640"/>
        <v>0</v>
      </c>
      <c r="AJ403" s="5">
        <f t="shared" si="641"/>
        <v>0</v>
      </c>
      <c r="AK403" s="5">
        <f t="shared" si="642"/>
        <v>0</v>
      </c>
      <c r="AL403" s="5">
        <f t="shared" si="643"/>
        <v>0</v>
      </c>
      <c r="AM403" s="5">
        <f t="shared" si="644"/>
        <v>0</v>
      </c>
      <c r="AN403" s="5">
        <f t="shared" si="645"/>
        <v>0</v>
      </c>
      <c r="AO403" s="5">
        <f t="shared" si="646"/>
        <v>0</v>
      </c>
      <c r="AP403" s="5">
        <f t="shared" si="647"/>
        <v>0</v>
      </c>
      <c r="AQ403" s="5">
        <f t="shared" si="648"/>
        <v>0</v>
      </c>
      <c r="AR403" s="5">
        <f t="shared" si="649"/>
        <v>1.0388852943971226E-3</v>
      </c>
      <c r="AS403" s="5">
        <f t="shared" si="650"/>
        <v>0</v>
      </c>
      <c r="AT403" s="5">
        <f t="shared" si="651"/>
        <v>0</v>
      </c>
      <c r="AU403" s="5">
        <f t="shared" si="652"/>
        <v>0</v>
      </c>
      <c r="AV403" s="5">
        <f t="shared" si="653"/>
        <v>0</v>
      </c>
      <c r="AW403" s="5">
        <f t="shared" si="654"/>
        <v>0</v>
      </c>
      <c r="AX403" s="5">
        <f t="shared" si="655"/>
        <v>0</v>
      </c>
      <c r="AY403" s="5">
        <f t="shared" si="656"/>
        <v>0</v>
      </c>
      <c r="AZ403" s="5">
        <f t="shared" si="657"/>
        <v>0</v>
      </c>
      <c r="BA403" s="5">
        <f t="shared" si="658"/>
        <v>0</v>
      </c>
      <c r="BB403" s="5">
        <f t="shared" si="659"/>
        <v>0</v>
      </c>
      <c r="BC403" s="5">
        <f t="shared" si="660"/>
        <v>0</v>
      </c>
      <c r="BD403" s="5">
        <f t="shared" si="661"/>
        <v>1.3315695826498784E-4</v>
      </c>
      <c r="BE403" s="5">
        <f t="shared" si="662"/>
        <v>0</v>
      </c>
      <c r="BF403" s="5">
        <f t="shared" si="663"/>
        <v>0</v>
      </c>
      <c r="BG403" s="5">
        <f t="shared" si="664"/>
        <v>0</v>
      </c>
      <c r="BH403" s="5">
        <f t="shared" si="665"/>
        <v>0</v>
      </c>
      <c r="BI403" s="5">
        <f t="shared" si="666"/>
        <v>0</v>
      </c>
      <c r="BJ403" s="8">
        <f t="shared" si="667"/>
        <v>0</v>
      </c>
      <c r="BK403" s="8">
        <f t="shared" si="668"/>
        <v>0.46345893292740309</v>
      </c>
      <c r="BL403" s="8">
        <f t="shared" si="669"/>
        <v>0.50139292719362194</v>
      </c>
      <c r="BM403" s="8">
        <f t="shared" si="670"/>
        <v>4.3058468272248449E-2</v>
      </c>
      <c r="BN403" s="8">
        <f t="shared" si="671"/>
        <v>0.95692536639884995</v>
      </c>
    </row>
    <row r="404" spans="1:66" x14ac:dyDescent="0.25">
      <c r="A404" t="s">
        <v>91</v>
      </c>
      <c r="B404" t="s">
        <v>117</v>
      </c>
      <c r="C404" t="s">
        <v>105</v>
      </c>
      <c r="D404" s="16"/>
      <c r="E404">
        <f>VLOOKUP(A404,home!$A$2:$E$405,3,FALSE)</f>
        <v>1.2916666666666701</v>
      </c>
      <c r="F404">
        <f>VLOOKUP(B404,home!$B$2:$E$405,3,FALSE)</f>
        <v>1.94</v>
      </c>
      <c r="G404">
        <f>VLOOKUP(C404,away!$B$2:$E$405,4,FALSE)</f>
        <v>1.1599999999999999</v>
      </c>
      <c r="H404">
        <f>VLOOKUP(A404,away!$A$2:$E$405,3,FALSE)</f>
        <v>0.97916666666666696</v>
      </c>
      <c r="I404">
        <f>VLOOKUP(C404,away!$B$2:$E$405,3,FALSE)</f>
        <v>0.77</v>
      </c>
      <c r="J404">
        <f>VLOOKUP(B404,home!$B$2:$E$405,4,FALSE)</f>
        <v>2.04</v>
      </c>
      <c r="K404" s="3">
        <f t="shared" si="616"/>
        <v>2.906766666666674</v>
      </c>
      <c r="L404" s="3">
        <f t="shared" si="617"/>
        <v>1.5380750000000005</v>
      </c>
      <c r="M404" s="5">
        <f t="shared" si="618"/>
        <v>1.1738964553193067E-2</v>
      </c>
      <c r="N404" s="5">
        <f t="shared" si="619"/>
        <v>3.4122430864403253E-2</v>
      </c>
      <c r="O404" s="5">
        <f t="shared" si="620"/>
        <v>1.8055407905152431E-2</v>
      </c>
      <c r="P404" s="5">
        <f t="shared" si="621"/>
        <v>5.248285785176704E-2</v>
      </c>
      <c r="Q404" s="5">
        <f t="shared" si="622"/>
        <v>4.959297231114275E-2</v>
      </c>
      <c r="R404" s="5">
        <f t="shared" si="623"/>
        <v>1.3885285756858668E-2</v>
      </c>
      <c r="S404" s="5">
        <f t="shared" si="624"/>
        <v>5.866042008661574E-2</v>
      </c>
      <c r="T404" s="5">
        <f t="shared" si="625"/>
        <v>7.6277710887460895E-2</v>
      </c>
      <c r="U404" s="5">
        <f t="shared" si="626"/>
        <v>4.0361285795178316E-2</v>
      </c>
      <c r="V404" s="5">
        <f t="shared" si="627"/>
        <v>2.9140053432787447E-2</v>
      </c>
      <c r="W404" s="5">
        <f t="shared" si="628"/>
        <v>4.8051732938317687E-2</v>
      </c>
      <c r="X404" s="5">
        <f t="shared" si="629"/>
        <v>7.3907169139102988E-2</v>
      </c>
      <c r="Y404" s="5">
        <f t="shared" si="630"/>
        <v>5.6837384586812943E-2</v>
      </c>
      <c r="Z404" s="5">
        <f t="shared" si="631"/>
        <v>7.1188702968268012E-3</v>
      </c>
      <c r="AA404" s="5">
        <f t="shared" si="632"/>
        <v>2.0692894883139638E-2</v>
      </c>
      <c r="AB404" s="5">
        <f t="shared" si="633"/>
        <v>3.0074708541573843E-2</v>
      </c>
      <c r="AC404" s="5">
        <f t="shared" si="634"/>
        <v>8.1425052182833267E-3</v>
      </c>
      <c r="AD404" s="5">
        <f t="shared" si="635"/>
        <v>3.4918793895167735E-2</v>
      </c>
      <c r="AE404" s="5">
        <f t="shared" si="636"/>
        <v>5.3707723920310126E-2</v>
      </c>
      <c r="AF404" s="5">
        <f t="shared" si="637"/>
        <v>4.1303253734365518E-2</v>
      </c>
      <c r="AG404" s="5">
        <f t="shared" si="638"/>
        <v>2.1175833995828088E-2</v>
      </c>
      <c r="AH404" s="5">
        <f t="shared" si="639"/>
        <v>2.7373391079479723E-3</v>
      </c>
      <c r="AI404" s="5">
        <f t="shared" si="640"/>
        <v>7.9568060743462534E-3</v>
      </c>
      <c r="AJ404" s="5">
        <f t="shared" si="641"/>
        <v>1.1564289335020303E-2</v>
      </c>
      <c r="AK404" s="5">
        <f t="shared" si="642"/>
        <v>1.1204896920908645E-2</v>
      </c>
      <c r="AL404" s="5">
        <f t="shared" si="643"/>
        <v>1.456148681570712E-3</v>
      </c>
      <c r="AM404" s="5">
        <f t="shared" si="644"/>
        <v>2.0300157226935477E-2</v>
      </c>
      <c r="AN404" s="5">
        <f t="shared" si="645"/>
        <v>3.1223164326818788E-2</v>
      </c>
      <c r="AO404" s="5">
        <f t="shared" si="646"/>
        <v>2.4011784235985916E-2</v>
      </c>
      <c r="AP404" s="5">
        <f t="shared" si="647"/>
        <v>1.2310641679588015E-2</v>
      </c>
      <c r="AQ404" s="5">
        <f t="shared" si="648"/>
        <v>4.7336725503330868E-3</v>
      </c>
      <c r="AR404" s="5">
        <f t="shared" si="649"/>
        <v>8.4204656969141508E-4</v>
      </c>
      <c r="AS404" s="5">
        <f t="shared" si="650"/>
        <v>2.4476329005600219E-3</v>
      </c>
      <c r="AT404" s="5">
        <f t="shared" si="651"/>
        <v>3.5573488637922692E-3</v>
      </c>
      <c r="AU404" s="5">
        <f t="shared" si="652"/>
        <v>3.4467943663253117E-3</v>
      </c>
      <c r="AV404" s="5">
        <f t="shared" si="653"/>
        <v>2.5047567427222243E-3</v>
      </c>
      <c r="AW404" s="5">
        <f t="shared" si="654"/>
        <v>1.8083850373215731E-4</v>
      </c>
      <c r="AX404" s="5">
        <f t="shared" si="655"/>
        <v>9.8346367258914328E-3</v>
      </c>
      <c r="AY404" s="5">
        <f t="shared" si="656"/>
        <v>1.5126408882175469E-2</v>
      </c>
      <c r="AZ404" s="5">
        <f t="shared" si="657"/>
        <v>1.1632775670726023E-2</v>
      </c>
      <c r="BA404" s="5">
        <f t="shared" si="658"/>
        <v>5.9640271465839769E-3</v>
      </c>
      <c r="BB404" s="5">
        <f t="shared" si="659"/>
        <v>2.2932802633705389E-3</v>
      </c>
      <c r="BC404" s="5">
        <f t="shared" si="660"/>
        <v>7.054474082167281E-4</v>
      </c>
      <c r="BD404" s="5">
        <f t="shared" si="661"/>
        <v>2.158551296130205E-4</v>
      </c>
      <c r="BE404" s="5">
        <f t="shared" si="662"/>
        <v>6.2744049558814241E-4</v>
      </c>
      <c r="BF404" s="5">
        <f t="shared" si="663"/>
        <v>9.1191155894621554E-4</v>
      </c>
      <c r="BG404" s="5">
        <f t="shared" si="664"/>
        <v>8.8357137416430044E-4</v>
      </c>
      <c r="BH404" s="5">
        <f t="shared" si="665"/>
        <v>6.4208395451041407E-4</v>
      </c>
      <c r="BI404" s="5">
        <f t="shared" si="666"/>
        <v>3.7327764723447872E-4</v>
      </c>
      <c r="BJ404" s="8">
        <f t="shared" si="667"/>
        <v>0.62803100238953746</v>
      </c>
      <c r="BK404" s="8">
        <f t="shared" si="668"/>
        <v>0.1767473587063928</v>
      </c>
      <c r="BL404" s="8">
        <f t="shared" si="669"/>
        <v>0.17298563392327385</v>
      </c>
      <c r="BM404" s="8">
        <f t="shared" si="670"/>
        <v>0.79005937569507034</v>
      </c>
      <c r="BN404" s="8">
        <f t="shared" si="671"/>
        <v>0.1798779192425172</v>
      </c>
    </row>
    <row r="405" spans="1:66" x14ac:dyDescent="0.25">
      <c r="A405" t="s">
        <v>91</v>
      </c>
      <c r="B405" t="s">
        <v>122</v>
      </c>
      <c r="C405" t="s">
        <v>98</v>
      </c>
      <c r="D405" s="16"/>
      <c r="E405">
        <f>VLOOKUP(A405,home!$A$2:$E$405,3,FALSE)</f>
        <v>1.2916666666666701</v>
      </c>
      <c r="F405">
        <f>VLOOKUP(B405,home!$B$2:$E$405,3,FALSE)</f>
        <v>1.55</v>
      </c>
      <c r="G405">
        <f>VLOOKUP(C405,away!$B$2:$E$405,4,FALSE)</f>
        <v>1.1599999999999999</v>
      </c>
      <c r="H405">
        <f>VLOOKUP(A405,away!$A$2:$E$405,3,FALSE)</f>
        <v>0.97916666666666696</v>
      </c>
      <c r="I405">
        <f>VLOOKUP(C405,away!$B$2:$E$405,3,FALSE)</f>
        <v>0.39</v>
      </c>
      <c r="J405">
        <f>VLOOKUP(B405,home!$B$2:$E$405,4,FALSE)</f>
        <v>0.51</v>
      </c>
      <c r="K405" s="3">
        <f t="shared" si="616"/>
        <v>2.3224166666666726</v>
      </c>
      <c r="L405" s="3">
        <f t="shared" si="617"/>
        <v>0.19475625000000008</v>
      </c>
      <c r="M405" s="5">
        <f t="shared" si="618"/>
        <v>8.0687394598681753E-2</v>
      </c>
      <c r="N405" s="5">
        <f t="shared" si="619"/>
        <v>0.18738975000588898</v>
      </c>
      <c r="O405" s="5">
        <f t="shared" si="620"/>
        <v>1.5714374394309519E-2</v>
      </c>
      <c r="P405" s="5">
        <f t="shared" si="621"/>
        <v>3.6495324999584425E-2</v>
      </c>
      <c r="Q405" s="5">
        <f t="shared" si="622"/>
        <v>0.21759853928808889</v>
      </c>
      <c r="R405" s="5">
        <f t="shared" si="623"/>
        <v>1.530236314065872E-3</v>
      </c>
      <c r="S405" s="5">
        <f t="shared" si="624"/>
        <v>4.1267559618508622E-3</v>
      </c>
      <c r="T405" s="5">
        <f t="shared" si="625"/>
        <v>4.2378675517225878E-2</v>
      </c>
      <c r="U405" s="5">
        <f t="shared" si="626"/>
        <v>3.5538463197251581E-3</v>
      </c>
      <c r="V405" s="5">
        <f t="shared" si="627"/>
        <v>2.073947799416386E-4</v>
      </c>
      <c r="W405" s="5">
        <f t="shared" si="628"/>
        <v>0.16845149142832683</v>
      </c>
      <c r="X405" s="5">
        <f t="shared" si="629"/>
        <v>3.280698077748808E-2</v>
      </c>
      <c r="Y405" s="5">
        <f t="shared" si="630"/>
        <v>3.1946822750228325E-3</v>
      </c>
      <c r="Z405" s="5">
        <f t="shared" si="631"/>
        <v>9.9341028713763866E-5</v>
      </c>
      <c r="AA405" s="5">
        <f t="shared" si="632"/>
        <v>2.3071126076865771E-4</v>
      </c>
      <c r="AB405" s="5">
        <f t="shared" si="633"/>
        <v>2.6790383859840578E-4</v>
      </c>
      <c r="AC405" s="5">
        <f t="shared" si="634"/>
        <v>5.8628580824437805E-6</v>
      </c>
      <c r="AD405" s="5">
        <f t="shared" si="635"/>
        <v>9.7803637804501076E-2</v>
      </c>
      <c r="AE405" s="5">
        <f t="shared" si="636"/>
        <v>1.9047869735162867E-2</v>
      </c>
      <c r="AF405" s="5">
        <f t="shared" si="637"/>
        <v>1.854845840054407E-3</v>
      </c>
      <c r="AG405" s="5">
        <f t="shared" si="638"/>
        <v>1.2041427337903209E-4</v>
      </c>
      <c r="AH405" s="5">
        <f t="shared" si="639"/>
        <v>4.8368215558587444E-6</v>
      </c>
      <c r="AI405" s="5">
        <f t="shared" si="640"/>
        <v>1.1233114995018976E-5</v>
      </c>
      <c r="AJ405" s="5">
        <f t="shared" si="641"/>
        <v>1.3043986741507693E-5</v>
      </c>
      <c r="AK405" s="5">
        <f t="shared" si="642"/>
        <v>1.009785740275219E-5</v>
      </c>
      <c r="AL405" s="5">
        <f t="shared" si="643"/>
        <v>1.0607203874133851E-7</v>
      </c>
      <c r="AM405" s="5">
        <f t="shared" si="644"/>
        <v>4.542815969956078E-2</v>
      </c>
      <c r="AN405" s="5">
        <f t="shared" si="645"/>
        <v>8.8474180274875878E-3</v>
      </c>
      <c r="AO405" s="5">
        <f t="shared" si="646"/>
        <v>8.6154497860793991E-4</v>
      </c>
      <c r="AP405" s="5">
        <f t="shared" si="647"/>
        <v>5.5930423080004226E-5</v>
      </c>
      <c r="AQ405" s="5">
        <f t="shared" si="648"/>
        <v>2.7231998649937687E-6</v>
      </c>
      <c r="AR405" s="5">
        <f t="shared" si="649"/>
        <v>1.8840024562764287E-7</v>
      </c>
      <c r="AS405" s="5">
        <f t="shared" si="650"/>
        <v>4.3754387044973277E-7</v>
      </c>
      <c r="AT405" s="5">
        <f t="shared" si="651"/>
        <v>5.0807958856515142E-7</v>
      </c>
      <c r="AU405" s="5">
        <f t="shared" si="652"/>
        <v>3.9332416815895119E-7</v>
      </c>
      <c r="AV405" s="5">
        <f t="shared" si="653"/>
        <v>2.2836565088378827E-7</v>
      </c>
      <c r="AW405" s="5">
        <f t="shared" si="654"/>
        <v>1.3326925153852778E-9</v>
      </c>
      <c r="AX405" s="5">
        <f t="shared" si="655"/>
        <v>1.7583852537042532E-2</v>
      </c>
      <c r="AY405" s="5">
        <f t="shared" si="656"/>
        <v>3.4245651806673904E-3</v>
      </c>
      <c r="AZ405" s="5">
        <f t="shared" si="657"/>
        <v>3.3347773623367683E-4</v>
      </c>
      <c r="BA405" s="5">
        <f t="shared" si="658"/>
        <v>2.1648957789120018E-5</v>
      </c>
      <c r="BB405" s="5">
        <f t="shared" si="659"/>
        <v>1.0540674588543264E-6</v>
      </c>
      <c r="BC405" s="5">
        <f t="shared" si="660"/>
        <v>4.1057245106699579E-8</v>
      </c>
      <c r="BD405" s="5">
        <f t="shared" si="661"/>
        <v>6.1153542229197761E-9</v>
      </c>
      <c r="BE405" s="5">
        <f t="shared" si="662"/>
        <v>1.4202400569879307E-8</v>
      </c>
      <c r="BF405" s="5">
        <f t="shared" si="663"/>
        <v>1.6491945895081975E-8</v>
      </c>
      <c r="BG405" s="5">
        <f t="shared" si="664"/>
        <v>1.2767056670834466E-8</v>
      </c>
      <c r="BH405" s="5">
        <f t="shared" si="665"/>
        <v>7.4126062991559715E-9</v>
      </c>
      <c r="BI405" s="5">
        <f t="shared" si="666"/>
        <v>3.4430320825196377E-9</v>
      </c>
      <c r="BJ405" s="8">
        <f t="shared" si="667"/>
        <v>0.84720730281017687</v>
      </c>
      <c r="BK405" s="8">
        <f t="shared" si="668"/>
        <v>0.12494740445084725</v>
      </c>
      <c r="BL405" s="8">
        <f t="shared" si="669"/>
        <v>2.1338100054082182E-2</v>
      </c>
      <c r="BM405" s="8">
        <f t="shared" si="670"/>
        <v>0.45075196489522595</v>
      </c>
      <c r="BN405" s="8">
        <f t="shared" si="671"/>
        <v>0.53941561960061946</v>
      </c>
    </row>
    <row r="406" spans="1:66" x14ac:dyDescent="0.25">
      <c r="A406" t="s">
        <v>91</v>
      </c>
      <c r="B406" t="s">
        <v>97</v>
      </c>
      <c r="C406" t="s">
        <v>111</v>
      </c>
      <c r="D406" s="16"/>
      <c r="E406">
        <f>VLOOKUP(A406,home!$A$2:$E$405,3,FALSE)</f>
        <v>1.2916666666666701</v>
      </c>
      <c r="F406">
        <f>VLOOKUP(B406,home!$B$2:$E$405,3,FALSE)</f>
        <v>0</v>
      </c>
      <c r="G406">
        <f>VLOOKUP(C406,away!$B$2:$E$405,4,FALSE)</f>
        <v>0.77</v>
      </c>
      <c r="H406">
        <f>VLOOKUP(A406,away!$A$2:$E$405,3,FALSE)</f>
        <v>0.97916666666666696</v>
      </c>
      <c r="I406">
        <f>VLOOKUP(C406,away!$B$2:$E$405,3,FALSE)</f>
        <v>1.1599999999999999</v>
      </c>
      <c r="J406">
        <f>VLOOKUP(B406,home!$B$2:$E$405,4,FALSE)</f>
        <v>1.02</v>
      </c>
      <c r="K406" s="3">
        <f t="shared" si="616"/>
        <v>0</v>
      </c>
      <c r="L406" s="3">
        <f t="shared" si="617"/>
        <v>1.1585500000000004</v>
      </c>
      <c r="M406" s="5">
        <f t="shared" si="618"/>
        <v>0.31394106555657397</v>
      </c>
      <c r="N406" s="5">
        <f t="shared" si="619"/>
        <v>0</v>
      </c>
      <c r="O406" s="5">
        <f t="shared" si="620"/>
        <v>0.36371642150056893</v>
      </c>
      <c r="P406" s="5">
        <f t="shared" si="621"/>
        <v>0</v>
      </c>
      <c r="Q406" s="5">
        <f t="shared" si="622"/>
        <v>0</v>
      </c>
      <c r="R406" s="5">
        <f t="shared" si="623"/>
        <v>0.21069183006474215</v>
      </c>
      <c r="S406" s="5">
        <f t="shared" si="624"/>
        <v>0</v>
      </c>
      <c r="T406" s="5">
        <f t="shared" si="625"/>
        <v>0</v>
      </c>
      <c r="U406" s="5">
        <f t="shared" si="626"/>
        <v>0</v>
      </c>
      <c r="V406" s="5">
        <f t="shared" si="627"/>
        <v>0</v>
      </c>
      <c r="W406" s="5">
        <f t="shared" si="628"/>
        <v>0</v>
      </c>
      <c r="X406" s="5">
        <f t="shared" si="629"/>
        <v>0</v>
      </c>
      <c r="Y406" s="5">
        <f t="shared" si="630"/>
        <v>0</v>
      </c>
      <c r="Z406" s="5">
        <f t="shared" si="631"/>
        <v>8.1365673240502381E-2</v>
      </c>
      <c r="AA406" s="5">
        <f t="shared" si="632"/>
        <v>0</v>
      </c>
      <c r="AB406" s="5">
        <f t="shared" si="633"/>
        <v>0</v>
      </c>
      <c r="AC406" s="5">
        <f t="shared" si="634"/>
        <v>0</v>
      </c>
      <c r="AD406" s="5">
        <f t="shared" si="635"/>
        <v>0</v>
      </c>
      <c r="AE406" s="5">
        <f t="shared" si="636"/>
        <v>0</v>
      </c>
      <c r="AF406" s="5">
        <f t="shared" si="637"/>
        <v>0</v>
      </c>
      <c r="AG406" s="5">
        <f t="shared" si="638"/>
        <v>0</v>
      </c>
      <c r="AH406" s="5">
        <f t="shared" si="639"/>
        <v>2.3566550183196006E-2</v>
      </c>
      <c r="AI406" s="5">
        <f t="shared" si="640"/>
        <v>0</v>
      </c>
      <c r="AJ406" s="5">
        <f t="shared" si="641"/>
        <v>0</v>
      </c>
      <c r="AK406" s="5">
        <f t="shared" si="642"/>
        <v>0</v>
      </c>
      <c r="AL406" s="5">
        <f t="shared" si="643"/>
        <v>0</v>
      </c>
      <c r="AM406" s="5">
        <f t="shared" si="644"/>
        <v>0</v>
      </c>
      <c r="AN406" s="5">
        <f t="shared" si="645"/>
        <v>0</v>
      </c>
      <c r="AO406" s="5">
        <f t="shared" si="646"/>
        <v>0</v>
      </c>
      <c r="AP406" s="5">
        <f t="shared" si="647"/>
        <v>0</v>
      </c>
      <c r="AQ406" s="5">
        <f t="shared" si="648"/>
        <v>0</v>
      </c>
      <c r="AR406" s="5">
        <f t="shared" si="649"/>
        <v>5.4606053429483471E-3</v>
      </c>
      <c r="AS406" s="5">
        <f t="shared" si="650"/>
        <v>0</v>
      </c>
      <c r="AT406" s="5">
        <f t="shared" si="651"/>
        <v>0</v>
      </c>
      <c r="AU406" s="5">
        <f t="shared" si="652"/>
        <v>0</v>
      </c>
      <c r="AV406" s="5">
        <f t="shared" si="653"/>
        <v>0</v>
      </c>
      <c r="AW406" s="5">
        <f t="shared" si="654"/>
        <v>0</v>
      </c>
      <c r="AX406" s="5">
        <f t="shared" si="655"/>
        <v>0</v>
      </c>
      <c r="AY406" s="5">
        <f t="shared" si="656"/>
        <v>0</v>
      </c>
      <c r="AZ406" s="5">
        <f t="shared" si="657"/>
        <v>0</v>
      </c>
      <c r="BA406" s="5">
        <f t="shared" si="658"/>
        <v>0</v>
      </c>
      <c r="BB406" s="5">
        <f t="shared" si="659"/>
        <v>0</v>
      </c>
      <c r="BC406" s="5">
        <f t="shared" si="660"/>
        <v>0</v>
      </c>
      <c r="BD406" s="5">
        <f t="shared" si="661"/>
        <v>1.0543973866788019E-3</v>
      </c>
      <c r="BE406" s="5">
        <f t="shared" si="662"/>
        <v>0</v>
      </c>
      <c r="BF406" s="5">
        <f t="shared" si="663"/>
        <v>0</v>
      </c>
      <c r="BG406" s="5">
        <f t="shared" si="664"/>
        <v>0</v>
      </c>
      <c r="BH406" s="5">
        <f t="shared" si="665"/>
        <v>0</v>
      </c>
      <c r="BI406" s="5">
        <f t="shared" si="666"/>
        <v>0</v>
      </c>
      <c r="BJ406" s="8">
        <f t="shared" si="667"/>
        <v>0</v>
      </c>
      <c r="BK406" s="8">
        <f t="shared" si="668"/>
        <v>0.31394106555657397</v>
      </c>
      <c r="BL406" s="8">
        <f t="shared" si="669"/>
        <v>0.60448980447813416</v>
      </c>
      <c r="BM406" s="8">
        <f t="shared" si="670"/>
        <v>0.11144722615332553</v>
      </c>
      <c r="BN406" s="8">
        <f t="shared" si="671"/>
        <v>0.88834931712188503</v>
      </c>
    </row>
    <row r="407" spans="1:66" x14ac:dyDescent="0.25">
      <c r="A407" t="s">
        <v>91</v>
      </c>
      <c r="B407" t="s">
        <v>109</v>
      </c>
      <c r="C407" t="s">
        <v>94</v>
      </c>
      <c r="D407" s="16"/>
      <c r="E407">
        <f>VLOOKUP(A407,home!$A$2:$E$405,3,FALSE)</f>
        <v>1.2916666666666701</v>
      </c>
      <c r="F407">
        <f>VLOOKUP(B407,home!$B$2:$E$405,3,FALSE)</f>
        <v>0.39</v>
      </c>
      <c r="G407">
        <f>VLOOKUP(C407,away!$B$2:$E$405,4,FALSE)</f>
        <v>0.77</v>
      </c>
      <c r="H407">
        <f>VLOOKUP(A407,away!$A$2:$E$405,3,FALSE)</f>
        <v>0.97916666666666696</v>
      </c>
      <c r="I407">
        <f>VLOOKUP(C407,away!$B$2:$E$405,3,FALSE)</f>
        <v>0.77</v>
      </c>
      <c r="J407">
        <f>VLOOKUP(B407,home!$B$2:$E$405,4,FALSE)</f>
        <v>1.02</v>
      </c>
      <c r="K407" s="3">
        <f t="shared" si="616"/>
        <v>0.38788750000000105</v>
      </c>
      <c r="L407" s="3">
        <f t="shared" si="617"/>
        <v>0.76903750000000026</v>
      </c>
      <c r="M407" s="5">
        <f t="shared" si="618"/>
        <v>0.31445163451302854</v>
      </c>
      <c r="N407" s="5">
        <f t="shared" si="619"/>
        <v>0.12197185838217268</v>
      </c>
      <c r="O407" s="5">
        <f t="shared" si="620"/>
        <v>0.24182509887681328</v>
      </c>
      <c r="P407" s="5">
        <f t="shared" si="621"/>
        <v>9.3800933040580153E-2</v>
      </c>
      <c r="Q407" s="5">
        <f t="shared" si="622"/>
        <v>2.3655679609107569E-2</v>
      </c>
      <c r="R407" s="5">
        <f t="shared" si="623"/>
        <v>9.2986284738738656E-2</v>
      </c>
      <c r="S407" s="5">
        <f t="shared" si="624"/>
        <v>6.9952053619543606E-3</v>
      </c>
      <c r="T407" s="5">
        <f t="shared" si="625"/>
        <v>1.8192104707389068E-2</v>
      </c>
      <c r="U407" s="5">
        <f t="shared" si="626"/>
        <v>3.6068217521597584E-2</v>
      </c>
      <c r="V407" s="5">
        <f t="shared" si="627"/>
        <v>2.3185222136446344E-4</v>
      </c>
      <c r="W407" s="5">
        <f t="shared" si="628"/>
        <v>3.0585808081259121E-3</v>
      </c>
      <c r="X407" s="5">
        <f t="shared" si="629"/>
        <v>2.3521633382291322E-3</v>
      </c>
      <c r="Y407" s="5">
        <f t="shared" si="630"/>
        <v>9.0445090661169316E-4</v>
      </c>
      <c r="Z407" s="5">
        <f t="shared" si="631"/>
        <v>2.3836646649922587E-2</v>
      </c>
      <c r="AA407" s="5">
        <f t="shared" si="632"/>
        <v>9.2459372774218711E-3</v>
      </c>
      <c r="AB407" s="5">
        <f t="shared" si="633"/>
        <v>1.7931917478479929E-3</v>
      </c>
      <c r="AC407" s="5">
        <f t="shared" si="634"/>
        <v>4.3225953343344613E-6</v>
      </c>
      <c r="AD407" s="5">
        <f t="shared" si="635"/>
        <v>2.9659631580298569E-4</v>
      </c>
      <c r="AE407" s="5">
        <f t="shared" si="636"/>
        <v>2.2809368921433872E-4</v>
      </c>
      <c r="AF407" s="5">
        <f t="shared" si="637"/>
        <v>8.7706300259586011E-5</v>
      </c>
      <c r="AG407" s="5">
        <f t="shared" si="638"/>
        <v>2.2483144628627133E-5</v>
      </c>
      <c r="AH407" s="5">
        <f t="shared" si="639"/>
        <v>4.5828187870099613E-3</v>
      </c>
      <c r="AI407" s="5">
        <f t="shared" si="640"/>
        <v>1.777618122246331E-3</v>
      </c>
      <c r="AJ407" s="5">
        <f t="shared" si="641"/>
        <v>3.4475792469641282E-4</v>
      </c>
      <c r="AK407" s="5">
        <f t="shared" si="642"/>
        <v>4.4575763171893397E-5</v>
      </c>
      <c r="AL407" s="5">
        <f t="shared" si="643"/>
        <v>5.1577213283734052E-8</v>
      </c>
      <c r="AM407" s="5">
        <f t="shared" si="644"/>
        <v>2.3009200689206206E-5</v>
      </c>
      <c r="AN407" s="5">
        <f t="shared" si="645"/>
        <v>1.7694938175025423E-5</v>
      </c>
      <c r="AO407" s="5">
        <f t="shared" si="646"/>
        <v>6.8040355083880572E-6</v>
      </c>
      <c r="AP407" s="5">
        <f t="shared" si="647"/>
        <v>1.7441861524273278E-6</v>
      </c>
      <c r="AQ407" s="5">
        <f t="shared" si="648"/>
        <v>3.3533613954933285E-7</v>
      </c>
      <c r="AR407" s="5">
        <f t="shared" si="649"/>
        <v>7.0487190058303516E-4</v>
      </c>
      <c r="AS407" s="5">
        <f t="shared" si="650"/>
        <v>2.7341099933740279E-4</v>
      </c>
      <c r="AT407" s="5">
        <f t="shared" si="651"/>
        <v>5.3026354502743557E-5</v>
      </c>
      <c r="AU407" s="5">
        <f t="shared" si="652"/>
        <v>6.8560866940609996E-6</v>
      </c>
      <c r="AV407" s="5">
        <f t="shared" si="653"/>
        <v>6.6484758188564821E-7</v>
      </c>
      <c r="AW407" s="5">
        <f t="shared" si="654"/>
        <v>4.273745677525562E-10</v>
      </c>
      <c r="AX407" s="5">
        <f t="shared" si="655"/>
        <v>1.4874968887224148E-6</v>
      </c>
      <c r="AY407" s="5">
        <f t="shared" si="656"/>
        <v>1.1439408885608644E-6</v>
      </c>
      <c r="AZ407" s="5">
        <f t="shared" si="657"/>
        <v>4.3986672054331292E-7</v>
      </c>
      <c r="BA407" s="5">
        <f t="shared" si="658"/>
        <v>1.1275800103327606E-7</v>
      </c>
      <c r="BB407" s="5">
        <f t="shared" si="659"/>
        <v>2.1678782804907013E-8</v>
      </c>
      <c r="BC407" s="5">
        <f t="shared" si="660"/>
        <v>3.3343593862657382E-9</v>
      </c>
      <c r="BD407" s="5">
        <f t="shared" si="661"/>
        <v>9.0345487374104307E-5</v>
      </c>
      <c r="BE407" s="5">
        <f t="shared" si="662"/>
        <v>3.5043885233822975E-5</v>
      </c>
      <c r="BF407" s="5">
        <f t="shared" si="663"/>
        <v>6.7965425168172738E-6</v>
      </c>
      <c r="BG407" s="5">
        <f t="shared" si="664"/>
        <v>8.7876462849732245E-7</v>
      </c>
      <c r="BH407" s="5">
        <f t="shared" si="665"/>
        <v>8.5215453709064013E-8</v>
      </c>
      <c r="BI407" s="5">
        <f t="shared" si="666"/>
        <v>6.6108018601149367E-9</v>
      </c>
      <c r="BJ407" s="8">
        <f t="shared" si="667"/>
        <v>0.17082251397384726</v>
      </c>
      <c r="BK407" s="8">
        <f t="shared" si="668"/>
        <v>0.41548514325036373</v>
      </c>
      <c r="BL407" s="8">
        <f t="shared" si="669"/>
        <v>0.38984048745425187</v>
      </c>
      <c r="BM407" s="8">
        <f t="shared" si="670"/>
        <v>0.11129215865443058</v>
      </c>
      <c r="BN407" s="8">
        <f t="shared" si="671"/>
        <v>0.88869148916044072</v>
      </c>
    </row>
    <row r="408" spans="1:66" x14ac:dyDescent="0.25">
      <c r="A408" t="s">
        <v>91</v>
      </c>
      <c r="B408" t="s">
        <v>113</v>
      </c>
      <c r="C408" t="s">
        <v>101</v>
      </c>
      <c r="D408" s="16"/>
      <c r="E408">
        <f>VLOOKUP(A408,home!$A$2:$E$405,3,FALSE)</f>
        <v>1.2916666666666701</v>
      </c>
      <c r="F408">
        <f>VLOOKUP(B408,home!$B$2:$E$405,3,FALSE)</f>
        <v>0.39</v>
      </c>
      <c r="G408">
        <f>VLOOKUP(C408,away!$B$2:$E$405,4,FALSE)</f>
        <v>0</v>
      </c>
      <c r="H408">
        <f>VLOOKUP(A408,away!$A$2:$E$405,3,FALSE)</f>
        <v>0.97916666666666696</v>
      </c>
      <c r="I408">
        <f>VLOOKUP(C408,away!$B$2:$E$405,3,FALSE)</f>
        <v>0.39</v>
      </c>
      <c r="J408">
        <f>VLOOKUP(B408,home!$B$2:$E$405,4,FALSE)</f>
        <v>1.02</v>
      </c>
      <c r="K408" s="3">
        <f t="shared" si="616"/>
        <v>0</v>
      </c>
      <c r="L408" s="3">
        <f t="shared" si="617"/>
        <v>0.38951250000000015</v>
      </c>
      <c r="M408" s="5">
        <f t="shared" si="618"/>
        <v>0.67738702019095665</v>
      </c>
      <c r="N408" s="5">
        <f t="shared" si="619"/>
        <v>0</v>
      </c>
      <c r="O408" s="5">
        <f t="shared" si="620"/>
        <v>0.26385071170213004</v>
      </c>
      <c r="P408" s="5">
        <f t="shared" si="621"/>
        <v>0</v>
      </c>
      <c r="Q408" s="5">
        <f t="shared" si="622"/>
        <v>0</v>
      </c>
      <c r="R408" s="5">
        <f t="shared" si="623"/>
        <v>5.1386575170937983E-2</v>
      </c>
      <c r="S408" s="5">
        <f t="shared" si="624"/>
        <v>0</v>
      </c>
      <c r="T408" s="5">
        <f t="shared" si="625"/>
        <v>0</v>
      </c>
      <c r="U408" s="5">
        <f t="shared" si="626"/>
        <v>0</v>
      </c>
      <c r="V408" s="5">
        <f t="shared" si="627"/>
        <v>0</v>
      </c>
      <c r="W408" s="5">
        <f t="shared" si="628"/>
        <v>0</v>
      </c>
      <c r="X408" s="5">
        <f t="shared" si="629"/>
        <v>0</v>
      </c>
      <c r="Y408" s="5">
        <f t="shared" si="630"/>
        <v>0</v>
      </c>
      <c r="Z408" s="5">
        <f t="shared" si="631"/>
        <v>6.6719044537566627E-3</v>
      </c>
      <c r="AA408" s="5">
        <f t="shared" si="632"/>
        <v>0</v>
      </c>
      <c r="AB408" s="5">
        <f t="shared" si="633"/>
        <v>0</v>
      </c>
      <c r="AC408" s="5">
        <f t="shared" si="634"/>
        <v>0</v>
      </c>
      <c r="AD408" s="5">
        <f t="shared" si="635"/>
        <v>0</v>
      </c>
      <c r="AE408" s="5">
        <f t="shared" si="636"/>
        <v>0</v>
      </c>
      <c r="AF408" s="5">
        <f t="shared" si="637"/>
        <v>0</v>
      </c>
      <c r="AG408" s="5">
        <f t="shared" si="638"/>
        <v>0</v>
      </c>
      <c r="AH408" s="5">
        <f t="shared" si="639"/>
        <v>6.4969754588597322E-4</v>
      </c>
      <c r="AI408" s="5">
        <f t="shared" si="640"/>
        <v>0</v>
      </c>
      <c r="AJ408" s="5">
        <f t="shared" si="641"/>
        <v>0</v>
      </c>
      <c r="AK408" s="5">
        <f t="shared" si="642"/>
        <v>0</v>
      </c>
      <c r="AL408" s="5">
        <f t="shared" si="643"/>
        <v>0</v>
      </c>
      <c r="AM408" s="5">
        <f t="shared" si="644"/>
        <v>0</v>
      </c>
      <c r="AN408" s="5">
        <f t="shared" si="645"/>
        <v>0</v>
      </c>
      <c r="AO408" s="5">
        <f t="shared" si="646"/>
        <v>0</v>
      </c>
      <c r="AP408" s="5">
        <f t="shared" si="647"/>
        <v>0</v>
      </c>
      <c r="AQ408" s="5">
        <f t="shared" si="648"/>
        <v>0</v>
      </c>
      <c r="AR408" s="5">
        <f t="shared" si="649"/>
        <v>5.0613063068382044E-5</v>
      </c>
      <c r="AS408" s="5">
        <f t="shared" si="650"/>
        <v>0</v>
      </c>
      <c r="AT408" s="5">
        <f t="shared" si="651"/>
        <v>0</v>
      </c>
      <c r="AU408" s="5">
        <f t="shared" si="652"/>
        <v>0</v>
      </c>
      <c r="AV408" s="5">
        <f t="shared" si="653"/>
        <v>0</v>
      </c>
      <c r="AW408" s="5">
        <f t="shared" si="654"/>
        <v>0</v>
      </c>
      <c r="AX408" s="5">
        <f t="shared" si="655"/>
        <v>0</v>
      </c>
      <c r="AY408" s="5">
        <f t="shared" si="656"/>
        <v>0</v>
      </c>
      <c r="AZ408" s="5">
        <f t="shared" si="657"/>
        <v>0</v>
      </c>
      <c r="BA408" s="5">
        <f t="shared" si="658"/>
        <v>0</v>
      </c>
      <c r="BB408" s="5">
        <f t="shared" si="659"/>
        <v>0</v>
      </c>
      <c r="BC408" s="5">
        <f t="shared" si="660"/>
        <v>0</v>
      </c>
      <c r="BD408" s="5">
        <f t="shared" si="661"/>
        <v>3.2857367880705271E-6</v>
      </c>
      <c r="BE408" s="5">
        <f t="shared" si="662"/>
        <v>0</v>
      </c>
      <c r="BF408" s="5">
        <f t="shared" si="663"/>
        <v>0</v>
      </c>
      <c r="BG408" s="5">
        <f t="shared" si="664"/>
        <v>0</v>
      </c>
      <c r="BH408" s="5">
        <f t="shared" si="665"/>
        <v>0</v>
      </c>
      <c r="BI408" s="5">
        <f t="shared" si="666"/>
        <v>0</v>
      </c>
      <c r="BJ408" s="8">
        <f t="shared" si="667"/>
        <v>0</v>
      </c>
      <c r="BK408" s="8">
        <f t="shared" si="668"/>
        <v>0.67738702019095665</v>
      </c>
      <c r="BL408" s="8">
        <f t="shared" si="669"/>
        <v>0.31594088321881042</v>
      </c>
      <c r="BM408" s="8">
        <f t="shared" si="670"/>
        <v>7.3755007994990877E-3</v>
      </c>
      <c r="BN408" s="8">
        <f t="shared" si="671"/>
        <v>0.99262430706402471</v>
      </c>
    </row>
    <row r="409" spans="1:66" x14ac:dyDescent="0.25">
      <c r="A409" t="s">
        <v>91</v>
      </c>
      <c r="B409" t="s">
        <v>100</v>
      </c>
      <c r="C409" t="s">
        <v>118</v>
      </c>
      <c r="D409" s="16"/>
      <c r="E409">
        <f>VLOOKUP(A409,home!$A$2:$E$405,3,FALSE)</f>
        <v>1.2916666666666701</v>
      </c>
      <c r="F409">
        <f>VLOOKUP(B409,home!$B$2:$E$405,3,FALSE)</f>
        <v>1.1599999999999999</v>
      </c>
      <c r="G409">
        <f>VLOOKUP(C409,away!$B$2:$E$405,4,FALSE)</f>
        <v>1.55</v>
      </c>
      <c r="H409">
        <f>VLOOKUP(A409,away!$A$2:$E$405,3,FALSE)</f>
        <v>0.97916666666666696</v>
      </c>
      <c r="I409">
        <f>VLOOKUP(C409,away!$B$2:$E$405,3,FALSE)</f>
        <v>1.1599999999999999</v>
      </c>
      <c r="J409">
        <f>VLOOKUP(B409,home!$B$2:$E$405,4,FALSE)</f>
        <v>1.53</v>
      </c>
      <c r="K409" s="3">
        <f t="shared" si="616"/>
        <v>2.3224166666666726</v>
      </c>
      <c r="L409" s="3">
        <f t="shared" si="617"/>
        <v>1.7378250000000006</v>
      </c>
      <c r="M409" s="5">
        <f t="shared" si="618"/>
        <v>1.7244851106048027E-2</v>
      </c>
      <c r="N409" s="5">
        <f t="shared" si="619"/>
        <v>4.0049729622871143E-2</v>
      </c>
      <c r="O409" s="5">
        <f t="shared" si="620"/>
        <v>2.9968533373367922E-2</v>
      </c>
      <c r="P409" s="5">
        <f t="shared" si="621"/>
        <v>6.9599421381866061E-2</v>
      </c>
      <c r="Q409" s="5">
        <f t="shared" si="622"/>
        <v>4.6506079785824952E-2</v>
      </c>
      <c r="R409" s="5">
        <f t="shared" si="623"/>
        <v>2.6040033254786567E-2</v>
      </c>
      <c r="S409" s="5">
        <f t="shared" si="624"/>
        <v>7.0225011322244263E-2</v>
      </c>
      <c r="T409" s="5">
        <f t="shared" si="625"/>
        <v>8.0819428103801272E-2</v>
      </c>
      <c r="U409" s="5">
        <f t="shared" si="626"/>
        <v>6.0475807231470731E-2</v>
      </c>
      <c r="V409" s="5">
        <f t="shared" si="627"/>
        <v>3.149165526121097E-2</v>
      </c>
      <c r="W409" s="5">
        <f t="shared" si="628"/>
        <v>3.6002164931976638E-2</v>
      </c>
      <c r="X409" s="5">
        <f t="shared" si="629"/>
        <v>6.256546227291232E-2</v>
      </c>
      <c r="Y409" s="5">
        <f t="shared" si="630"/>
        <v>5.4363912237211952E-2</v>
      </c>
      <c r="Z409" s="5">
        <f t="shared" si="631"/>
        <v>1.5084340263666495E-2</v>
      </c>
      <c r="AA409" s="5">
        <f t="shared" si="632"/>
        <v>3.5032123234010226E-2</v>
      </c>
      <c r="AB409" s="5">
        <f t="shared" si="633"/>
        <v>4.0679593433693061E-2</v>
      </c>
      <c r="AC409" s="5">
        <f t="shared" si="634"/>
        <v>7.9436789967730695E-3</v>
      </c>
      <c r="AD409" s="5">
        <f t="shared" si="635"/>
        <v>2.0903006968526237E-2</v>
      </c>
      <c r="AE409" s="5">
        <f t="shared" si="636"/>
        <v>3.6325768085079119E-2</v>
      </c>
      <c r="AF409" s="5">
        <f t="shared" si="637"/>
        <v>3.1563913961226327E-2</v>
      </c>
      <c r="AG409" s="5">
        <f t="shared" si="638"/>
        <v>1.8284186259889389E-2</v>
      </c>
      <c r="AH409" s="5">
        <f t="shared" si="639"/>
        <v>6.553485904676558E-3</v>
      </c>
      <c r="AI409" s="5">
        <f t="shared" si="640"/>
        <v>1.5219924889785956E-2</v>
      </c>
      <c r="AJ409" s="5">
        <f t="shared" si="641"/>
        <v>1.7673503614726912E-2</v>
      </c>
      <c r="AK409" s="5">
        <f t="shared" si="642"/>
        <v>1.368174645107849E-2</v>
      </c>
      <c r="AL409" s="5">
        <f t="shared" si="643"/>
        <v>1.2824128394469836E-3</v>
      </c>
      <c r="AM409" s="5">
        <f t="shared" si="644"/>
        <v>9.7090983534309852E-3</v>
      </c>
      <c r="AN409" s="5">
        <f t="shared" si="645"/>
        <v>1.6872713846051206E-2</v>
      </c>
      <c r="AO409" s="5">
        <f t="shared" si="646"/>
        <v>1.4660911969756977E-2</v>
      </c>
      <c r="AP409" s="5">
        <f t="shared" si="647"/>
        <v>8.4926997812809768E-3</v>
      </c>
      <c r="AQ409" s="5">
        <f t="shared" si="648"/>
        <v>3.6897064993511538E-3</v>
      </c>
      <c r="AR409" s="5">
        <f t="shared" si="649"/>
        <v>2.2777623284589077E-3</v>
      </c>
      <c r="AS409" s="5">
        <f t="shared" si="650"/>
        <v>5.2899131943184557E-3</v>
      </c>
      <c r="AT409" s="5">
        <f t="shared" si="651"/>
        <v>6.1426912838525591E-3</v>
      </c>
      <c r="AU409" s="5">
        <f t="shared" si="652"/>
        <v>4.7552962052690951E-3</v>
      </c>
      <c r="AV409" s="5">
        <f t="shared" si="653"/>
        <v>2.760944790513432E-3</v>
      </c>
      <c r="AW409" s="5">
        <f t="shared" si="654"/>
        <v>1.4377108056664258E-4</v>
      </c>
      <c r="AX409" s="5">
        <f t="shared" si="655"/>
        <v>3.7580953057190099E-3</v>
      </c>
      <c r="AY409" s="5">
        <f t="shared" si="656"/>
        <v>6.5309119746611403E-3</v>
      </c>
      <c r="AZ409" s="5">
        <f t="shared" si="657"/>
        <v>5.674791051182751E-3</v>
      </c>
      <c r="BA409" s="5">
        <f t="shared" si="658"/>
        <v>3.2872645861738896E-3</v>
      </c>
      <c r="BB409" s="5">
        <f t="shared" si="659"/>
        <v>1.4281726448669102E-3</v>
      </c>
      <c r="BC409" s="5">
        <f t="shared" si="660"/>
        <v>4.963828253131676E-4</v>
      </c>
      <c r="BD409" s="5">
        <f t="shared" si="661"/>
        <v>6.5972538640901687E-4</v>
      </c>
      <c r="BE409" s="5">
        <f t="shared" si="662"/>
        <v>1.5321572328194117E-3</v>
      </c>
      <c r="BF409" s="5">
        <f t="shared" si="663"/>
        <v>1.7791537467268456E-3</v>
      </c>
      <c r="BG409" s="5">
        <f t="shared" si="664"/>
        <v>1.3773121046536275E-3</v>
      </c>
      <c r="BH409" s="5">
        <f t="shared" si="665"/>
        <v>7.9967314676233415E-4</v>
      </c>
      <c r="BI409" s="5">
        <f t="shared" si="666"/>
        <v>3.7143484878532574E-4</v>
      </c>
      <c r="BJ409" s="8">
        <f t="shared" si="667"/>
        <v>0.50198440106710751</v>
      </c>
      <c r="BK409" s="8">
        <f t="shared" si="668"/>
        <v>0.2043179428822505</v>
      </c>
      <c r="BL409" s="8">
        <f t="shared" si="669"/>
        <v>0.27307081565616548</v>
      </c>
      <c r="BM409" s="8">
        <f t="shared" si="670"/>
        <v>0.75866171045033071</v>
      </c>
      <c r="BN409" s="8">
        <f t="shared" si="671"/>
        <v>0.2294086485247647</v>
      </c>
    </row>
    <row r="410" spans="1:66" x14ac:dyDescent="0.25">
      <c r="A410" t="s">
        <v>91</v>
      </c>
      <c r="B410" t="s">
        <v>95</v>
      </c>
      <c r="C410" t="s">
        <v>129</v>
      </c>
      <c r="D410" s="16"/>
      <c r="E410">
        <f>VLOOKUP(A410,home!$A$2:$E$405,3,FALSE)</f>
        <v>1.2916666666666701</v>
      </c>
      <c r="F410">
        <f>VLOOKUP(B410,home!$B$2:$E$405,3,FALSE)</f>
        <v>1.1599999999999999</v>
      </c>
      <c r="G410">
        <f>VLOOKUP(C410,away!$B$2:$E$405,4,FALSE)</f>
        <v>1.55</v>
      </c>
      <c r="H410">
        <f>VLOOKUP(A410,away!$A$2:$E$405,3,FALSE)</f>
        <v>0.97916666666666696</v>
      </c>
      <c r="I410">
        <f>VLOOKUP(C410,away!$B$2:$E$405,3,FALSE)</f>
        <v>1.1599999999999999</v>
      </c>
      <c r="J410">
        <f>VLOOKUP(B410,home!$B$2:$E$405,4,FALSE)</f>
        <v>1.02</v>
      </c>
      <c r="K410" s="3">
        <f t="shared" si="616"/>
        <v>2.3224166666666726</v>
      </c>
      <c r="L410" s="3">
        <f t="shared" si="617"/>
        <v>1.1585500000000004</v>
      </c>
      <c r="M410" s="5">
        <f t="shared" si="618"/>
        <v>3.0777644924689346E-2</v>
      </c>
      <c r="N410" s="5">
        <f t="shared" si="619"/>
        <v>7.1478515533847473E-2</v>
      </c>
      <c r="O410" s="5">
        <f t="shared" si="620"/>
        <v>3.5657440527498856E-2</v>
      </c>
      <c r="P410" s="5">
        <f t="shared" si="621"/>
        <v>8.2811434171739029E-2</v>
      </c>
      <c r="Q410" s="5">
        <f t="shared" si="622"/>
        <v>8.3001447892200014E-2</v>
      </c>
      <c r="R410" s="5">
        <f t="shared" si="623"/>
        <v>2.065546386156691E-2</v>
      </c>
      <c r="S410" s="5">
        <f t="shared" si="624"/>
        <v>5.5703852961789632E-2</v>
      </c>
      <c r="T410" s="5">
        <f t="shared" si="625"/>
        <v>9.6161327455508372E-2</v>
      </c>
      <c r="U410" s="5">
        <f t="shared" si="626"/>
        <v>4.7970593529834141E-2</v>
      </c>
      <c r="V410" s="5">
        <f t="shared" si="627"/>
        <v>1.6653198066847046E-2</v>
      </c>
      <c r="W410" s="5">
        <f t="shared" si="628"/>
        <v>6.4254648647436893E-2</v>
      </c>
      <c r="X410" s="5">
        <f t="shared" si="629"/>
        <v>7.4442223190488044E-2</v>
      </c>
      <c r="Y410" s="5">
        <f t="shared" si="630"/>
        <v>4.3122518838669986E-2</v>
      </c>
      <c r="Z410" s="5">
        <f t="shared" si="631"/>
        <v>7.976795885606118E-3</v>
      </c>
      <c r="AA410" s="5">
        <f t="shared" si="632"/>
        <v>1.8525443711329793E-2</v>
      </c>
      <c r="AB410" s="5">
        <f t="shared" si="633"/>
        <v>2.1511899616293805E-2</v>
      </c>
      <c r="AC410" s="5">
        <f t="shared" si="634"/>
        <v>2.8004807118042394E-3</v>
      </c>
      <c r="AD410" s="5">
        <f t="shared" si="635"/>
        <v>3.7306516732404656E-2</v>
      </c>
      <c r="AE410" s="5">
        <f t="shared" si="636"/>
        <v>4.322146496032743E-2</v>
      </c>
      <c r="AF410" s="5">
        <f t="shared" si="637"/>
        <v>2.5037114114893681E-2</v>
      </c>
      <c r="AG410" s="5">
        <f t="shared" si="638"/>
        <v>9.6689161859366962E-3</v>
      </c>
      <c r="AH410" s="5">
        <f t="shared" si="639"/>
        <v>2.3103792183172419E-3</v>
      </c>
      <c r="AI410" s="5">
        <f t="shared" si="640"/>
        <v>5.3656632029402814E-3</v>
      </c>
      <c r="AJ410" s="5">
        <f t="shared" si="641"/>
        <v>6.2306528251142961E-3</v>
      </c>
      <c r="AK410" s="5">
        <f t="shared" si="642"/>
        <v>4.8233906550864099E-3</v>
      </c>
      <c r="AL410" s="5">
        <f t="shared" si="643"/>
        <v>3.0140294968282705E-4</v>
      </c>
      <c r="AM410" s="5">
        <f t="shared" si="644"/>
        <v>1.7328255246923129E-2</v>
      </c>
      <c r="AN410" s="5">
        <f t="shared" si="645"/>
        <v>2.0075650116322799E-2</v>
      </c>
      <c r="AO410" s="5">
        <f t="shared" si="646"/>
        <v>1.1629322221132894E-2</v>
      </c>
      <c r="AP410" s="5">
        <f t="shared" si="647"/>
        <v>4.4910504197645078E-3</v>
      </c>
      <c r="AQ410" s="5">
        <f t="shared" si="648"/>
        <v>1.3007766159545424E-3</v>
      </c>
      <c r="AR410" s="5">
        <f t="shared" si="649"/>
        <v>5.3533796867628815E-4</v>
      </c>
      <c r="AS410" s="5">
        <f t="shared" si="650"/>
        <v>1.2432778207532929E-3</v>
      </c>
      <c r="AT410" s="5">
        <f t="shared" si="651"/>
        <v>1.4437045661072337E-3</v>
      </c>
      <c r="AU410" s="5">
        <f t="shared" si="652"/>
        <v>1.1176278486900724E-3</v>
      </c>
      <c r="AV410" s="5">
        <f t="shared" si="653"/>
        <v>6.4889938573216039E-4</v>
      </c>
      <c r="AW410" s="5">
        <f t="shared" si="654"/>
        <v>2.25268215398093E-5</v>
      </c>
      <c r="AX410" s="5">
        <f t="shared" si="655"/>
        <v>6.7072381316180801E-3</v>
      </c>
      <c r="AY410" s="5">
        <f t="shared" si="656"/>
        <v>7.7706707373861299E-3</v>
      </c>
      <c r="AZ410" s="5">
        <f t="shared" si="657"/>
        <v>4.501355291399352E-3</v>
      </c>
      <c r="BA410" s="5">
        <f t="shared" si="658"/>
        <v>1.7383483909502407E-3</v>
      </c>
      <c r="BB410" s="5">
        <f t="shared" si="659"/>
        <v>5.0349088208385029E-4</v>
      </c>
      <c r="BC410" s="5">
        <f t="shared" si="660"/>
        <v>1.1666387228764896E-4</v>
      </c>
      <c r="BD410" s="5">
        <f t="shared" si="661"/>
        <v>1.0336930060165234E-4</v>
      </c>
      <c r="BE410" s="5">
        <f t="shared" si="662"/>
        <v>2.4006658653895474E-4</v>
      </c>
      <c r="BF410" s="5">
        <f t="shared" si="663"/>
        <v>2.787673208439228E-4</v>
      </c>
      <c r="BG410" s="5">
        <f t="shared" si="664"/>
        <v>2.1580462401664735E-4</v>
      </c>
      <c r="BH410" s="5">
        <f t="shared" si="665"/>
        <v>1.2529706388999916E-4</v>
      </c>
      <c r="BI410" s="5">
        <f t="shared" si="666"/>
        <v>5.8198397892506582E-5</v>
      </c>
      <c r="BJ410" s="8">
        <f t="shared" si="667"/>
        <v>0.62385751547753665</v>
      </c>
      <c r="BK410" s="8">
        <f t="shared" si="668"/>
        <v>0.19681868452393825</v>
      </c>
      <c r="BL410" s="8">
        <f t="shared" si="669"/>
        <v>0.16906127803172444</v>
      </c>
      <c r="BM410" s="8">
        <f t="shared" si="670"/>
        <v>0.66558418309141754</v>
      </c>
      <c r="BN410" s="8">
        <f t="shared" si="671"/>
        <v>0.32438194691154165</v>
      </c>
    </row>
    <row r="411" spans="1:66" x14ac:dyDescent="0.25">
      <c r="A411" t="s">
        <v>91</v>
      </c>
      <c r="B411" t="s">
        <v>99</v>
      </c>
      <c r="C411" t="s">
        <v>107</v>
      </c>
      <c r="D411" s="16"/>
      <c r="E411">
        <f>VLOOKUP(A411,home!$A$2:$E$405,3,FALSE)</f>
        <v>1.2916666666666701</v>
      </c>
      <c r="F411">
        <f>VLOOKUP(B411,home!$B$2:$E$405,3,FALSE)</f>
        <v>1.55</v>
      </c>
      <c r="G411">
        <f>VLOOKUP(C411,away!$B$2:$E$405,4,FALSE)</f>
        <v>1.94</v>
      </c>
      <c r="H411">
        <f>VLOOKUP(A411,away!$A$2:$E$405,3,FALSE)</f>
        <v>0.97916666666666696</v>
      </c>
      <c r="I411">
        <f>VLOOKUP(C411,away!$B$2:$E$405,3,FALSE)</f>
        <v>1.94</v>
      </c>
      <c r="J411">
        <f>VLOOKUP(B411,home!$B$2:$E$405,4,FALSE)</f>
        <v>2.04</v>
      </c>
      <c r="K411" s="3">
        <f t="shared" si="616"/>
        <v>3.8840416666666768</v>
      </c>
      <c r="L411" s="3">
        <f t="shared" si="617"/>
        <v>3.875150000000001</v>
      </c>
      <c r="M411" s="5">
        <f t="shared" si="618"/>
        <v>4.2680143911654134E-4</v>
      </c>
      <c r="N411" s="5">
        <f t="shared" si="619"/>
        <v>1.6577145729219477E-3</v>
      </c>
      <c r="O411" s="5">
        <f t="shared" si="620"/>
        <v>1.6539195967924659E-3</v>
      </c>
      <c r="P411" s="5">
        <f t="shared" si="621"/>
        <v>6.4238926272584887E-3</v>
      </c>
      <c r="Q411" s="5">
        <f t="shared" si="622"/>
        <v>3.2193162363347004E-3</v>
      </c>
      <c r="R411" s="5">
        <f t="shared" si="623"/>
        <v>3.2045932627551631E-3</v>
      </c>
      <c r="S411" s="5">
        <f t="shared" si="624"/>
        <v>2.4171893944386309E-2</v>
      </c>
      <c r="T411" s="5">
        <f t="shared" si="625"/>
        <v>1.2475333313232419E-2</v>
      </c>
      <c r="U411" s="5">
        <f t="shared" si="626"/>
        <v>1.2446773757260369E-2</v>
      </c>
      <c r="V411" s="5">
        <f t="shared" si="627"/>
        <v>4.0424119473353705E-2</v>
      </c>
      <c r="W411" s="5">
        <f t="shared" si="628"/>
        <v>4.1679861333668413E-3</v>
      </c>
      <c r="X411" s="5">
        <f t="shared" si="629"/>
        <v>1.6151571464716519E-2</v>
      </c>
      <c r="Y411" s="5">
        <f t="shared" si="630"/>
        <v>3.129488108074812E-2</v>
      </c>
      <c r="Z411" s="5">
        <f t="shared" si="631"/>
        <v>4.139426527388558E-3</v>
      </c>
      <c r="AA411" s="5">
        <f t="shared" si="632"/>
        <v>1.6077705108482509E-2</v>
      </c>
      <c r="AB411" s="5">
        <f t="shared" si="633"/>
        <v>3.1223238272862879E-2</v>
      </c>
      <c r="AC411" s="5">
        <f t="shared" si="634"/>
        <v>3.8027080518082762E-2</v>
      </c>
      <c r="AD411" s="5">
        <f t="shared" si="635"/>
        <v>4.0471579520214357E-3</v>
      </c>
      <c r="AE411" s="5">
        <f t="shared" si="636"/>
        <v>1.5683344137775872E-2</v>
      </c>
      <c r="AF411" s="5">
        <f t="shared" si="637"/>
        <v>3.0387655517751095E-2</v>
      </c>
      <c r="AG411" s="5">
        <f t="shared" si="638"/>
        <v>3.9252241093204396E-2</v>
      </c>
      <c r="AH411" s="5">
        <f t="shared" si="639"/>
        <v>4.0102246769024427E-3</v>
      </c>
      <c r="AI411" s="5">
        <f t="shared" si="640"/>
        <v>1.5575879737784003E-2</v>
      </c>
      <c r="AJ411" s="5">
        <f t="shared" si="641"/>
        <v>3.0248682948271152E-2</v>
      </c>
      <c r="AK411" s="5">
        <f t="shared" si="642"/>
        <v>3.9162381644291658E-2</v>
      </c>
      <c r="AL411" s="5">
        <f t="shared" si="643"/>
        <v>2.2894194797649082E-2</v>
      </c>
      <c r="AM411" s="5">
        <f t="shared" si="644"/>
        <v>3.1438660234465255E-3</v>
      </c>
      <c r="AN411" s="5">
        <f t="shared" si="645"/>
        <v>1.2182952420758808E-2</v>
      </c>
      <c r="AO411" s="5">
        <f t="shared" si="646"/>
        <v>2.3605384036651755E-2</v>
      </c>
      <c r="AP411" s="5">
        <f t="shared" si="647"/>
        <v>3.0491467983210358E-2</v>
      </c>
      <c r="AQ411" s="5">
        <f t="shared" si="648"/>
        <v>2.9539753038784408E-2</v>
      </c>
      <c r="AR411" s="5">
        <f t="shared" si="649"/>
        <v>3.1080444313397008E-3</v>
      </c>
      <c r="AS411" s="5">
        <f t="shared" si="650"/>
        <v>1.2071774073174737E-2</v>
      </c>
      <c r="AT411" s="5">
        <f t="shared" si="651"/>
        <v>2.3443636745398594E-2</v>
      </c>
      <c r="AU411" s="5">
        <f t="shared" si="652"/>
        <v>3.0352020645775368E-2</v>
      </c>
      <c r="AV411" s="5">
        <f t="shared" si="653"/>
        <v>2.9472128213929687E-2</v>
      </c>
      <c r="AW411" s="5">
        <f t="shared" si="654"/>
        <v>9.5718364878203226E-3</v>
      </c>
      <c r="AX411" s="5">
        <f t="shared" si="655"/>
        <v>2.0351511049139974E-3</v>
      </c>
      <c r="AY411" s="5">
        <f t="shared" si="656"/>
        <v>7.8865158042074803E-3</v>
      </c>
      <c r="AZ411" s="5">
        <f t="shared" si="657"/>
        <v>1.5280715859337312E-2</v>
      </c>
      <c r="BA411" s="5">
        <f t="shared" si="658"/>
        <v>1.9738355354103669E-2</v>
      </c>
      <c r="BB411" s="5">
        <f t="shared" si="659"/>
        <v>1.9122271937613712E-2</v>
      </c>
      <c r="BC411" s="5">
        <f t="shared" si="660"/>
        <v>1.4820334419808755E-2</v>
      </c>
      <c r="BD411" s="5">
        <f t="shared" si="661"/>
        <v>2.0073563963510081E-3</v>
      </c>
      <c r="BE411" s="5">
        <f t="shared" si="662"/>
        <v>7.7966558832771845E-3</v>
      </c>
      <c r="BF411" s="5">
        <f t="shared" si="663"/>
        <v>1.5141268155655235E-2</v>
      </c>
      <c r="BG411" s="5">
        <f t="shared" si="664"/>
        <v>1.9603105467579412E-2</v>
      </c>
      <c r="BH411" s="5">
        <f t="shared" si="665"/>
        <v>1.903481960803495E-2</v>
      </c>
      <c r="BI411" s="5">
        <f t="shared" si="666"/>
        <v>1.4786406495018316E-2</v>
      </c>
      <c r="BJ411" s="8">
        <f t="shared" si="667"/>
        <v>0.33618396948491008</v>
      </c>
      <c r="BK411" s="8">
        <f t="shared" si="668"/>
        <v>0.1402544986040544</v>
      </c>
      <c r="BL411" s="8">
        <f t="shared" si="669"/>
        <v>0.33042061512093684</v>
      </c>
      <c r="BM411" s="8">
        <f t="shared" si="670"/>
        <v>0.79609759268572333</v>
      </c>
      <c r="BN411" s="8">
        <f t="shared" si="671"/>
        <v>1.6586237735179307E-2</v>
      </c>
    </row>
    <row r="412" spans="1:66" x14ac:dyDescent="0.25">
      <c r="A412" t="s">
        <v>91</v>
      </c>
      <c r="B412" t="s">
        <v>371</v>
      </c>
      <c r="C412" t="s">
        <v>108</v>
      </c>
      <c r="D412" s="16"/>
      <c r="E412">
        <f>VLOOKUP(A412,home!$A$2:$E$405,3,FALSE)</f>
        <v>1.2916666666666701</v>
      </c>
      <c r="F412">
        <f>VLOOKUP(B412,home!$B$2:$E$405,3,FALSE)</f>
        <v>0</v>
      </c>
      <c r="G412">
        <f>VLOOKUP(C412,away!$B$2:$E$405,4,FALSE)</f>
        <v>0.77</v>
      </c>
      <c r="H412">
        <f>VLOOKUP(A412,away!$A$2:$E$405,3,FALSE)</f>
        <v>0.97916666666666696</v>
      </c>
      <c r="I412">
        <f>VLOOKUP(C412,away!$B$2:$E$405,3,FALSE)</f>
        <v>1.1599999999999999</v>
      </c>
      <c r="J412">
        <f>VLOOKUP(B412,home!$B$2:$E$405,4,FALSE)</f>
        <v>2.04</v>
      </c>
      <c r="K412" s="3">
        <f t="shared" si="616"/>
        <v>0</v>
      </c>
      <c r="L412" s="3">
        <f t="shared" si="617"/>
        <v>2.3171000000000008</v>
      </c>
      <c r="M412" s="5">
        <f t="shared" si="618"/>
        <v>9.8558992642797091E-2</v>
      </c>
      <c r="N412" s="5">
        <f t="shared" si="619"/>
        <v>0</v>
      </c>
      <c r="O412" s="5">
        <f t="shared" si="620"/>
        <v>0.22837104185262522</v>
      </c>
      <c r="P412" s="5">
        <f t="shared" si="621"/>
        <v>0</v>
      </c>
      <c r="Q412" s="5">
        <f t="shared" si="622"/>
        <v>0</v>
      </c>
      <c r="R412" s="5">
        <f t="shared" si="623"/>
        <v>0.26457927053835911</v>
      </c>
      <c r="S412" s="5">
        <f t="shared" si="624"/>
        <v>0</v>
      </c>
      <c r="T412" s="5">
        <f t="shared" si="625"/>
        <v>0</v>
      </c>
      <c r="U412" s="5">
        <f t="shared" si="626"/>
        <v>0</v>
      </c>
      <c r="V412" s="5">
        <f t="shared" si="627"/>
        <v>0</v>
      </c>
      <c r="W412" s="5">
        <f t="shared" si="628"/>
        <v>0</v>
      </c>
      <c r="X412" s="5">
        <f t="shared" si="629"/>
        <v>0</v>
      </c>
      <c r="Y412" s="5">
        <f t="shared" si="630"/>
        <v>0</v>
      </c>
      <c r="Z412" s="5">
        <f t="shared" si="631"/>
        <v>0.20435220925481068</v>
      </c>
      <c r="AA412" s="5">
        <f t="shared" si="632"/>
        <v>0</v>
      </c>
      <c r="AB412" s="5">
        <f t="shared" si="633"/>
        <v>0</v>
      </c>
      <c r="AC412" s="5">
        <f t="shared" si="634"/>
        <v>0</v>
      </c>
      <c r="AD412" s="5">
        <f t="shared" si="635"/>
        <v>0</v>
      </c>
      <c r="AE412" s="5">
        <f t="shared" si="636"/>
        <v>0</v>
      </c>
      <c r="AF412" s="5">
        <f t="shared" si="637"/>
        <v>0</v>
      </c>
      <c r="AG412" s="5">
        <f t="shared" si="638"/>
        <v>0</v>
      </c>
      <c r="AH412" s="5">
        <f t="shared" si="639"/>
        <v>0.11837612601608051</v>
      </c>
      <c r="AI412" s="5">
        <f t="shared" si="640"/>
        <v>0</v>
      </c>
      <c r="AJ412" s="5">
        <f t="shared" si="641"/>
        <v>0</v>
      </c>
      <c r="AK412" s="5">
        <f t="shared" si="642"/>
        <v>0</v>
      </c>
      <c r="AL412" s="5">
        <f t="shared" si="643"/>
        <v>0</v>
      </c>
      <c r="AM412" s="5">
        <f t="shared" si="644"/>
        <v>0</v>
      </c>
      <c r="AN412" s="5">
        <f t="shared" si="645"/>
        <v>0</v>
      </c>
      <c r="AO412" s="5">
        <f t="shared" si="646"/>
        <v>0</v>
      </c>
      <c r="AP412" s="5">
        <f t="shared" si="647"/>
        <v>0</v>
      </c>
      <c r="AQ412" s="5">
        <f t="shared" si="648"/>
        <v>0</v>
      </c>
      <c r="AR412" s="5">
        <f t="shared" si="649"/>
        <v>5.485786431837205E-2</v>
      </c>
      <c r="AS412" s="5">
        <f t="shared" si="650"/>
        <v>0</v>
      </c>
      <c r="AT412" s="5">
        <f t="shared" si="651"/>
        <v>0</v>
      </c>
      <c r="AU412" s="5">
        <f t="shared" si="652"/>
        <v>0</v>
      </c>
      <c r="AV412" s="5">
        <f t="shared" si="653"/>
        <v>0</v>
      </c>
      <c r="AW412" s="5">
        <f t="shared" si="654"/>
        <v>0</v>
      </c>
      <c r="AX412" s="5">
        <f t="shared" si="655"/>
        <v>0</v>
      </c>
      <c r="AY412" s="5">
        <f t="shared" si="656"/>
        <v>0</v>
      </c>
      <c r="AZ412" s="5">
        <f t="shared" si="657"/>
        <v>0</v>
      </c>
      <c r="BA412" s="5">
        <f t="shared" si="658"/>
        <v>0</v>
      </c>
      <c r="BB412" s="5">
        <f t="shared" si="659"/>
        <v>0</v>
      </c>
      <c r="BC412" s="5">
        <f t="shared" si="660"/>
        <v>0</v>
      </c>
      <c r="BD412" s="5">
        <f t="shared" si="661"/>
        <v>2.1185192902016658E-2</v>
      </c>
      <c r="BE412" s="5">
        <f t="shared" si="662"/>
        <v>0</v>
      </c>
      <c r="BF412" s="5">
        <f t="shared" si="663"/>
        <v>0</v>
      </c>
      <c r="BG412" s="5">
        <f t="shared" si="664"/>
        <v>0</v>
      </c>
      <c r="BH412" s="5">
        <f t="shared" si="665"/>
        <v>0</v>
      </c>
      <c r="BI412" s="5">
        <f t="shared" si="666"/>
        <v>0</v>
      </c>
      <c r="BJ412" s="8">
        <f t="shared" si="667"/>
        <v>0</v>
      </c>
      <c r="BK412" s="8">
        <f t="shared" si="668"/>
        <v>9.8558992642797091E-2</v>
      </c>
      <c r="BL412" s="8">
        <f t="shared" si="669"/>
        <v>0.68736949562745353</v>
      </c>
      <c r="BM412" s="8">
        <f t="shared" si="670"/>
        <v>0.39877139249127985</v>
      </c>
      <c r="BN412" s="8">
        <f t="shared" si="671"/>
        <v>0.59150930503378141</v>
      </c>
    </row>
    <row r="413" spans="1:66" x14ac:dyDescent="0.25">
      <c r="A413" t="s">
        <v>91</v>
      </c>
      <c r="B413" t="s">
        <v>93</v>
      </c>
      <c r="C413" t="s">
        <v>92</v>
      </c>
      <c r="D413" s="16"/>
      <c r="E413">
        <f>VLOOKUP(A413,home!$A$2:$E$405,3,FALSE)</f>
        <v>1.2916666666666701</v>
      </c>
      <c r="F413">
        <f>VLOOKUP(B413,home!$B$2:$E$405,3,FALSE)</f>
        <v>1.1599999999999999</v>
      </c>
      <c r="G413">
        <f>VLOOKUP(C413,away!$B$2:$E$405,4,FALSE)</f>
        <v>0.77</v>
      </c>
      <c r="H413">
        <f>VLOOKUP(A413,away!$A$2:$E$405,3,FALSE)</f>
        <v>0.97916666666666696</v>
      </c>
      <c r="I413">
        <f>VLOOKUP(C413,away!$B$2:$E$405,3,FALSE)</f>
        <v>0.77</v>
      </c>
      <c r="J413">
        <f>VLOOKUP(B413,home!$B$2:$E$405,4,FALSE)</f>
        <v>0.51</v>
      </c>
      <c r="K413" s="3">
        <f t="shared" si="616"/>
        <v>1.1537166666666696</v>
      </c>
      <c r="L413" s="3">
        <f t="shared" si="617"/>
        <v>0.38451875000000013</v>
      </c>
      <c r="M413" s="5">
        <f t="shared" si="618"/>
        <v>0.21475972870698487</v>
      </c>
      <c r="N413" s="5">
        <f t="shared" si="619"/>
        <v>0.24777187833806083</v>
      </c>
      <c r="O413" s="5">
        <f t="shared" si="620"/>
        <v>8.2579142432748956E-2</v>
      </c>
      <c r="P413" s="5">
        <f t="shared" si="621"/>
        <v>9.5272932943703245E-2</v>
      </c>
      <c r="Q413" s="5">
        <f t="shared" si="622"/>
        <v>0.14292927278496359</v>
      </c>
      <c r="R413" s="5">
        <f t="shared" si="623"/>
        <v>1.5876614312156298E-2</v>
      </c>
      <c r="S413" s="5">
        <f t="shared" si="624"/>
        <v>1.0566380166273882E-2</v>
      </c>
      <c r="T413" s="5">
        <f t="shared" si="625"/>
        <v>5.4958985309683232E-2</v>
      </c>
      <c r="U413" s="5">
        <f t="shared" si="626"/>
        <v>1.8317114542173302E-2</v>
      </c>
      <c r="V413" s="5">
        <f t="shared" si="627"/>
        <v>5.2083529972987816E-4</v>
      </c>
      <c r="W413" s="5">
        <f t="shared" si="628"/>
        <v>5.496662805551978E-2</v>
      </c>
      <c r="X413" s="5">
        <f t="shared" si="629"/>
        <v>2.1135699111623402E-2</v>
      </c>
      <c r="Y413" s="5">
        <f t="shared" si="630"/>
        <v>4.0635363013887711E-3</v>
      </c>
      <c r="Z413" s="5">
        <f t="shared" si="631"/>
        <v>2.0349519631808173E-3</v>
      </c>
      <c r="AA413" s="5">
        <f t="shared" si="632"/>
        <v>2.347757995787768E-3</v>
      </c>
      <c r="AB413" s="5">
        <f t="shared" si="633"/>
        <v>1.3543237645201424E-3</v>
      </c>
      <c r="AC413" s="5">
        <f t="shared" si="634"/>
        <v>1.4440994968143314E-5</v>
      </c>
      <c r="AD413" s="5">
        <f t="shared" si="635"/>
        <v>1.5853978724530232E-2</v>
      </c>
      <c r="AE413" s="5">
        <f t="shared" si="636"/>
        <v>6.0961520816829604E-3</v>
      </c>
      <c r="AF413" s="5">
        <f t="shared" si="637"/>
        <v>1.1720423891293152E-3</v>
      </c>
      <c r="AG413" s="5">
        <f t="shared" si="638"/>
        <v>1.502240914716727E-4</v>
      </c>
      <c r="AH413" s="5">
        <f t="shared" si="639"/>
        <v>1.9561929629808352E-4</v>
      </c>
      <c r="AI413" s="5">
        <f t="shared" si="640"/>
        <v>2.2568924246070448E-4</v>
      </c>
      <c r="AJ413" s="5">
        <f t="shared" si="641"/>
        <v>1.3019072025714491E-4</v>
      </c>
      <c r="AK413" s="5">
        <f t="shared" si="642"/>
        <v>5.0067734602002031E-5</v>
      </c>
      <c r="AL413" s="5">
        <f t="shared" si="643"/>
        <v>2.5625585458201909E-7</v>
      </c>
      <c r="AM413" s="5">
        <f t="shared" si="644"/>
        <v>3.6581998974938618E-3</v>
      </c>
      <c r="AN413" s="5">
        <f t="shared" si="645"/>
        <v>1.406646451834468E-3</v>
      </c>
      <c r="AO413" s="5">
        <f t="shared" si="646"/>
        <v>2.7044096767566252E-4</v>
      </c>
      <c r="AP413" s="5">
        <f t="shared" si="647"/>
        <v>3.4663207613145402E-5</v>
      </c>
      <c r="AQ413" s="5">
        <f t="shared" si="648"/>
        <v>3.332163315599289E-6</v>
      </c>
      <c r="AR413" s="5">
        <f t="shared" si="649"/>
        <v>1.5043857457683757E-5</v>
      </c>
      <c r="AS413" s="5">
        <f t="shared" si="650"/>
        <v>1.735634907988742E-5</v>
      </c>
      <c r="AT413" s="5">
        <f t="shared" si="651"/>
        <v>1.0012154602975418E-5</v>
      </c>
      <c r="AU413" s="5">
        <f t="shared" si="652"/>
        <v>3.8503965448987178E-6</v>
      </c>
      <c r="AV413" s="5">
        <f t="shared" si="653"/>
        <v>1.1105666667813525E-6</v>
      </c>
      <c r="AW413" s="5">
        <f t="shared" si="654"/>
        <v>3.1578244566376289E-9</v>
      </c>
      <c r="AX413" s="5">
        <f t="shared" si="655"/>
        <v>7.0342103195616132E-4</v>
      </c>
      <c r="AY413" s="5">
        <f t="shared" si="656"/>
        <v>2.7047857593149325E-4</v>
      </c>
      <c r="AZ413" s="5">
        <f t="shared" si="657"/>
        <v>5.2002041959478956E-5</v>
      </c>
      <c r="BA413" s="5">
        <f t="shared" si="658"/>
        <v>6.665253390568803E-6</v>
      </c>
      <c r="BB413" s="5">
        <f t="shared" si="659"/>
        <v>6.4072872554369454E-7</v>
      </c>
      <c r="BC413" s="5">
        <f t="shared" si="660"/>
        <v>4.9274441727030951E-8</v>
      </c>
      <c r="BD413" s="5">
        <f t="shared" si="661"/>
        <v>9.6410754413445553E-7</v>
      </c>
      <c r="BE413" s="5">
        <f t="shared" si="662"/>
        <v>1.112306942126993E-6</v>
      </c>
      <c r="BF413" s="5">
        <f t="shared" si="663"/>
        <v>6.4164352879047535E-7</v>
      </c>
      <c r="BG413" s="5">
        <f t="shared" si="664"/>
        <v>2.4675827774146217E-7</v>
      </c>
      <c r="BH413" s="5">
        <f t="shared" si="665"/>
        <v>7.1172284417072004E-8</v>
      </c>
      <c r="BI413" s="5">
        <f t="shared" si="666"/>
        <v>1.6422530147343284E-8</v>
      </c>
      <c r="BJ413" s="8">
        <f t="shared" si="667"/>
        <v>0.55550493678239143</v>
      </c>
      <c r="BK413" s="8">
        <f t="shared" si="668"/>
        <v>0.32140505294344612</v>
      </c>
      <c r="BL413" s="8">
        <f t="shared" si="669"/>
        <v>0.12112694577646396</v>
      </c>
      <c r="BM413" s="8">
        <f t="shared" si="670"/>
        <v>0.20061184252875755</v>
      </c>
      <c r="BN413" s="8">
        <f t="shared" si="671"/>
        <v>0.79918956951861775</v>
      </c>
    </row>
    <row r="414" spans="1:66" x14ac:dyDescent="0.25">
      <c r="A414" t="s">
        <v>91</v>
      </c>
      <c r="B414" t="s">
        <v>389</v>
      </c>
      <c r="C414" t="s">
        <v>351</v>
      </c>
      <c r="D414" s="16"/>
      <c r="E414">
        <f>VLOOKUP(A414,home!$A$2:$E$405,3,FALSE)</f>
        <v>1.2916666666666701</v>
      </c>
      <c r="F414">
        <f>VLOOKUP(B414,home!$B$2:$E$405,3,FALSE)</f>
        <v>1.1599999999999999</v>
      </c>
      <c r="G414">
        <f>VLOOKUP(C414,away!$B$2:$E$405,4,FALSE)</f>
        <v>0.77</v>
      </c>
      <c r="H414">
        <f>VLOOKUP(A414,away!$A$2:$E$405,3,FALSE)</f>
        <v>0.97916666666666696</v>
      </c>
      <c r="I414">
        <f>VLOOKUP(C414,away!$B$2:$E$405,3,FALSE)</f>
        <v>0.39</v>
      </c>
      <c r="J414">
        <f>VLOOKUP(B414,home!$B$2:$E$405,4,FALSE)</f>
        <v>0.51</v>
      </c>
      <c r="K414" s="3">
        <f t="shared" si="616"/>
        <v>1.1537166666666696</v>
      </c>
      <c r="L414" s="3">
        <f t="shared" si="617"/>
        <v>0.19475625000000008</v>
      </c>
      <c r="M414" s="5">
        <f t="shared" si="618"/>
        <v>0.25963644455318174</v>
      </c>
      <c r="N414" s="5">
        <f t="shared" si="619"/>
        <v>0.29954689335508239</v>
      </c>
      <c r="O414" s="5">
        <f t="shared" si="620"/>
        <v>5.0565820304510609E-2</v>
      </c>
      <c r="P414" s="5">
        <f t="shared" si="621"/>
        <v>5.8338629648985778E-2</v>
      </c>
      <c r="Q414" s="5">
        <f t="shared" si="622"/>
        <v>0.17279612165599104</v>
      </c>
      <c r="R414" s="5">
        <f t="shared" si="623"/>
        <v>4.9240047703401736E-3</v>
      </c>
      <c r="S414" s="5">
        <f t="shared" si="624"/>
        <v>3.2770781805868559E-3</v>
      </c>
      <c r="T414" s="5">
        <f t="shared" si="625"/>
        <v>3.365312466826461E-2</v>
      </c>
      <c r="U414" s="5">
        <f t="shared" si="626"/>
        <v>5.6809063702876446E-3</v>
      </c>
      <c r="V414" s="5">
        <f t="shared" si="627"/>
        <v>8.181536328916389E-5</v>
      </c>
      <c r="W414" s="5">
        <f t="shared" si="628"/>
        <v>6.6452588496626108E-2</v>
      </c>
      <c r="X414" s="5">
        <f t="shared" si="629"/>
        <v>1.294205693839604E-2</v>
      </c>
      <c r="Y414" s="5">
        <f t="shared" si="630"/>
        <v>1.2602732383042473E-3</v>
      </c>
      <c r="Z414" s="5">
        <f t="shared" si="631"/>
        <v>3.1966023468452131E-4</v>
      </c>
      <c r="AA414" s="5">
        <f t="shared" si="632"/>
        <v>3.6879734042611121E-4</v>
      </c>
      <c r="AB414" s="5">
        <f t="shared" si="633"/>
        <v>2.1274381913597305E-4</v>
      </c>
      <c r="AC414" s="5">
        <f t="shared" si="634"/>
        <v>1.1489614320944501E-6</v>
      </c>
      <c r="AD414" s="5">
        <f t="shared" si="635"/>
        <v>1.9166864722924837E-2</v>
      </c>
      <c r="AE414" s="5">
        <f t="shared" si="636"/>
        <v>3.7328666976941308E-3</v>
      </c>
      <c r="AF414" s="5">
        <f t="shared" si="637"/>
        <v>3.6349955989639637E-4</v>
      </c>
      <c r="AG414" s="5">
        <f t="shared" si="638"/>
        <v>2.3597937054024193E-5</v>
      </c>
      <c r="AH414" s="5">
        <f t="shared" si="639"/>
        <v>1.5563957145319328E-5</v>
      </c>
      <c r="AI414" s="5">
        <f t="shared" si="640"/>
        <v>1.7956396757840709E-5</v>
      </c>
      <c r="AJ414" s="5">
        <f t="shared" si="641"/>
        <v>1.0358297106400088E-5</v>
      </c>
      <c r="AK414" s="5">
        <f t="shared" si="642"/>
        <v>3.9835133366463066E-6</v>
      </c>
      <c r="AL414" s="5">
        <f t="shared" si="643"/>
        <v>1.03265680722564E-8</v>
      </c>
      <c r="AM414" s="5">
        <f t="shared" si="644"/>
        <v>4.4226262557167618E-3</v>
      </c>
      <c r="AN414" s="5">
        <f t="shared" si="645"/>
        <v>8.6133410471493784E-4</v>
      </c>
      <c r="AO414" s="5">
        <f t="shared" si="646"/>
        <v>8.3875100115694332E-5</v>
      </c>
      <c r="AP414" s="5">
        <f t="shared" si="647"/>
        <v>5.4450666556357334E-6</v>
      </c>
      <c r="AQ414" s="5">
        <f t="shared" si="648"/>
        <v>2.6511519071291428E-7</v>
      </c>
      <c r="AR414" s="5">
        <f t="shared" si="649"/>
        <v>6.0623558575661941E-7</v>
      </c>
      <c r="AS414" s="5">
        <f t="shared" si="650"/>
        <v>6.9942409921384278E-7</v>
      </c>
      <c r="AT414" s="5">
        <f t="shared" si="651"/>
        <v>4.0346862016566638E-7</v>
      </c>
      <c r="AU414" s="5">
        <f t="shared" si="652"/>
        <v>1.5516282385404444E-7</v>
      </c>
      <c r="AV414" s="5">
        <f t="shared" si="653"/>
        <v>4.4753483981868941E-8</v>
      </c>
      <c r="AW414" s="5">
        <f t="shared" si="654"/>
        <v>6.4453140252107071E-11</v>
      </c>
      <c r="AX414" s="5">
        <f t="shared" si="655"/>
        <v>8.5040960360967233E-4</v>
      </c>
      <c r="AY414" s="5">
        <f t="shared" si="656"/>
        <v>1.6562258536300628E-4</v>
      </c>
      <c r="AZ414" s="5">
        <f t="shared" si="657"/>
        <v>1.6128016820301999E-5</v>
      </c>
      <c r="BA414" s="5">
        <f t="shared" si="658"/>
        <v>1.0470106919529809E-6</v>
      </c>
      <c r="BB414" s="5">
        <f t="shared" si="659"/>
        <v>5.0977969018666947E-8</v>
      </c>
      <c r="BC414" s="5">
        <f t="shared" si="660"/>
        <v>1.9856556157383505E-9</v>
      </c>
      <c r="BD414" s="5">
        <f t="shared" si="661"/>
        <v>1.9678028216418782E-8</v>
      </c>
      <c r="BE414" s="5">
        <f t="shared" si="662"/>
        <v>2.2702869120419345E-8</v>
      </c>
      <c r="BF414" s="5">
        <f t="shared" si="663"/>
        <v>1.3096339242689939E-8</v>
      </c>
      <c r="BG414" s="5">
        <f t="shared" si="664"/>
        <v>5.0364882855373778E-9</v>
      </c>
      <c r="BH414" s="5">
        <f t="shared" si="665"/>
        <v>1.4526701191239783E-9</v>
      </c>
      <c r="BI414" s="5">
        <f t="shared" si="666"/>
        <v>3.3519394552039789E-10</v>
      </c>
      <c r="BJ414" s="8">
        <f t="shared" si="667"/>
        <v>0.61634469309273721</v>
      </c>
      <c r="BK414" s="8">
        <f t="shared" si="668"/>
        <v>0.32150074961940672</v>
      </c>
      <c r="BL414" s="8">
        <f t="shared" si="669"/>
        <v>6.1802106115248619E-2</v>
      </c>
      <c r="BM414" s="8">
        <f t="shared" si="670"/>
        <v>0.15399367225307539</v>
      </c>
      <c r="BN414" s="8">
        <f t="shared" si="671"/>
        <v>0.84580791428809166</v>
      </c>
    </row>
    <row r="415" spans="1:66" x14ac:dyDescent="0.25">
      <c r="A415" t="s">
        <v>114</v>
      </c>
      <c r="B415" t="s">
        <v>320</v>
      </c>
      <c r="C415" t="s">
        <v>128</v>
      </c>
      <c r="D415" s="16"/>
      <c r="E415">
        <f>VLOOKUP(A415,home!$A$2:$E$405,3,FALSE)</f>
        <v>1.27272727272727</v>
      </c>
      <c r="F415">
        <f>VLOOKUP(B415,home!$B$2:$E$405,3,FALSE)</f>
        <v>0.39</v>
      </c>
      <c r="G415">
        <f>VLOOKUP(C415,away!$B$2:$E$405,4,FALSE)</f>
        <v>0.79</v>
      </c>
      <c r="H415">
        <f>VLOOKUP(A415,away!$A$2:$E$405,3,FALSE)</f>
        <v>1.02272727272727</v>
      </c>
      <c r="I415">
        <f>VLOOKUP(C415,away!$B$2:$E$405,3,FALSE)</f>
        <v>0.79</v>
      </c>
      <c r="J415">
        <f>VLOOKUP(B415,home!$B$2:$E$405,4,FALSE)</f>
        <v>0.49</v>
      </c>
      <c r="K415" s="3">
        <f t="shared" si="616"/>
        <v>0.39212727272727194</v>
      </c>
      <c r="L415" s="3">
        <f t="shared" si="617"/>
        <v>0.39589772727272626</v>
      </c>
      <c r="M415" s="5">
        <f t="shared" si="618"/>
        <v>0.45474202447522111</v>
      </c>
      <c r="N415" s="5">
        <f t="shared" si="619"/>
        <v>0.17831674985194676</v>
      </c>
      <c r="O415" s="5">
        <f t="shared" si="620"/>
        <v>0.18003133398513849</v>
      </c>
      <c r="P415" s="5">
        <f t="shared" si="621"/>
        <v>7.0595196001044969E-2</v>
      </c>
      <c r="Q415" s="5">
        <f t="shared" si="622"/>
        <v>3.4961430400517531E-2</v>
      </c>
      <c r="R415" s="5">
        <f t="shared" si="623"/>
        <v>3.5636997981296721E-2</v>
      </c>
      <c r="S415" s="5">
        <f t="shared" si="624"/>
        <v>2.7398400797557679E-3</v>
      </c>
      <c r="T415" s="5">
        <f t="shared" si="625"/>
        <v>1.3841150837768488E-2</v>
      </c>
      <c r="U415" s="5">
        <f t="shared" si="626"/>
        <v>1.3974238826593178E-2</v>
      </c>
      <c r="V415" s="5">
        <f t="shared" si="627"/>
        <v>4.7259896095321829E-5</v>
      </c>
      <c r="W415" s="5">
        <f t="shared" si="628"/>
        <v>4.5697767845330906E-3</v>
      </c>
      <c r="X415" s="5">
        <f t="shared" si="629"/>
        <v>1.8091642431403172E-3</v>
      </c>
      <c r="Y415" s="5">
        <f t="shared" si="630"/>
        <v>3.5812200606116681E-4</v>
      </c>
      <c r="Z415" s="5">
        <f t="shared" si="631"/>
        <v>4.7028688358727042E-3</v>
      </c>
      <c r="AA415" s="5">
        <f t="shared" si="632"/>
        <v>1.8441231306048434E-3</v>
      </c>
      <c r="AB415" s="5">
        <f t="shared" si="633"/>
        <v>3.6156548688867797E-4</v>
      </c>
      <c r="AC415" s="5">
        <f t="shared" si="634"/>
        <v>4.5854592387964734E-7</v>
      </c>
      <c r="AD415" s="5">
        <f t="shared" si="635"/>
        <v>4.4798352687284076E-4</v>
      </c>
      <c r="AE415" s="5">
        <f t="shared" si="636"/>
        <v>1.7735566014457794E-4</v>
      </c>
      <c r="AF415" s="5">
        <f t="shared" si="637"/>
        <v>3.5107351385096219E-5</v>
      </c>
      <c r="AG415" s="5">
        <f t="shared" si="638"/>
        <v>4.6329735413081997E-6</v>
      </c>
      <c r="AH415" s="5">
        <f t="shared" si="639"/>
        <v>4.6546377094593361E-4</v>
      </c>
      <c r="AI415" s="5">
        <f t="shared" si="640"/>
        <v>1.8252103905438052E-4</v>
      </c>
      <c r="AJ415" s="5">
        <f t="shared" si="641"/>
        <v>3.5785738629871063E-5</v>
      </c>
      <c r="AK415" s="5">
        <f t="shared" si="642"/>
        <v>4.6775213638207726E-6</v>
      </c>
      <c r="AL415" s="5">
        <f t="shared" si="643"/>
        <v>2.8474288831449658E-9</v>
      </c>
      <c r="AM415" s="5">
        <f t="shared" si="644"/>
        <v>3.5133311723878342E-5</v>
      </c>
      <c r="AN415" s="5">
        <f t="shared" si="645"/>
        <v>1.3909198263047664E-5</v>
      </c>
      <c r="AO415" s="5">
        <f t="shared" si="646"/>
        <v>2.7533099902631608E-6</v>
      </c>
      <c r="AP415" s="5">
        <f t="shared" si="647"/>
        <v>3.6334305587415932E-7</v>
      </c>
      <c r="AQ415" s="5">
        <f t="shared" si="648"/>
        <v>3.5961672510226696E-8</v>
      </c>
      <c r="AR415" s="5">
        <f t="shared" si="649"/>
        <v>3.6855209809057598E-5</v>
      </c>
      <c r="AS415" s="5">
        <f t="shared" si="650"/>
        <v>1.4451932908217155E-5</v>
      </c>
      <c r="AT415" s="5">
        <f t="shared" si="651"/>
        <v>2.833498518468352E-6</v>
      </c>
      <c r="AU415" s="5">
        <f t="shared" si="652"/>
        <v>3.7036401544125344E-7</v>
      </c>
      <c r="AV415" s="5">
        <f t="shared" si="653"/>
        <v>3.6307457822824989E-8</v>
      </c>
      <c r="AW415" s="5">
        <f t="shared" si="654"/>
        <v>1.2278927714664722E-11</v>
      </c>
      <c r="AX415" s="5">
        <f t="shared" si="655"/>
        <v>2.2961216180269147E-6</v>
      </c>
      <c r="AY415" s="5">
        <f t="shared" si="656"/>
        <v>9.0902933011863034E-7</v>
      </c>
      <c r="AZ415" s="5">
        <f t="shared" si="657"/>
        <v>1.7994132290910729E-7</v>
      </c>
      <c r="BA415" s="5">
        <f t="shared" si="658"/>
        <v>2.3746120260721117E-8</v>
      </c>
      <c r="BB415" s="5">
        <f t="shared" si="659"/>
        <v>2.3502587606910808E-9</v>
      </c>
      <c r="BC415" s="5">
        <f t="shared" si="660"/>
        <v>1.8609242037208267E-10</v>
      </c>
      <c r="BD415" s="5">
        <f t="shared" si="661"/>
        <v>2.4318156335942326E-6</v>
      </c>
      <c r="BE415" s="5">
        <f t="shared" si="662"/>
        <v>9.5358123217684901E-7</v>
      </c>
      <c r="BF415" s="5">
        <f t="shared" si="663"/>
        <v>1.8696260394870964E-7</v>
      </c>
      <c r="BG415" s="5">
        <f t="shared" si="664"/>
        <v>2.4437711996132197E-8</v>
      </c>
      <c r="BH415" s="5">
        <f t="shared" si="665"/>
        <v>2.3956733391844639E-9</v>
      </c>
      <c r="BI415" s="5">
        <f t="shared" si="666"/>
        <v>1.8788177056796824E-10</v>
      </c>
      <c r="BJ415" s="8">
        <f t="shared" si="667"/>
        <v>0.23457708013535922</v>
      </c>
      <c r="BK415" s="8">
        <f t="shared" si="668"/>
        <v>0.5281256908748001</v>
      </c>
      <c r="BL415" s="8">
        <f t="shared" si="669"/>
        <v>0.2325948541739617</v>
      </c>
      <c r="BM415" s="8">
        <f t="shared" si="670"/>
        <v>4.5715852307776951E-2</v>
      </c>
      <c r="BN415" s="8">
        <f t="shared" si="671"/>
        <v>0.95428373269516553</v>
      </c>
    </row>
    <row r="416" spans="1:66" x14ac:dyDescent="0.25">
      <c r="A416" t="s">
        <v>114</v>
      </c>
      <c r="B416" t="s">
        <v>127</v>
      </c>
      <c r="C416" t="s">
        <v>96</v>
      </c>
      <c r="D416" s="16"/>
      <c r="E416">
        <f>VLOOKUP(A416,home!$A$2:$E$405,3,FALSE)</f>
        <v>1.27272727272727</v>
      </c>
      <c r="F416">
        <f>VLOOKUP(B416,home!$B$2:$E$405,3,FALSE)</f>
        <v>1.57</v>
      </c>
      <c r="G416">
        <f>VLOOKUP(C416,away!$B$2:$E$405,4,FALSE)</f>
        <v>2.36</v>
      </c>
      <c r="H416">
        <f>VLOOKUP(A416,away!$A$2:$E$405,3,FALSE)</f>
        <v>1.02272727272727</v>
      </c>
      <c r="I416">
        <f>VLOOKUP(C416,away!$B$2:$E$405,3,FALSE)</f>
        <v>0.79</v>
      </c>
      <c r="J416">
        <f>VLOOKUP(B416,home!$B$2:$E$405,4,FALSE)</f>
        <v>0.49</v>
      </c>
      <c r="K416" s="3">
        <f t="shared" si="616"/>
        <v>4.7157090909090806</v>
      </c>
      <c r="L416" s="3">
        <f t="shared" si="617"/>
        <v>0.39589772727272626</v>
      </c>
      <c r="M416" s="5">
        <f t="shared" si="618"/>
        <v>6.026391823813794E-3</v>
      </c>
      <c r="N416" s="5">
        <f t="shared" si="619"/>
        <v>2.8418710708938859E-2</v>
      </c>
      <c r="O416" s="5">
        <f t="shared" si="620"/>
        <v>2.3858348267028207E-3</v>
      </c>
      <c r="P416" s="5">
        <f t="shared" si="621"/>
        <v>1.1250902981689981E-2</v>
      </c>
      <c r="Q416" s="5">
        <f t="shared" si="622"/>
        <v>6.700718622102915E-2</v>
      </c>
      <c r="R416" s="5">
        <f t="shared" si="623"/>
        <v>4.7227329276988271E-4</v>
      </c>
      <c r="S416" s="5">
        <f t="shared" si="624"/>
        <v>5.2511860166143667E-3</v>
      </c>
      <c r="T416" s="5">
        <f t="shared" si="625"/>
        <v>2.6527992735845773E-2</v>
      </c>
      <c r="U416" s="5">
        <f t="shared" si="626"/>
        <v>2.2271034601085015E-3</v>
      </c>
      <c r="V416" s="5">
        <f t="shared" si="627"/>
        <v>1.0892934895373873E-3</v>
      </c>
      <c r="W416" s="5">
        <f t="shared" si="628"/>
        <v>0.10532879907291495</v>
      </c>
      <c r="X416" s="5">
        <f t="shared" si="629"/>
        <v>4.1699432169332661E-2</v>
      </c>
      <c r="Y416" s="5">
        <f t="shared" si="630"/>
        <v>8.2543552122010064E-3</v>
      </c>
      <c r="Z416" s="5">
        <f t="shared" si="631"/>
        <v>6.2323974419734496E-5</v>
      </c>
      <c r="AA416" s="5">
        <f t="shared" si="632"/>
        <v>2.9390173275272693E-4</v>
      </c>
      <c r="AB416" s="5">
        <f t="shared" si="633"/>
        <v>6.9297753648798306E-4</v>
      </c>
      <c r="AC416" s="5">
        <f t="shared" si="634"/>
        <v>1.2710274787625499E-4</v>
      </c>
      <c r="AD416" s="5">
        <f t="shared" si="635"/>
        <v>0.12417499383067022</v>
      </c>
      <c r="AE416" s="5">
        <f t="shared" si="636"/>
        <v>4.9160597841667139E-2</v>
      </c>
      <c r="AF416" s="5">
        <f t="shared" si="637"/>
        <v>9.7312844784422578E-3</v>
      </c>
      <c r="AG416" s="5">
        <f t="shared" si="638"/>
        <v>1.2841978028198828E-3</v>
      </c>
      <c r="AH416" s="5">
        <f t="shared" si="639"/>
        <v>6.1684799568441005E-6</v>
      </c>
      <c r="AI416" s="5">
        <f t="shared" si="640"/>
        <v>2.9088757009580177E-5</v>
      </c>
      <c r="AJ416" s="5">
        <f t="shared" si="641"/>
        <v>6.8587057936661273E-5</v>
      </c>
      <c r="AK416" s="5">
        <f t="shared" si="642"/>
        <v>1.0781220421020714E-4</v>
      </c>
      <c r="AL416" s="5">
        <f t="shared" si="643"/>
        <v>9.4917205974633145E-6</v>
      </c>
      <c r="AM416" s="5">
        <f t="shared" si="644"/>
        <v>0.1171146294541741</v>
      </c>
      <c r="AN416" s="5">
        <f t="shared" si="645"/>
        <v>4.6365415631295002E-2</v>
      </c>
      <c r="AO416" s="5">
        <f t="shared" si="646"/>
        <v>9.1779813362425147E-3</v>
      </c>
      <c r="AP416" s="5">
        <f t="shared" si="647"/>
        <v>1.2111806506566374E-3</v>
      </c>
      <c r="AQ416" s="5">
        <f t="shared" si="648"/>
        <v>1.1987591672791609E-4</v>
      </c>
      <c r="AR416" s="5">
        <f t="shared" si="649"/>
        <v>4.8841743912838892E-7</v>
      </c>
      <c r="AS416" s="5">
        <f t="shared" si="650"/>
        <v>2.3032345578562759E-6</v>
      </c>
      <c r="AT416" s="5">
        <f t="shared" si="651"/>
        <v>5.4306920714894013E-6</v>
      </c>
      <c r="AU416" s="5">
        <f t="shared" si="652"/>
        <v>8.5365213238168124E-6</v>
      </c>
      <c r="AV416" s="5">
        <f t="shared" si="653"/>
        <v>1.0063937802865539E-5</v>
      </c>
      <c r="AW416" s="5">
        <f t="shared" si="654"/>
        <v>4.9223496456857628E-7</v>
      </c>
      <c r="AX416" s="5">
        <f t="shared" si="655"/>
        <v>9.2046420465916198E-2</v>
      </c>
      <c r="AY416" s="5">
        <f t="shared" si="656"/>
        <v>3.6440968666045973E-2</v>
      </c>
      <c r="AZ416" s="5">
        <f t="shared" si="657"/>
        <v>7.2134483372521168E-3</v>
      </c>
      <c r="BA416" s="5">
        <f t="shared" si="658"/>
        <v>9.5192926750578013E-4</v>
      </c>
      <c r="BB416" s="5">
        <f t="shared" si="659"/>
        <v>9.4216658382482302E-5</v>
      </c>
      <c r="BC416" s="5">
        <f t="shared" si="660"/>
        <v>7.4600321849711212E-6</v>
      </c>
      <c r="BD416" s="5">
        <f t="shared" si="661"/>
        <v>3.2227225685215724E-8</v>
      </c>
      <c r="BE416" s="5">
        <f t="shared" si="662"/>
        <v>1.5197422113855041E-7</v>
      </c>
      <c r="BF416" s="5">
        <f t="shared" si="663"/>
        <v>3.583331081034447E-7</v>
      </c>
      <c r="BG416" s="5">
        <f t="shared" si="664"/>
        <v>5.6326489848570691E-7</v>
      </c>
      <c r="BH416" s="5">
        <f t="shared" si="665"/>
        <v>6.6404835059475707E-7</v>
      </c>
      <c r="BI416" s="5">
        <f t="shared" si="666"/>
        <v>6.2629176874057513E-7</v>
      </c>
      <c r="BJ416" s="8">
        <f t="shared" si="667"/>
        <v>0.77233107649024557</v>
      </c>
      <c r="BK416" s="8">
        <f t="shared" si="668"/>
        <v>6.0195337446175223E-2</v>
      </c>
      <c r="BL416" s="8">
        <f t="shared" si="669"/>
        <v>6.3129662907031115E-3</v>
      </c>
      <c r="BM416" s="8">
        <f t="shared" si="670"/>
        <v>0.68689992791551768</v>
      </c>
      <c r="BN416" s="8">
        <f t="shared" si="671"/>
        <v>0.11556129985494448</v>
      </c>
    </row>
    <row r="417" spans="1:66" x14ac:dyDescent="0.25">
      <c r="A417" t="s">
        <v>114</v>
      </c>
      <c r="B417" t="s">
        <v>123</v>
      </c>
      <c r="C417" t="s">
        <v>120</v>
      </c>
      <c r="D417" s="16"/>
      <c r="E417">
        <f>VLOOKUP(A417,home!$A$2:$E$405,3,FALSE)</f>
        <v>1.27272727272727</v>
      </c>
      <c r="F417">
        <f>VLOOKUP(B417,home!$B$2:$E$405,3,FALSE)</f>
        <v>3.14</v>
      </c>
      <c r="G417">
        <f>VLOOKUP(C417,away!$B$2:$E$405,4,FALSE)</f>
        <v>2.75</v>
      </c>
      <c r="H417">
        <f>VLOOKUP(A417,away!$A$2:$E$405,3,FALSE)</f>
        <v>1.02272727272727</v>
      </c>
      <c r="I417">
        <f>VLOOKUP(C417,away!$B$2:$E$405,3,FALSE)</f>
        <v>1.18</v>
      </c>
      <c r="J417">
        <f>VLOOKUP(B417,home!$B$2:$E$405,4,FALSE)</f>
        <v>1.96</v>
      </c>
      <c r="K417" s="3">
        <f t="shared" si="616"/>
        <v>10.989999999999977</v>
      </c>
      <c r="L417" s="3">
        <f t="shared" si="617"/>
        <v>2.3653636363636301</v>
      </c>
      <c r="M417" s="5">
        <f t="shared" si="618"/>
        <v>1.5843067367776454E-6</v>
      </c>
      <c r="N417" s="5">
        <f t="shared" si="619"/>
        <v>1.741153103718629E-5</v>
      </c>
      <c r="O417" s="5">
        <f t="shared" si="620"/>
        <v>3.7474615440197676E-6</v>
      </c>
      <c r="P417" s="5">
        <f t="shared" si="621"/>
        <v>4.118460236877717E-5</v>
      </c>
      <c r="Q417" s="5">
        <f t="shared" si="622"/>
        <v>9.5676363049338527E-5</v>
      </c>
      <c r="R417" s="5">
        <f t="shared" si="623"/>
        <v>4.4320546324477324E-6</v>
      </c>
      <c r="S417" s="5">
        <f t="shared" si="624"/>
        <v>2.6765200085624927E-4</v>
      </c>
      <c r="T417" s="5">
        <f t="shared" si="625"/>
        <v>2.2630939001643021E-4</v>
      </c>
      <c r="U417" s="5">
        <f t="shared" si="626"/>
        <v>4.8708280410600483E-5</v>
      </c>
      <c r="V417" s="5">
        <f t="shared" si="627"/>
        <v>7.7307849635316166E-4</v>
      </c>
      <c r="W417" s="5">
        <f t="shared" si="628"/>
        <v>3.5049440997074238E-4</v>
      </c>
      <c r="X417" s="5">
        <f t="shared" si="629"/>
        <v>8.2904673209351998E-4</v>
      </c>
      <c r="Y417" s="5">
        <f t="shared" si="630"/>
        <v>9.8049849647005669E-4</v>
      </c>
      <c r="Z417" s="5">
        <f t="shared" si="631"/>
        <v>3.4944736206562792E-6</v>
      </c>
      <c r="AA417" s="5">
        <f t="shared" si="632"/>
        <v>3.8404265091012435E-5</v>
      </c>
      <c r="AB417" s="5">
        <f t="shared" si="633"/>
        <v>2.1103143667511301E-4</v>
      </c>
      <c r="AC417" s="5">
        <f t="shared" si="634"/>
        <v>1.2560277049362219E-3</v>
      </c>
      <c r="AD417" s="5">
        <f t="shared" si="635"/>
        <v>9.6298339139461306E-4</v>
      </c>
      <c r="AE417" s="5">
        <f t="shared" si="636"/>
        <v>2.2778058964269426E-3</v>
      </c>
      <c r="AF417" s="5">
        <f t="shared" si="637"/>
        <v>2.6939196190514762E-3</v>
      </c>
      <c r="AG417" s="5">
        <f t="shared" si="638"/>
        <v>2.1240331687303079E-3</v>
      </c>
      <c r="AH417" s="5">
        <f t="shared" si="639"/>
        <v>2.0664252076330804E-6</v>
      </c>
      <c r="AI417" s="5">
        <f t="shared" si="640"/>
        <v>2.2710013031887507E-5</v>
      </c>
      <c r="AJ417" s="5">
        <f t="shared" si="641"/>
        <v>1.2479152161022167E-4</v>
      </c>
      <c r="AK417" s="5">
        <f t="shared" si="642"/>
        <v>4.5715294083211063E-4</v>
      </c>
      <c r="AL417" s="5">
        <f t="shared" si="643"/>
        <v>1.3060350092856084E-3</v>
      </c>
      <c r="AM417" s="5">
        <f t="shared" si="644"/>
        <v>2.1166374942853555E-3</v>
      </c>
      <c r="AN417" s="5">
        <f t="shared" si="645"/>
        <v>5.0066173603464104E-3</v>
      </c>
      <c r="AO417" s="5">
        <f t="shared" si="646"/>
        <v>5.9212353226751335E-3</v>
      </c>
      <c r="AP417" s="5">
        <f t="shared" si="647"/>
        <v>4.6686249048692088E-3</v>
      </c>
      <c r="AQ417" s="5">
        <f t="shared" si="648"/>
        <v>2.7607488954498106E-3</v>
      </c>
      <c r="AR417" s="5">
        <f t="shared" si="649"/>
        <v>9.7756940868009076E-7</v>
      </c>
      <c r="AS417" s="5">
        <f t="shared" si="650"/>
        <v>1.0743487801394178E-5</v>
      </c>
      <c r="AT417" s="5">
        <f t="shared" si="651"/>
        <v>5.9035465468660916E-5</v>
      </c>
      <c r="AU417" s="5">
        <f t="shared" si="652"/>
        <v>2.1626658850019381E-4</v>
      </c>
      <c r="AV417" s="5">
        <f t="shared" si="653"/>
        <v>5.9419245190428147E-4</v>
      </c>
      <c r="AW417" s="5">
        <f t="shared" si="654"/>
        <v>9.4307867859484034E-4</v>
      </c>
      <c r="AX417" s="5">
        <f t="shared" si="655"/>
        <v>3.8769743436993373E-3</v>
      </c>
      <c r="AY417" s="5">
        <f t="shared" si="656"/>
        <v>9.1704541317011619E-3</v>
      </c>
      <c r="AZ417" s="5">
        <f t="shared" si="657"/>
        <v>1.0845729366033272E-2</v>
      </c>
      <c r="BA417" s="5">
        <f t="shared" si="658"/>
        <v>8.5513646174187538E-3</v>
      </c>
      <c r="BB417" s="5">
        <f t="shared" si="659"/>
        <v>5.0567717268322288E-3</v>
      </c>
      <c r="BC417" s="5">
        <f t="shared" si="660"/>
        <v>2.3922207920081357E-3</v>
      </c>
      <c r="BD417" s="5">
        <f t="shared" si="661"/>
        <v>3.8538452188556349E-7</v>
      </c>
      <c r="BE417" s="5">
        <f t="shared" si="662"/>
        <v>4.2353758955223352E-6</v>
      </c>
      <c r="BF417" s="5">
        <f t="shared" si="663"/>
        <v>2.3273390545895193E-5</v>
      </c>
      <c r="BG417" s="5">
        <f t="shared" si="664"/>
        <v>8.5258187366462463E-5</v>
      </c>
      <c r="BH417" s="5">
        <f t="shared" si="665"/>
        <v>2.3424686978935522E-4</v>
      </c>
      <c r="BI417" s="5">
        <f t="shared" si="666"/>
        <v>5.1487461979700183E-4</v>
      </c>
      <c r="BJ417" s="8">
        <f t="shared" si="667"/>
        <v>7.0925557953559426E-2</v>
      </c>
      <c r="BK417" s="8">
        <f t="shared" si="668"/>
        <v>1.2816016252237957E-2</v>
      </c>
      <c r="BL417" s="8">
        <f t="shared" si="669"/>
        <v>2.656533790034379E-3</v>
      </c>
      <c r="BM417" s="8">
        <f t="shared" si="670"/>
        <v>7.801019069697758E-2</v>
      </c>
      <c r="BN417" s="8">
        <f t="shared" si="671"/>
        <v>1.6403631936854712E-4</v>
      </c>
    </row>
    <row r="418" spans="1:66" x14ac:dyDescent="0.25">
      <c r="A418" t="s">
        <v>114</v>
      </c>
      <c r="B418" t="s">
        <v>126</v>
      </c>
      <c r="C418" t="s">
        <v>115</v>
      </c>
      <c r="D418" s="16"/>
      <c r="E418">
        <f>VLOOKUP(A418,home!$A$2:$E$405,3,FALSE)</f>
        <v>1.27272727272727</v>
      </c>
      <c r="F418">
        <f>VLOOKUP(B418,home!$B$2:$E$405,3,FALSE)</f>
        <v>1.96</v>
      </c>
      <c r="G418">
        <f>VLOOKUP(C418,away!$B$2:$E$405,4,FALSE)</f>
        <v>1.18</v>
      </c>
      <c r="H418">
        <f>VLOOKUP(A418,away!$A$2:$E$405,3,FALSE)</f>
        <v>1.02272727272727</v>
      </c>
      <c r="I418">
        <f>VLOOKUP(C418,away!$B$2:$E$405,3,FALSE)</f>
        <v>0.39</v>
      </c>
      <c r="J418">
        <f>VLOOKUP(B418,home!$B$2:$E$405,4,FALSE)</f>
        <v>1.47</v>
      </c>
      <c r="K418" s="3">
        <f t="shared" si="616"/>
        <v>2.9435636363636299</v>
      </c>
      <c r="L418" s="3">
        <f t="shared" si="617"/>
        <v>0.58632954545454385</v>
      </c>
      <c r="M418" s="5">
        <f t="shared" si="618"/>
        <v>2.9308046332064554E-2</v>
      </c>
      <c r="N418" s="5">
        <f t="shared" si="619"/>
        <v>8.6270099435925687E-2</v>
      </c>
      <c r="O418" s="5">
        <f t="shared" si="620"/>
        <v>1.7184173484040121E-2</v>
      </c>
      <c r="P418" s="5">
        <f t="shared" si="621"/>
        <v>5.058270818858461E-2</v>
      </c>
      <c r="Q418" s="5">
        <f t="shared" si="622"/>
        <v>0.12697076380253269</v>
      </c>
      <c r="R418" s="5">
        <f t="shared" si="623"/>
        <v>5.0377943139546339E-3</v>
      </c>
      <c r="S418" s="5">
        <f t="shared" si="624"/>
        <v>2.1825152883802504E-2</v>
      </c>
      <c r="T418" s="5">
        <f t="shared" si="625"/>
        <v>7.4446710226355239E-2</v>
      </c>
      <c r="U418" s="5">
        <f t="shared" si="626"/>
        <v>1.4829068150036323E-2</v>
      </c>
      <c r="V418" s="5">
        <f t="shared" si="627"/>
        <v>4.1853327656334151E-3</v>
      </c>
      <c r="W418" s="5">
        <f t="shared" si="628"/>
        <v>0.12458217440348356</v>
      </c>
      <c r="X418" s="5">
        <f t="shared" si="629"/>
        <v>7.304620968973323E-2</v>
      </c>
      <c r="Y418" s="5">
        <f t="shared" si="630"/>
        <v>2.1414575462279289E-2</v>
      </c>
      <c r="Z418" s="5">
        <f t="shared" si="631"/>
        <v>9.8460255006483548E-4</v>
      </c>
      <c r="AA418" s="5">
        <f t="shared" si="632"/>
        <v>2.8982402626417506E-3</v>
      </c>
      <c r="AB418" s="5">
        <f t="shared" si="633"/>
        <v>4.265577323278617E-3</v>
      </c>
      <c r="AC418" s="5">
        <f t="shared" si="634"/>
        <v>4.5146617663776993E-4</v>
      </c>
      <c r="AD418" s="5">
        <f t="shared" si="635"/>
        <v>9.1678889578301517E-2</v>
      </c>
      <c r="AE418" s="5">
        <f t="shared" si="636"/>
        <v>5.3754041654222845E-2</v>
      </c>
      <c r="AF418" s="5">
        <f t="shared" si="637"/>
        <v>1.5758791404732547E-2</v>
      </c>
      <c r="AG418" s="5">
        <f t="shared" si="638"/>
        <v>3.079948333749936E-3</v>
      </c>
      <c r="AH418" s="5">
        <f t="shared" si="639"/>
        <v>1.4432539140822495E-4</v>
      </c>
      <c r="AI418" s="5">
        <f t="shared" si="640"/>
        <v>4.2483097395319886E-4</v>
      </c>
      <c r="AJ418" s="5">
        <f t="shared" si="641"/>
        <v>6.2525850326479026E-4</v>
      </c>
      <c r="AK418" s="5">
        <f t="shared" si="642"/>
        <v>6.1349606451246226E-4</v>
      </c>
      <c r="AL418" s="5">
        <f t="shared" si="643"/>
        <v>3.1167388793022484E-5</v>
      </c>
      <c r="AM418" s="5">
        <f t="shared" si="644"/>
        <v>5.3972529116976954E-2</v>
      </c>
      <c r="AN418" s="5">
        <f t="shared" si="645"/>
        <v>3.1645688464189234E-2</v>
      </c>
      <c r="AO418" s="5">
        <f t="shared" si="646"/>
        <v>9.2774010664020863E-3</v>
      </c>
      <c r="AP418" s="5">
        <f t="shared" si="647"/>
        <v>1.8132047834210122E-3</v>
      </c>
      <c r="AQ418" s="5">
        <f t="shared" si="648"/>
        <v>2.6578388411981166E-4</v>
      </c>
      <c r="AR418" s="5">
        <f t="shared" si="649"/>
        <v>1.6924448228386738E-5</v>
      </c>
      <c r="AS418" s="5">
        <f t="shared" si="650"/>
        <v>4.9818190370598073E-5</v>
      </c>
      <c r="AT418" s="5">
        <f t="shared" si="651"/>
        <v>7.3321506802166624E-5</v>
      </c>
      <c r="AU418" s="5">
        <f t="shared" si="652"/>
        <v>7.1942173728748736E-5</v>
      </c>
      <c r="AV418" s="5">
        <f t="shared" si="653"/>
        <v>5.2941591627224913E-5</v>
      </c>
      <c r="AW418" s="5">
        <f t="shared" si="654"/>
        <v>1.4942151176347865E-6</v>
      </c>
      <c r="AX418" s="5">
        <f t="shared" si="655"/>
        <v>2.6478595678551778E-2</v>
      </c>
      <c r="AY418" s="5">
        <f t="shared" si="656"/>
        <v>1.5525182968479913E-2</v>
      </c>
      <c r="AZ418" s="5">
        <f t="shared" si="657"/>
        <v>4.5514367365037259E-3</v>
      </c>
      <c r="BA418" s="5">
        <f t="shared" si="658"/>
        <v>8.8954727762644752E-4</v>
      </c>
      <c r="BB418" s="5">
        <f t="shared" si="659"/>
        <v>1.3039196273776049E-4</v>
      </c>
      <c r="BC418" s="5">
        <f t="shared" si="660"/>
        <v>1.529053204859139E-5</v>
      </c>
      <c r="BD418" s="5">
        <f t="shared" si="661"/>
        <v>1.6538840061364917E-6</v>
      </c>
      <c r="BE418" s="5">
        <f t="shared" si="662"/>
        <v>4.86831281922678E-6</v>
      </c>
      <c r="BF418" s="5">
        <f t="shared" si="663"/>
        <v>7.1650942925594283E-6</v>
      </c>
      <c r="BG418" s="5">
        <f t="shared" si="664"/>
        <v>7.030303670231507E-6</v>
      </c>
      <c r="BH418" s="5">
        <f t="shared" si="665"/>
        <v>5.1735365590718079E-6</v>
      </c>
      <c r="BI418" s="5">
        <f t="shared" si="666"/>
        <v>3.0457268173363175E-6</v>
      </c>
      <c r="BJ418" s="8">
        <f t="shared" si="667"/>
        <v>0.81556725646237394</v>
      </c>
      <c r="BK418" s="8">
        <f t="shared" si="668"/>
        <v>0.12190905670399579</v>
      </c>
      <c r="BL418" s="8">
        <f t="shared" si="669"/>
        <v>4.6316649236011816E-2</v>
      </c>
      <c r="BM418" s="8">
        <f t="shared" si="670"/>
        <v>0.65390029064198185</v>
      </c>
      <c r="BN418" s="8">
        <f t="shared" si="671"/>
        <v>0.3153535855571023</v>
      </c>
    </row>
    <row r="419" spans="1:66" x14ac:dyDescent="0.25">
      <c r="A419" t="s">
        <v>114</v>
      </c>
      <c r="B419" t="s">
        <v>345</v>
      </c>
      <c r="C419" t="s">
        <v>134</v>
      </c>
      <c r="D419" s="16"/>
      <c r="E419">
        <f>VLOOKUP(A419,home!$A$2:$E$405,3,FALSE)</f>
        <v>1.27272727272727</v>
      </c>
      <c r="F419">
        <f>VLOOKUP(B419,home!$B$2:$E$405,3,FALSE)</f>
        <v>1.18</v>
      </c>
      <c r="G419">
        <f>VLOOKUP(C419,away!$B$2:$E$405,4,FALSE)</f>
        <v>1.18</v>
      </c>
      <c r="H419">
        <f>VLOOKUP(A419,away!$A$2:$E$405,3,FALSE)</f>
        <v>1.02272727272727</v>
      </c>
      <c r="I419">
        <f>VLOOKUP(C419,away!$B$2:$E$405,3,FALSE)</f>
        <v>0</v>
      </c>
      <c r="J419">
        <f>VLOOKUP(B419,home!$B$2:$E$405,4,FALSE)</f>
        <v>0</v>
      </c>
      <c r="K419" s="3">
        <f t="shared" si="616"/>
        <v>1.7721454545454507</v>
      </c>
      <c r="L419" s="3">
        <f t="shared" si="617"/>
        <v>0</v>
      </c>
      <c r="M419" s="5">
        <f t="shared" si="618"/>
        <v>0.1699679388793531</v>
      </c>
      <c r="N419" s="5">
        <f t="shared" si="619"/>
        <v>0.30120791030350458</v>
      </c>
      <c r="O419" s="5">
        <f t="shared" si="620"/>
        <v>0</v>
      </c>
      <c r="P419" s="5">
        <f t="shared" si="621"/>
        <v>0</v>
      </c>
      <c r="Q419" s="5">
        <f t="shared" si="622"/>
        <v>0.26689211455874479</v>
      </c>
      <c r="R419" s="5">
        <f t="shared" si="623"/>
        <v>0</v>
      </c>
      <c r="S419" s="5">
        <f t="shared" si="624"/>
        <v>0</v>
      </c>
      <c r="T419" s="5">
        <f t="shared" si="625"/>
        <v>0</v>
      </c>
      <c r="U419" s="5">
        <f t="shared" si="626"/>
        <v>0</v>
      </c>
      <c r="V419" s="5">
        <f t="shared" si="627"/>
        <v>0</v>
      </c>
      <c r="W419" s="5">
        <f t="shared" si="628"/>
        <v>0.15765721588976778</v>
      </c>
      <c r="X419" s="5">
        <f t="shared" si="629"/>
        <v>0</v>
      </c>
      <c r="Y419" s="5">
        <f t="shared" si="630"/>
        <v>0</v>
      </c>
      <c r="Z419" s="5">
        <f t="shared" si="631"/>
        <v>0</v>
      </c>
      <c r="AA419" s="5">
        <f t="shared" si="632"/>
        <v>0</v>
      </c>
      <c r="AB419" s="5">
        <f t="shared" si="633"/>
        <v>0</v>
      </c>
      <c r="AC419" s="5">
        <f t="shared" si="634"/>
        <v>0</v>
      </c>
      <c r="AD419" s="5">
        <f t="shared" si="635"/>
        <v>6.9847879628835693E-2</v>
      </c>
      <c r="AE419" s="5">
        <f t="shared" si="636"/>
        <v>0</v>
      </c>
      <c r="AF419" s="5">
        <f t="shared" si="637"/>
        <v>0</v>
      </c>
      <c r="AG419" s="5">
        <f t="shared" si="638"/>
        <v>0</v>
      </c>
      <c r="AH419" s="5">
        <f t="shared" si="639"/>
        <v>0</v>
      </c>
      <c r="AI419" s="5">
        <f t="shared" si="640"/>
        <v>0</v>
      </c>
      <c r="AJ419" s="5">
        <f t="shared" si="641"/>
        <v>0</v>
      </c>
      <c r="AK419" s="5">
        <f t="shared" si="642"/>
        <v>0</v>
      </c>
      <c r="AL419" s="5">
        <f t="shared" si="643"/>
        <v>0</v>
      </c>
      <c r="AM419" s="5">
        <f t="shared" si="644"/>
        <v>2.4756120478775793E-2</v>
      </c>
      <c r="AN419" s="5">
        <f t="shared" si="645"/>
        <v>0</v>
      </c>
      <c r="AO419" s="5">
        <f t="shared" si="646"/>
        <v>0</v>
      </c>
      <c r="AP419" s="5">
        <f t="shared" si="647"/>
        <v>0</v>
      </c>
      <c r="AQ419" s="5">
        <f t="shared" si="648"/>
        <v>0</v>
      </c>
      <c r="AR419" s="5">
        <f t="shared" si="649"/>
        <v>0</v>
      </c>
      <c r="AS419" s="5">
        <f t="shared" si="650"/>
        <v>0</v>
      </c>
      <c r="AT419" s="5">
        <f t="shared" si="651"/>
        <v>0</v>
      </c>
      <c r="AU419" s="5">
        <f t="shared" si="652"/>
        <v>0</v>
      </c>
      <c r="AV419" s="5">
        <f t="shared" si="653"/>
        <v>0</v>
      </c>
      <c r="AW419" s="5">
        <f t="shared" si="654"/>
        <v>0</v>
      </c>
      <c r="AX419" s="5">
        <f t="shared" si="655"/>
        <v>7.3119077297736758E-3</v>
      </c>
      <c r="AY419" s="5">
        <f t="shared" si="656"/>
        <v>0</v>
      </c>
      <c r="AZ419" s="5">
        <f t="shared" si="657"/>
        <v>0</v>
      </c>
      <c r="BA419" s="5">
        <f t="shared" si="658"/>
        <v>0</v>
      </c>
      <c r="BB419" s="5">
        <f t="shared" si="659"/>
        <v>0</v>
      </c>
      <c r="BC419" s="5">
        <f t="shared" si="660"/>
        <v>0</v>
      </c>
      <c r="BD419" s="5">
        <f t="shared" si="661"/>
        <v>0</v>
      </c>
      <c r="BE419" s="5">
        <f t="shared" si="662"/>
        <v>0</v>
      </c>
      <c r="BF419" s="5">
        <f t="shared" si="663"/>
        <v>0</v>
      </c>
      <c r="BG419" s="5">
        <f t="shared" si="664"/>
        <v>0</v>
      </c>
      <c r="BH419" s="5">
        <f t="shared" si="665"/>
        <v>0</v>
      </c>
      <c r="BI419" s="5">
        <f t="shared" si="666"/>
        <v>0</v>
      </c>
      <c r="BJ419" s="8">
        <f t="shared" si="667"/>
        <v>0.82767314858940233</v>
      </c>
      <c r="BK419" s="8">
        <f t="shared" si="668"/>
        <v>0.1699679388793531</v>
      </c>
      <c r="BL419" s="8">
        <f t="shared" si="669"/>
        <v>0</v>
      </c>
      <c r="BM419" s="8">
        <f t="shared" si="670"/>
        <v>0.25957312372715297</v>
      </c>
      <c r="BN419" s="8">
        <f t="shared" si="671"/>
        <v>0.73806796374160255</v>
      </c>
    </row>
    <row r="420" spans="1:66" x14ac:dyDescent="0.25">
      <c r="A420" t="s">
        <v>114</v>
      </c>
      <c r="B420" t="s">
        <v>356</v>
      </c>
      <c r="C420" t="s">
        <v>119</v>
      </c>
      <c r="D420" s="16"/>
      <c r="E420">
        <f>VLOOKUP(A420,home!$A$2:$E$405,3,FALSE)</f>
        <v>1.27272727272727</v>
      </c>
      <c r="F420">
        <f>VLOOKUP(B420,home!$B$2:$E$405,3,FALSE)</f>
        <v>1.57</v>
      </c>
      <c r="G420">
        <f>VLOOKUP(C420,away!$B$2:$E$405,4,FALSE)</f>
        <v>0.79</v>
      </c>
      <c r="H420">
        <f>VLOOKUP(A420,away!$A$2:$E$405,3,FALSE)</f>
        <v>1.02272727272727</v>
      </c>
      <c r="I420">
        <f>VLOOKUP(C420,away!$B$2:$E$405,3,FALSE)</f>
        <v>1.18</v>
      </c>
      <c r="J420">
        <f>VLOOKUP(B420,home!$B$2:$E$405,4,FALSE)</f>
        <v>1.63</v>
      </c>
      <c r="K420" s="3">
        <f t="shared" si="616"/>
        <v>1.5785636363636333</v>
      </c>
      <c r="L420" s="3">
        <f t="shared" si="617"/>
        <v>1.967113636363631</v>
      </c>
      <c r="M420" s="5">
        <f t="shared" si="618"/>
        <v>2.8849077198485812E-2</v>
      </c>
      <c r="N420" s="5">
        <f t="shared" si="619"/>
        <v>4.5540104208176939E-2</v>
      </c>
      <c r="O420" s="5">
        <f t="shared" si="620"/>
        <v>5.674941315364853E-2</v>
      </c>
      <c r="P420" s="5">
        <f t="shared" si="621"/>
        <v>8.9582559989325627E-2</v>
      </c>
      <c r="Q420" s="5">
        <f t="shared" si="622"/>
        <v>3.5943976249619307E-2</v>
      </c>
      <c r="R420" s="5">
        <f t="shared" si="623"/>
        <v>5.5816272235087838E-2</v>
      </c>
      <c r="S420" s="5">
        <f t="shared" si="624"/>
        <v>6.9543256089507927E-2</v>
      </c>
      <c r="T420" s="5">
        <f t="shared" si="625"/>
        <v>7.0705885825756612E-2</v>
      </c>
      <c r="U420" s="5">
        <f t="shared" si="626"/>
        <v>8.8109537667682758E-2</v>
      </c>
      <c r="V420" s="5">
        <f t="shared" si="627"/>
        <v>2.3994077359636618E-2</v>
      </c>
      <c r="W420" s="5">
        <f t="shared" si="628"/>
        <v>1.8913284617989034E-2</v>
      </c>
      <c r="X420" s="5">
        <f t="shared" si="629"/>
        <v>3.7204580080472734E-2</v>
      </c>
      <c r="Y420" s="5">
        <f t="shared" si="630"/>
        <v>3.6592818405740322E-2</v>
      </c>
      <c r="Z420" s="5">
        <f t="shared" si="631"/>
        <v>3.6598983414875337E-2</v>
      </c>
      <c r="AA420" s="5">
        <f t="shared" si="632"/>
        <v>5.7773824346597911E-2</v>
      </c>
      <c r="AB420" s="5">
        <f t="shared" si="633"/>
        <v>4.5599829123599722E-2</v>
      </c>
      <c r="AC420" s="5">
        <f t="shared" si="634"/>
        <v>4.6566716408068202E-3</v>
      </c>
      <c r="AD420" s="5">
        <f t="shared" si="635"/>
        <v>7.4639558355382917E-3</v>
      </c>
      <c r="AE420" s="5">
        <f t="shared" si="636"/>
        <v>1.4682449305303271E-2</v>
      </c>
      <c r="AF420" s="5">
        <f t="shared" si="637"/>
        <v>1.4441023121839898E-2</v>
      </c>
      <c r="AG420" s="5">
        <f t="shared" si="638"/>
        <v>9.4690445020045848E-3</v>
      </c>
      <c r="AH420" s="5">
        <f t="shared" si="639"/>
        <v>1.7998589838111905E-2</v>
      </c>
      <c r="AI420" s="5">
        <f t="shared" si="640"/>
        <v>2.8411919424267466E-2</v>
      </c>
      <c r="AJ420" s="5">
        <f t="shared" si="641"/>
        <v>2.2425011421221105E-2</v>
      </c>
      <c r="AK420" s="5">
        <f t="shared" si="642"/>
        <v>1.179976919152626E-2</v>
      </c>
      <c r="AL420" s="5">
        <f t="shared" si="643"/>
        <v>5.7839848913442994E-4</v>
      </c>
      <c r="AM420" s="5">
        <f t="shared" si="644"/>
        <v>2.3564658530809751E-3</v>
      </c>
      <c r="AN420" s="5">
        <f t="shared" si="645"/>
        <v>4.6354361132208421E-3</v>
      </c>
      <c r="AO420" s="5">
        <f t="shared" si="646"/>
        <v>4.5592147944045749E-3</v>
      </c>
      <c r="AP420" s="5">
        <f t="shared" si="647"/>
        <v>2.9894978643946828E-3</v>
      </c>
      <c r="AQ420" s="5">
        <f t="shared" si="648"/>
        <v>1.4701705037326828E-3</v>
      </c>
      <c r="AR420" s="5">
        <f t="shared" si="649"/>
        <v>7.0810543011731635E-3</v>
      </c>
      <c r="AS420" s="5">
        <f t="shared" si="650"/>
        <v>1.1177894826948255E-2</v>
      </c>
      <c r="AT420" s="5">
        <f t="shared" si="651"/>
        <v>8.8225091524588434E-3</v>
      </c>
      <c r="AU420" s="5">
        <f t="shared" si="652"/>
        <v>4.6422973765189541E-3</v>
      </c>
      <c r="AV420" s="5">
        <f t="shared" si="653"/>
        <v>1.8320404569397808E-3</v>
      </c>
      <c r="AW420" s="5">
        <f t="shared" si="654"/>
        <v>4.9890308828530171E-5</v>
      </c>
      <c r="AX420" s="5">
        <f t="shared" si="655"/>
        <v>6.1997188433437231E-4</v>
      </c>
      <c r="AY420" s="5">
        <f t="shared" si="656"/>
        <v>1.2195551478361994E-3</v>
      </c>
      <c r="AZ420" s="5">
        <f t="shared" si="657"/>
        <v>1.1995017808030264E-3</v>
      </c>
      <c r="BA420" s="5">
        <f t="shared" si="658"/>
        <v>7.8651876995336413E-4</v>
      </c>
      <c r="BB420" s="5">
        <f t="shared" si="659"/>
        <v>3.8679294940780292E-4</v>
      </c>
      <c r="BC420" s="5">
        <f t="shared" si="660"/>
        <v>1.521731370458795E-4</v>
      </c>
      <c r="BD420" s="5">
        <f t="shared" si="661"/>
        <v>2.3215397459448442E-3</v>
      </c>
      <c r="BE420" s="5">
        <f t="shared" si="662"/>
        <v>3.6646982233213984E-3</v>
      </c>
      <c r="BF420" s="5">
        <f t="shared" si="663"/>
        <v>2.8924796767907874E-3</v>
      </c>
      <c r="BG420" s="5">
        <f t="shared" si="664"/>
        <v>1.5219877455675901E-3</v>
      </c>
      <c r="BH420" s="5">
        <f t="shared" si="665"/>
        <v>6.0063862753601633E-4</v>
      </c>
      <c r="BI420" s="5">
        <f t="shared" si="666"/>
        <v>1.8962925920474301E-4</v>
      </c>
      <c r="BJ420" s="8">
        <f t="shared" si="667"/>
        <v>0.31133242095065533</v>
      </c>
      <c r="BK420" s="8">
        <f t="shared" si="668"/>
        <v>0.21842359591473345</v>
      </c>
      <c r="BL420" s="8">
        <f t="shared" si="669"/>
        <v>0.42943093579414793</v>
      </c>
      <c r="BM420" s="8">
        <f t="shared" si="670"/>
        <v>0.68213486820106028</v>
      </c>
      <c r="BN420" s="8">
        <f t="shared" si="671"/>
        <v>0.31248140303434407</v>
      </c>
    </row>
    <row r="421" spans="1:66" x14ac:dyDescent="0.25">
      <c r="A421" t="s">
        <v>114</v>
      </c>
      <c r="B421" t="s">
        <v>104</v>
      </c>
      <c r="C421" t="s">
        <v>110</v>
      </c>
      <c r="D421" s="16"/>
      <c r="E421">
        <f>VLOOKUP(A421,home!$A$2:$E$405,3,FALSE)</f>
        <v>1.27272727272727</v>
      </c>
      <c r="F421">
        <f>VLOOKUP(B421,home!$B$2:$E$405,3,FALSE)</f>
        <v>0.79</v>
      </c>
      <c r="G421">
        <f>VLOOKUP(C421,away!$B$2:$E$405,4,FALSE)</f>
        <v>1.57</v>
      </c>
      <c r="H421">
        <f>VLOOKUP(A421,away!$A$2:$E$405,3,FALSE)</f>
        <v>1.02272727272727</v>
      </c>
      <c r="I421">
        <f>VLOOKUP(C421,away!$B$2:$E$405,3,FALSE)</f>
        <v>1.96</v>
      </c>
      <c r="J421">
        <f>VLOOKUP(B421,home!$B$2:$E$405,4,FALSE)</f>
        <v>1.47</v>
      </c>
      <c r="K421" s="3">
        <f t="shared" si="616"/>
        <v>1.5785636363636331</v>
      </c>
      <c r="L421" s="3">
        <f t="shared" si="617"/>
        <v>2.9466818181818102</v>
      </c>
      <c r="M421" s="5">
        <f t="shared" si="618"/>
        <v>1.0832055332887031E-2</v>
      </c>
      <c r="N421" s="5">
        <f t="shared" si="619"/>
        <v>1.7099088655574232E-2</v>
      </c>
      <c r="O421" s="5">
        <f t="shared" si="620"/>
        <v>3.1918620502957532E-2</v>
      </c>
      <c r="P421" s="5">
        <f t="shared" si="621"/>
        <v>5.0385573648859448E-2</v>
      </c>
      <c r="Q421" s="5">
        <f t="shared" si="622"/>
        <v>1.3495999783323704E-2</v>
      </c>
      <c r="R421" s="5">
        <f t="shared" si="623"/>
        <v>4.7027009348755054E-2</v>
      </c>
      <c r="S421" s="5">
        <f t="shared" si="624"/>
        <v>5.8592435920653843E-2</v>
      </c>
      <c r="T421" s="5">
        <f t="shared" si="625"/>
        <v>3.9768417179705619E-2</v>
      </c>
      <c r="U421" s="5">
        <f t="shared" si="626"/>
        <v>7.4235126884877337E-2</v>
      </c>
      <c r="V421" s="5">
        <f t="shared" si="627"/>
        <v>3.0282685199107481E-2</v>
      </c>
      <c r="W421" s="5">
        <f t="shared" si="628"/>
        <v>7.1014314981087574E-3</v>
      </c>
      <c r="X421" s="5">
        <f t="shared" si="629"/>
        <v>2.0925659078540691E-2</v>
      </c>
      <c r="Y421" s="5">
        <f t="shared" si="630"/>
        <v>3.0830629570103494E-2</v>
      </c>
      <c r="Z421" s="5">
        <f t="shared" si="631"/>
        <v>4.6191211137147505E-2</v>
      </c>
      <c r="AA421" s="5">
        <f t="shared" si="632"/>
        <v>7.2915766220695899E-2</v>
      </c>
      <c r="AB421" s="5">
        <f t="shared" si="633"/>
        <v>5.7551088536791153E-2</v>
      </c>
      <c r="AC421" s="5">
        <f t="shared" si="634"/>
        <v>8.8037912617583303E-3</v>
      </c>
      <c r="AD421" s="5">
        <f t="shared" si="635"/>
        <v>2.8025153822604518E-3</v>
      </c>
      <c r="AE421" s="5">
        <f t="shared" si="636"/>
        <v>8.2581211220817199E-3</v>
      </c>
      <c r="AF421" s="5">
        <f t="shared" si="637"/>
        <v>1.2167027681390687E-2</v>
      </c>
      <c r="AG421" s="5">
        <f t="shared" si="638"/>
        <v>1.1950786416689573E-2</v>
      </c>
      <c r="AH421" s="5">
        <f t="shared" si="639"/>
        <v>3.4027700504407427E-2</v>
      </c>
      <c r="AI421" s="5">
        <f t="shared" si="640"/>
        <v>5.3714890645330013E-2</v>
      </c>
      <c r="AJ421" s="5">
        <f t="shared" si="641"/>
        <v>4.2396186551983531E-2</v>
      </c>
      <c r="AK421" s="5">
        <f t="shared" si="642"/>
        <v>2.230835947048336E-2</v>
      </c>
      <c r="AL421" s="5">
        <f t="shared" si="643"/>
        <v>1.6380421235912663E-3</v>
      </c>
      <c r="AM421" s="5">
        <f t="shared" si="644"/>
        <v>8.8478977455721467E-4</v>
      </c>
      <c r="AN421" s="5">
        <f t="shared" si="645"/>
        <v>2.6071939416009277E-3</v>
      </c>
      <c r="AO421" s="5">
        <f t="shared" si="646"/>
        <v>3.841285492094611E-3</v>
      </c>
      <c r="AP421" s="5">
        <f t="shared" si="647"/>
        <v>3.7730153726669192E-3</v>
      </c>
      <c r="AQ421" s="5">
        <f t="shared" si="648"/>
        <v>2.7794689495895196E-3</v>
      </c>
      <c r="AR421" s="5">
        <f t="shared" si="649"/>
        <v>2.0053761278174674E-2</v>
      </c>
      <c r="AS421" s="5">
        <f t="shared" si="650"/>
        <v>3.1656138326043623E-2</v>
      </c>
      <c r="AT421" s="5">
        <f t="shared" si="651"/>
        <v>2.4985614414594803E-2</v>
      </c>
      <c r="AU421" s="5">
        <f t="shared" si="652"/>
        <v>1.3147127449027461E-2</v>
      </c>
      <c r="AV421" s="5">
        <f t="shared" si="653"/>
        <v>5.1883943284182325E-3</v>
      </c>
      <c r="AW421" s="5">
        <f t="shared" si="654"/>
        <v>2.1164981960626386E-4</v>
      </c>
      <c r="AX421" s="5">
        <f t="shared" si="655"/>
        <v>2.327828273237327E-4</v>
      </c>
      <c r="AY421" s="5">
        <f t="shared" si="656"/>
        <v>6.8593692485979915E-4</v>
      </c>
      <c r="AZ421" s="5">
        <f t="shared" si="657"/>
        <v>1.0106189324519564E-3</v>
      </c>
      <c r="BA421" s="5">
        <f t="shared" si="658"/>
        <v>9.9265747778883029E-4</v>
      </c>
      <c r="BB421" s="5">
        <f t="shared" si="659"/>
        <v>7.3126143537064012E-4</v>
      </c>
      <c r="BC421" s="5">
        <f t="shared" si="660"/>
        <v>4.3095895518883954E-4</v>
      </c>
      <c r="BD421" s="5">
        <f t="shared" si="661"/>
        <v>9.8486756240926225E-3</v>
      </c>
      <c r="BE421" s="5">
        <f t="shared" si="662"/>
        <v>1.5546761206533522E-2</v>
      </c>
      <c r="BF421" s="5">
        <f t="shared" si="663"/>
        <v>1.2270775951931313E-2</v>
      </c>
      <c r="BG421" s="5">
        <f t="shared" si="664"/>
        <v>6.4567335692280372E-3</v>
      </c>
      <c r="BH421" s="5">
        <f t="shared" si="665"/>
        <v>2.5480912055179388E-3</v>
      </c>
      <c r="BI421" s="5">
        <f t="shared" si="666"/>
        <v>8.0446482383371768E-4</v>
      </c>
      <c r="BJ421" s="8">
        <f t="shared" si="667"/>
        <v>0.18236964645127191</v>
      </c>
      <c r="BK421" s="8">
        <f t="shared" si="668"/>
        <v>0.16122052041171719</v>
      </c>
      <c r="BL421" s="8">
        <f t="shared" si="669"/>
        <v>0.57860128684367718</v>
      </c>
      <c r="BM421" s="8">
        <f t="shared" si="670"/>
        <v>0.79715003046620336</v>
      </c>
      <c r="BN421" s="8">
        <f t="shared" si="671"/>
        <v>0.170758347272357</v>
      </c>
    </row>
    <row r="422" spans="1:66" x14ac:dyDescent="0.25">
      <c r="A422" t="s">
        <v>114</v>
      </c>
      <c r="B422" t="s">
        <v>135</v>
      </c>
      <c r="C422" t="s">
        <v>121</v>
      </c>
      <c r="D422" s="16"/>
      <c r="E422">
        <f>VLOOKUP(A422,home!$A$2:$E$405,3,FALSE)</f>
        <v>1.27272727272727</v>
      </c>
      <c r="F422">
        <f>VLOOKUP(B422,home!$B$2:$E$405,3,FALSE)</f>
        <v>0.39</v>
      </c>
      <c r="G422">
        <f>VLOOKUP(C422,away!$B$2:$E$405,4,FALSE)</f>
        <v>0.39</v>
      </c>
      <c r="H422">
        <f>VLOOKUP(A422,away!$A$2:$E$405,3,FALSE)</f>
        <v>1.02272727272727</v>
      </c>
      <c r="I422">
        <f>VLOOKUP(C422,away!$B$2:$E$405,3,FALSE)</f>
        <v>0.79</v>
      </c>
      <c r="J422">
        <f>VLOOKUP(B422,home!$B$2:$E$405,4,FALSE)</f>
        <v>1.47</v>
      </c>
      <c r="K422" s="3">
        <f t="shared" ref="K422:K485" si="672">E422*F422*G422</f>
        <v>0.1935818181818178</v>
      </c>
      <c r="L422" s="3">
        <f t="shared" ref="L422:L485" si="673">H422*I422*J422</f>
        <v>1.1876931818181788</v>
      </c>
      <c r="M422" s="5">
        <f t="shared" ref="M422:M485" si="674">_xlfn.POISSON.DIST(0,K422,FALSE) * _xlfn.POISSON.DIST(0,L422,FALSE)</f>
        <v>0.25125799480391986</v>
      </c>
      <c r="N422" s="5">
        <f t="shared" ref="N422:N485" si="675">_xlfn.POISSON.DIST(1,K422,FALSE) * _xlfn.POISSON.DIST(0,L422,FALSE)</f>
        <v>4.8638979466860535E-2</v>
      </c>
      <c r="O422" s="5">
        <f t="shared" ref="O422:O485" si="676">_xlfn.POISSON.DIST(0,K422,FALSE) * _xlfn.POISSON.DIST(1,L422,FALSE)</f>
        <v>0.29841740730592309</v>
      </c>
      <c r="P422" s="5">
        <f t="shared" ref="P422:P485" si="677">_xlfn.POISSON.DIST(1,K422,FALSE) * _xlfn.POISSON.DIST(1,L422,FALSE)</f>
        <v>5.7768184283384663E-2</v>
      </c>
      <c r="Q422" s="5">
        <f t="shared" ref="Q422:Q485" si="678">_xlfn.POISSON.DIST(2,K422,FALSE) * _xlfn.POISSON.DIST(0,L422,FALSE)</f>
        <v>4.7078110398514833E-3</v>
      </c>
      <c r="R422" s="5">
        <f t="shared" ref="R422:R485" si="679">_xlfn.POISSON.DIST(0,K422,FALSE) * _xlfn.POISSON.DIST(2,L422,FALSE)</f>
        <v>0.17721415999655166</v>
      </c>
      <c r="S422" s="5">
        <f t="shared" ref="S422:S485" si="680">_xlfn.POISSON.DIST(2,K422,FALSE) * _xlfn.POISSON.DIST(2,L422,FALSE)</f>
        <v>3.3204546565805725E-3</v>
      </c>
      <c r="T422" s="5">
        <f t="shared" ref="T422:T485" si="681">_xlfn.POISSON.DIST(2,K422,FALSE) * _xlfn.POISSON.DIST(1,L422,FALSE)</f>
        <v>5.5914350733199574E-3</v>
      </c>
      <c r="U422" s="5">
        <f t="shared" ref="U422:U485" si="682">_xlfn.POISSON.DIST(1,K422,FALSE) * _xlfn.POISSON.DIST(2,L422,FALSE)</f>
        <v>3.4305439299696032E-2</v>
      </c>
      <c r="V422" s="5">
        <f t="shared" ref="V422:V485" si="683">_xlfn.POISSON.DIST(3,K422,FALSE) * _xlfn.POISSON.DIST(3,L422,FALSE)</f>
        <v>8.482500080607129E-5</v>
      </c>
      <c r="W422" s="5">
        <f t="shared" ref="W422:W485" si="684">_xlfn.POISSON.DIST(3,K422,FALSE) * _xlfn.POISSON.DIST(0,L422,FALSE)</f>
        <v>3.0378220691696154E-4</v>
      </c>
      <c r="X422" s="5">
        <f t="shared" ref="X422:X485" si="685">_xlfn.POISSON.DIST(3,K422,FALSE) * _xlfn.POISSON.DIST(1,L422,FALSE)</f>
        <v>3.6080005591295443E-4</v>
      </c>
      <c r="Y422" s="5">
        <f t="shared" ref="Y422:Y485" si="686">_xlfn.POISSON.DIST(3,K422,FALSE) * _xlfn.POISSON.DIST(2,L422,FALSE)</f>
        <v>2.142598832037169E-4</v>
      </c>
      <c r="Z422" s="5">
        <f t="shared" ref="Z422:Z485" si="687">_xlfn.POISSON.DIST(0,K422,FALSE) * _xlfn.POISSON.DIST(3,L422,FALSE)</f>
        <v>7.0158683183180082E-2</v>
      </c>
      <c r="AA422" s="5">
        <f t="shared" ref="AA422:AA485" si="688">_xlfn.POISSON.DIST(1,K422,FALSE) * _xlfn.POISSON.DIST(3,L422,FALSE)</f>
        <v>1.3581445451842122E-2</v>
      </c>
      <c r="AB422" s="5">
        <f t="shared" ref="AB422:AB485" si="689">_xlfn.POISSON.DIST(2,K422,FALSE) * _xlfn.POISSON.DIST(3,L422,FALSE)</f>
        <v>1.314560452052389E-3</v>
      </c>
      <c r="AC422" s="5">
        <f t="shared" ref="AC422:AC485" si="690">_xlfn.POISSON.DIST(4,K422,FALSE) * _xlfn.POISSON.DIST(4,L422,FALSE)</f>
        <v>1.2189130245953605E-6</v>
      </c>
      <c r="AD422" s="5">
        <f t="shared" ref="AD422:AD485" si="691">_xlfn.POISSON.DIST(4,K422,FALSE) * _xlfn.POISSON.DIST(0,L422,FALSE)</f>
        <v>1.470167798656765E-5</v>
      </c>
      <c r="AE422" s="5">
        <f t="shared" ref="AE422:AE485" si="692">_xlfn.POISSON.DIST(4,K422,FALSE) * _xlfn.POISSON.DIST(1,L422,FALSE)</f>
        <v>1.7461082705932812E-5</v>
      </c>
      <c r="AF422" s="5">
        <f t="shared" ref="AF422:AF485" si="693">_xlfn.POISSON.DIST(4,K422,FALSE) * _xlfn.POISSON.DIST(2,L422,FALSE)</f>
        <v>1.0369204438499861E-5</v>
      </c>
      <c r="AG422" s="5">
        <f t="shared" ref="AG422:AG485" si="694">_xlfn.POISSON.DIST(4,K422,FALSE) * _xlfn.POISSON.DIST(3,L422,FALSE)</f>
        <v>4.1051444708283597E-6</v>
      </c>
      <c r="AH422" s="5">
        <f t="shared" ref="AH422:AH485" si="695">_xlfn.POISSON.DIST(0,K422,FALSE) * _xlfn.POISSON.DIST(4,L422,FALSE)</f>
        <v>2.083174741550119E-2</v>
      </c>
      <c r="AI422" s="5">
        <f t="shared" ref="AI422:AI485" si="696">_xlfn.POISSON.DIST(1,K422,FALSE) * _xlfn.POISSON.DIST(4,L422,FALSE)</f>
        <v>4.0326475405971039E-3</v>
      </c>
      <c r="AJ422" s="5">
        <f t="shared" ref="AJ422:AJ485" si="697">_xlfn.POISSON.DIST(2,K422,FALSE) * _xlfn.POISSON.DIST(4,L422,FALSE)</f>
        <v>3.9032362149761166E-4</v>
      </c>
      <c r="AK422" s="5">
        <f t="shared" ref="AK422:AK485" si="698">_xlfn.POISSON.DIST(3,K422,FALSE) * _xlfn.POISSON.DIST(4,L422,FALSE)</f>
        <v>2.5186518776273115E-5</v>
      </c>
      <c r="AL422" s="5">
        <f t="shared" ref="AL422:AL485" si="699">_xlfn.POISSON.DIST(5,K422,FALSE) * _xlfn.POISSON.DIST(5,L422,FALSE)</f>
        <v>1.1209894799199296E-8</v>
      </c>
      <c r="AM422" s="5">
        <f t="shared" ref="AM422:AM485" si="700">_xlfn.POISSON.DIST(5,K422,FALSE) * _xlfn.POISSON.DIST(0,L422,FALSE)</f>
        <v>5.6919551099267508E-7</v>
      </c>
      <c r="AN422" s="5">
        <f t="shared" ref="AN422:AN485" si="701">_xlfn.POISSON.DIST(5,K422,FALSE) * _xlfn.POISSON.DIST(1,L422,FALSE)</f>
        <v>6.7602962752751451E-7</v>
      </c>
      <c r="AO422" s="5">
        <f t="shared" ref="AO422:AO485" si="702">_xlfn.POISSON.DIST(5,K422,FALSE) * _xlfn.POISSON.DIST(2,L422,FALSE)</f>
        <v>4.0145788966075612E-7</v>
      </c>
      <c r="AP422" s="5">
        <f t="shared" ref="AP422:AP485" si="703">_xlfn.POISSON.DIST(5,K422,FALSE) * _xlfn.POISSON.DIST(3,L422,FALSE)</f>
        <v>1.5893626611239823E-7</v>
      </c>
      <c r="AQ422" s="5">
        <f t="shared" ref="AQ422:AQ485" si="704">_xlfn.POISSON.DIST(5,K422,FALSE) * _xlfn.POISSON.DIST(4,L422,FALSE)</f>
        <v>4.7191879901333795E-8</v>
      </c>
      <c r="AR422" s="5">
        <f t="shared" ref="AR422:AR485" si="705">_xlfn.POISSON.DIST(0,K422,FALSE) * _xlfn.POISSON.DIST(5,L422,FALSE)</f>
        <v>4.9483448741498449E-3</v>
      </c>
      <c r="AS422" s="5">
        <f t="shared" ref="AS422:AS485" si="706">_xlfn.POISSON.DIST(1,K422,FALSE) * _xlfn.POISSON.DIST(5,L422,FALSE)</f>
        <v>9.5790959772860528E-4</v>
      </c>
      <c r="AT422" s="5">
        <f t="shared" ref="AT422:AT485" si="707">_xlfn.POISSON.DIST(2,K422,FALSE) * _xlfn.POISSON.DIST(5,L422,FALSE)</f>
        <v>9.2716940791058553E-5</v>
      </c>
      <c r="AU422" s="5">
        <f t="shared" ref="AU422:AU485" si="708">_xlfn.POISSON.DIST(3,K422,FALSE) * _xlfn.POISSON.DIST(5,L422,FALSE)</f>
        <v>5.9827713248630218E-6</v>
      </c>
      <c r="AV422" s="5">
        <f t="shared" ref="AV422:AV485" si="709">_xlfn.POISSON.DIST(4,K422,FALSE) * _xlfn.POISSON.DIST(5,L422,FALSE)</f>
        <v>2.895389377082567E-7</v>
      </c>
      <c r="AW422" s="5">
        <f t="shared" ref="AW422:AW485" si="710">_xlfn.POISSON.DIST(6,K422,FALSE) * _xlfn.POISSON.DIST(6,L422,FALSE)</f>
        <v>7.1592555366896261E-11</v>
      </c>
      <c r="AX422" s="5">
        <f t="shared" ref="AX422:AX485" si="711">_xlfn.POISSON.DIST(6,K422,FALSE) * _xlfn.POISSON.DIST(0,L422,FALSE)</f>
        <v>1.8364316986481794E-8</v>
      </c>
      <c r="AY422" s="5">
        <f t="shared" ref="AY422:AY485" si="712">_xlfn.POISSON.DIST(6,K422,FALSE) * _xlfn.POISSON.DIST(1,L422,FALSE)</f>
        <v>2.1811174073592193E-8</v>
      </c>
      <c r="AZ422" s="5">
        <f t="shared" ref="AZ422:AZ485" si="713">_xlfn.POISSON.DIST(6,K422,FALSE) * _xlfn.POISSON.DIST(2,L422,FALSE)</f>
        <v>1.2952491367327445E-8</v>
      </c>
      <c r="BA422" s="5">
        <f t="shared" ref="BA422:BA485" si="714">_xlfn.POISSON.DIST(6,K422,FALSE) * _xlfn.POISSON.DIST(3,L422,FALSE)</f>
        <v>5.1278618948445409E-9</v>
      </c>
      <c r="BB422" s="5">
        <f t="shared" ref="BB422:BB485" si="715">_xlfn.POISSON.DIST(6,K422,FALSE) * _xlfn.POISSON.DIST(4,L422,FALSE)</f>
        <v>1.5225816524530283E-9</v>
      </c>
      <c r="BC422" s="5">
        <f t="shared" ref="BC422:BC485" si="716">_xlfn.POISSON.DIST(6,K422,FALSE) * _xlfn.POISSON.DIST(5,L422,FALSE)</f>
        <v>3.616719694759834E-10</v>
      </c>
      <c r="BD422" s="5">
        <f t="shared" ref="BD422:BD485" si="717">_xlfn.POISSON.DIST(0,K422,FALSE) * _xlfn.POISSON.DIST(6,L422,FALSE)</f>
        <v>9.7951924471878331E-4</v>
      </c>
      <c r="BE422" s="5">
        <f t="shared" ref="BE422:BE485" si="718">_xlfn.POISSON.DIST(1,K422,FALSE) * _xlfn.POISSON.DIST(6,L422,FALSE)</f>
        <v>1.8961711633674297E-4</v>
      </c>
      <c r="BF422" s="5">
        <f t="shared" ref="BF422:BF485" si="719">_xlfn.POISSON.DIST(2,K422,FALSE) * _xlfn.POISSON.DIST(6,L422,FALSE)</f>
        <v>1.8353213069429988E-5</v>
      </c>
      <c r="BG422" s="5">
        <f t="shared" ref="BG422:BG485" si="720">_xlfn.POISSON.DIST(3,K422,FALSE) * _xlfn.POISSON.DIST(6,L422,FALSE)</f>
        <v>1.184282785152853E-6</v>
      </c>
      <c r="BH422" s="5">
        <f t="shared" ref="BH422:BH485" si="721">_xlfn.POISSON.DIST(4,K422,FALSE) * _xlfn.POISSON.DIST(6,L422,FALSE)</f>
        <v>5.7313903697829091E-8</v>
      </c>
      <c r="BI422" s="5">
        <f t="shared" ref="BI422:BI485" si="722">_xlfn.POISSON.DIST(5,K422,FALSE) * _xlfn.POISSON.DIST(6,L422,FALSE)</f>
        <v>2.2189859369846757E-9</v>
      </c>
      <c r="BJ422" s="8">
        <f t="shared" ref="BJ422:BJ485" si="723">SUM(N422,Q422,T422,W422,X422,Y422,AD422,AE422,AF422,AG422,AM422,AN422,AO422,AP422,AQ422,AX422,AY422,AZ422,BA422,BB422,BC422)</f>
        <v>5.9865617786939579E-2</v>
      </c>
      <c r="BK422" s="8">
        <f t="shared" ref="BK422:BK485" si="724">SUM(M422,P422,S422,V422,AC422,AL422,AY422)</f>
        <v>0.31243271067878464</v>
      </c>
      <c r="BL422" s="8">
        <f t="shared" ref="BL422:BL485" si="725">SUM(O422,R422,U422,AA422,AB422,AH422,AI422,AJ422,AK422,AR422,AS422,AT422,AU422,AV422,BD422,BE422,BF422,BG422,BH422,BI422)</f>
        <v>0.55730689471516914</v>
      </c>
      <c r="BM422" s="8">
        <f t="shared" ref="BM422:BM485" si="726">SUM(S422:BI422)</f>
        <v>0.16175934772800074</v>
      </c>
      <c r="BN422" s="8">
        <f t="shared" ref="BN422:BN485" si="727">SUM(M422:R422)</f>
        <v>0.83800453689649135</v>
      </c>
    </row>
    <row r="423" spans="1:66" x14ac:dyDescent="0.25">
      <c r="A423" t="s">
        <v>114</v>
      </c>
      <c r="B423" t="s">
        <v>131</v>
      </c>
      <c r="C423" t="s">
        <v>112</v>
      </c>
      <c r="D423" s="16"/>
      <c r="E423">
        <f>VLOOKUP(A423,home!$A$2:$E$405,3,FALSE)</f>
        <v>1.27272727272727</v>
      </c>
      <c r="F423">
        <f>VLOOKUP(B423,home!$B$2:$E$405,3,FALSE)</f>
        <v>0.26</v>
      </c>
      <c r="G423">
        <f>VLOOKUP(C423,away!$B$2:$E$405,4,FALSE)</f>
        <v>0.39</v>
      </c>
      <c r="H423">
        <f>VLOOKUP(A423,away!$A$2:$E$405,3,FALSE)</f>
        <v>1.02272727272727</v>
      </c>
      <c r="I423">
        <f>VLOOKUP(C423,away!$B$2:$E$405,3,FALSE)</f>
        <v>1.57</v>
      </c>
      <c r="J423">
        <f>VLOOKUP(B423,home!$B$2:$E$405,4,FALSE)</f>
        <v>0.65</v>
      </c>
      <c r="K423" s="3">
        <f t="shared" si="672"/>
        <v>0.12905454545454517</v>
      </c>
      <c r="L423" s="3">
        <f t="shared" si="673"/>
        <v>1.0436931818181792</v>
      </c>
      <c r="M423" s="5">
        <f t="shared" si="674"/>
        <v>0.30951530812004735</v>
      </c>
      <c r="N423" s="5">
        <f t="shared" si="675"/>
        <v>3.9944357400656202E-2</v>
      </c>
      <c r="O423" s="5">
        <f t="shared" si="676"/>
        <v>0.32303901675324626</v>
      </c>
      <c r="P423" s="5">
        <f t="shared" si="677"/>
        <v>4.1689653471173399E-2</v>
      </c>
      <c r="Q423" s="5">
        <f t="shared" si="678"/>
        <v>2.5775004439077924E-3</v>
      </c>
      <c r="R423" s="5">
        <f t="shared" si="679"/>
        <v>0.16857680962330585</v>
      </c>
      <c r="S423" s="5">
        <f t="shared" si="680"/>
        <v>1.4038297629792972E-3</v>
      </c>
      <c r="T423" s="5">
        <f t="shared" si="681"/>
        <v>2.6901196394398925E-3</v>
      </c>
      <c r="U423" s="5">
        <f t="shared" si="682"/>
        <v>2.175560354011313E-2</v>
      </c>
      <c r="V423" s="5">
        <f t="shared" si="683"/>
        <v>2.1009614716132978E-5</v>
      </c>
      <c r="W423" s="5">
        <f t="shared" si="684"/>
        <v>1.1087938273246953E-4</v>
      </c>
      <c r="X423" s="5">
        <f t="shared" si="685"/>
        <v>1.1572405576208679E-4</v>
      </c>
      <c r="Y423" s="5">
        <f t="shared" si="686"/>
        <v>6.0390203985618378E-5</v>
      </c>
      <c r="Z423" s="5">
        <f t="shared" si="687"/>
        <v>5.8647488938835188E-2</v>
      </c>
      <c r="AA423" s="5">
        <f t="shared" si="688"/>
        <v>7.56872502705184E-3</v>
      </c>
      <c r="AB423" s="5">
        <f t="shared" si="689"/>
        <v>4.8838918401830774E-4</v>
      </c>
      <c r="AC423" s="5">
        <f t="shared" si="690"/>
        <v>1.7686596068511985E-7</v>
      </c>
      <c r="AD423" s="5">
        <f t="shared" si="691"/>
        <v>3.5773720847048494E-6</v>
      </c>
      <c r="AE423" s="5">
        <f t="shared" si="692"/>
        <v>3.733678853633137E-6</v>
      </c>
      <c r="AF423" s="5">
        <f t="shared" si="693"/>
        <v>1.9484075813178103E-6</v>
      </c>
      <c r="AG423" s="5">
        <f t="shared" si="694"/>
        <v>6.7784656934141605E-7</v>
      </c>
      <c r="AH423" s="5">
        <f t="shared" si="695"/>
        <v>1.5302496084054838E-2</v>
      </c>
      <c r="AI423" s="5">
        <f t="shared" si="696"/>
        <v>1.9748566764476545E-3</v>
      </c>
      <c r="AJ423" s="5">
        <f t="shared" si="697"/>
        <v>1.2743211535841295E-4</v>
      </c>
      <c r="AK423" s="5">
        <f t="shared" si="698"/>
        <v>5.4818979079637169E-6</v>
      </c>
      <c r="AL423" s="5">
        <f t="shared" si="699"/>
        <v>9.5290674397907099E-10</v>
      </c>
      <c r="AM423" s="5">
        <f t="shared" si="700"/>
        <v>9.2335225662672648E-8</v>
      </c>
      <c r="AN423" s="5">
        <f t="shared" si="701"/>
        <v>9.6369645465774396E-8</v>
      </c>
      <c r="AO423" s="5">
        <f t="shared" si="702"/>
        <v>5.0290170953431969E-8</v>
      </c>
      <c r="AP423" s="5">
        <f t="shared" si="703"/>
        <v>1.7495836178855865E-8</v>
      </c>
      <c r="AQ423" s="5">
        <f t="shared" si="704"/>
        <v>4.5650712325199219E-9</v>
      </c>
      <c r="AR423" s="5">
        <f t="shared" si="705"/>
        <v>3.1942221655454849E-3</v>
      </c>
      <c r="AS423" s="5">
        <f t="shared" si="706"/>
        <v>4.1222888965530548E-4</v>
      </c>
      <c r="AT423" s="5">
        <f t="shared" si="707"/>
        <v>2.6600005988848658E-5</v>
      </c>
      <c r="AU423" s="5">
        <f t="shared" si="708"/>
        <v>1.1442838939930145E-6</v>
      </c>
      <c r="AV423" s="5">
        <f t="shared" si="709"/>
        <v>3.6918759452556357E-8</v>
      </c>
      <c r="AW423" s="5">
        <f t="shared" si="710"/>
        <v>3.5652833554612918E-12</v>
      </c>
      <c r="AX423" s="5">
        <f t="shared" si="711"/>
        <v>1.9860467628898446E-9</v>
      </c>
      <c r="AY423" s="5">
        <f t="shared" si="712"/>
        <v>2.0728234652001966E-9</v>
      </c>
      <c r="AZ423" s="5">
        <f t="shared" si="713"/>
        <v>1.0816958588710886E-9</v>
      </c>
      <c r="BA423" s="5">
        <f t="shared" si="714"/>
        <v>3.7631953090157152E-10</v>
      </c>
      <c r="BB423" s="5">
        <f t="shared" si="715"/>
        <v>9.8190532146746425E-11</v>
      </c>
      <c r="BC423" s="5">
        <f t="shared" si="716"/>
        <v>2.0496157784131602E-11</v>
      </c>
      <c r="BD423" s="5">
        <f t="shared" si="717"/>
        <v>5.5563131589872017E-4</v>
      </c>
      <c r="BE423" s="5">
        <f t="shared" si="718"/>
        <v>7.1706746913620127E-5</v>
      </c>
      <c r="BF423" s="5">
        <f t="shared" si="719"/>
        <v>4.6270408144806793E-6</v>
      </c>
      <c r="BG423" s="5">
        <f t="shared" si="720"/>
        <v>1.9904688303747755E-7</v>
      </c>
      <c r="BH423" s="5">
        <f t="shared" si="721"/>
        <v>6.4219762536364194E-9</v>
      </c>
      <c r="BI423" s="5">
        <f t="shared" si="722"/>
        <v>1.6575704526658627E-10</v>
      </c>
      <c r="BJ423" s="8">
        <f t="shared" si="723"/>
        <v>4.5509175123094867E-2</v>
      </c>
      <c r="BK423" s="8">
        <f t="shared" si="724"/>
        <v>0.3526299808606071</v>
      </c>
      <c r="BL423" s="8">
        <f t="shared" si="725"/>
        <v>0.54310521390359057</v>
      </c>
      <c r="BM423" s="8">
        <f t="shared" si="726"/>
        <v>0.11454921094453262</v>
      </c>
      <c r="BN423" s="8">
        <f t="shared" si="727"/>
        <v>0.88534264581233679</v>
      </c>
    </row>
    <row r="424" spans="1:66" x14ac:dyDescent="0.25">
      <c r="A424" t="s">
        <v>114</v>
      </c>
      <c r="B424" t="s">
        <v>116</v>
      </c>
      <c r="C424" t="s">
        <v>379</v>
      </c>
      <c r="D424" s="16"/>
      <c r="E424">
        <f>VLOOKUP(A424,home!$A$2:$E$405,3,FALSE)</f>
        <v>1.27272727272727</v>
      </c>
      <c r="F424">
        <f>VLOOKUP(B424,home!$B$2:$E$405,3,FALSE)</f>
        <v>0.79</v>
      </c>
      <c r="G424">
        <f>VLOOKUP(C424,away!$B$2:$E$405,4,FALSE)</f>
        <v>0</v>
      </c>
      <c r="H424">
        <f>VLOOKUP(A424,away!$A$2:$E$405,3,FALSE)</f>
        <v>1.02272727272727</v>
      </c>
      <c r="I424">
        <f>VLOOKUP(C424,away!$B$2:$E$405,3,FALSE)</f>
        <v>0</v>
      </c>
      <c r="J424">
        <f>VLOOKUP(B424,home!$B$2:$E$405,4,FALSE)</f>
        <v>1.96</v>
      </c>
      <c r="K424" s="3">
        <f t="shared" si="672"/>
        <v>0</v>
      </c>
      <c r="L424" s="3">
        <f t="shared" si="673"/>
        <v>0</v>
      </c>
      <c r="M424" s="5">
        <f t="shared" si="674"/>
        <v>1</v>
      </c>
      <c r="N424" s="5">
        <f t="shared" si="675"/>
        <v>0</v>
      </c>
      <c r="O424" s="5">
        <f t="shared" si="676"/>
        <v>0</v>
      </c>
      <c r="P424" s="5">
        <f t="shared" si="677"/>
        <v>0</v>
      </c>
      <c r="Q424" s="5">
        <f t="shared" si="678"/>
        <v>0</v>
      </c>
      <c r="R424" s="5">
        <f t="shared" si="679"/>
        <v>0</v>
      </c>
      <c r="S424" s="5">
        <f t="shared" si="680"/>
        <v>0</v>
      </c>
      <c r="T424" s="5">
        <f t="shared" si="681"/>
        <v>0</v>
      </c>
      <c r="U424" s="5">
        <f t="shared" si="682"/>
        <v>0</v>
      </c>
      <c r="V424" s="5">
        <f t="shared" si="683"/>
        <v>0</v>
      </c>
      <c r="W424" s="5">
        <f t="shared" si="684"/>
        <v>0</v>
      </c>
      <c r="X424" s="5">
        <f t="shared" si="685"/>
        <v>0</v>
      </c>
      <c r="Y424" s="5">
        <f t="shared" si="686"/>
        <v>0</v>
      </c>
      <c r="Z424" s="5">
        <f t="shared" si="687"/>
        <v>0</v>
      </c>
      <c r="AA424" s="5">
        <f t="shared" si="688"/>
        <v>0</v>
      </c>
      <c r="AB424" s="5">
        <f t="shared" si="689"/>
        <v>0</v>
      </c>
      <c r="AC424" s="5">
        <f t="shared" si="690"/>
        <v>0</v>
      </c>
      <c r="AD424" s="5">
        <f t="shared" si="691"/>
        <v>0</v>
      </c>
      <c r="AE424" s="5">
        <f t="shared" si="692"/>
        <v>0</v>
      </c>
      <c r="AF424" s="5">
        <f t="shared" si="693"/>
        <v>0</v>
      </c>
      <c r="AG424" s="5">
        <f t="shared" si="694"/>
        <v>0</v>
      </c>
      <c r="AH424" s="5">
        <f t="shared" si="695"/>
        <v>0</v>
      </c>
      <c r="AI424" s="5">
        <f t="shared" si="696"/>
        <v>0</v>
      </c>
      <c r="AJ424" s="5">
        <f t="shared" si="697"/>
        <v>0</v>
      </c>
      <c r="AK424" s="5">
        <f t="shared" si="698"/>
        <v>0</v>
      </c>
      <c r="AL424" s="5">
        <f t="shared" si="699"/>
        <v>0</v>
      </c>
      <c r="AM424" s="5">
        <f t="shared" si="700"/>
        <v>0</v>
      </c>
      <c r="AN424" s="5">
        <f t="shared" si="701"/>
        <v>0</v>
      </c>
      <c r="AO424" s="5">
        <f t="shared" si="702"/>
        <v>0</v>
      </c>
      <c r="AP424" s="5">
        <f t="shared" si="703"/>
        <v>0</v>
      </c>
      <c r="AQ424" s="5">
        <f t="shared" si="704"/>
        <v>0</v>
      </c>
      <c r="AR424" s="5">
        <f t="shared" si="705"/>
        <v>0</v>
      </c>
      <c r="AS424" s="5">
        <f t="shared" si="706"/>
        <v>0</v>
      </c>
      <c r="AT424" s="5">
        <f t="shared" si="707"/>
        <v>0</v>
      </c>
      <c r="AU424" s="5">
        <f t="shared" si="708"/>
        <v>0</v>
      </c>
      <c r="AV424" s="5">
        <f t="shared" si="709"/>
        <v>0</v>
      </c>
      <c r="AW424" s="5">
        <f t="shared" si="710"/>
        <v>0</v>
      </c>
      <c r="AX424" s="5">
        <f t="shared" si="711"/>
        <v>0</v>
      </c>
      <c r="AY424" s="5">
        <f t="shared" si="712"/>
        <v>0</v>
      </c>
      <c r="AZ424" s="5">
        <f t="shared" si="713"/>
        <v>0</v>
      </c>
      <c r="BA424" s="5">
        <f t="shared" si="714"/>
        <v>0</v>
      </c>
      <c r="BB424" s="5">
        <f t="shared" si="715"/>
        <v>0</v>
      </c>
      <c r="BC424" s="5">
        <f t="shared" si="716"/>
        <v>0</v>
      </c>
      <c r="BD424" s="5">
        <f t="shared" si="717"/>
        <v>0</v>
      </c>
      <c r="BE424" s="5">
        <f t="shared" si="718"/>
        <v>0</v>
      </c>
      <c r="BF424" s="5">
        <f t="shared" si="719"/>
        <v>0</v>
      </c>
      <c r="BG424" s="5">
        <f t="shared" si="720"/>
        <v>0</v>
      </c>
      <c r="BH424" s="5">
        <f t="shared" si="721"/>
        <v>0</v>
      </c>
      <c r="BI424" s="5">
        <f t="shared" si="722"/>
        <v>0</v>
      </c>
      <c r="BJ424" s="8">
        <f t="shared" si="723"/>
        <v>0</v>
      </c>
      <c r="BK424" s="8">
        <f t="shared" si="724"/>
        <v>1</v>
      </c>
      <c r="BL424" s="8">
        <f t="shared" si="725"/>
        <v>0</v>
      </c>
      <c r="BM424" s="8">
        <f t="shared" si="726"/>
        <v>0</v>
      </c>
      <c r="BN424" s="8">
        <f t="shared" si="727"/>
        <v>1</v>
      </c>
    </row>
    <row r="425" spans="1:66" x14ac:dyDescent="0.25">
      <c r="A425" t="s">
        <v>114</v>
      </c>
      <c r="B425" t="s">
        <v>132</v>
      </c>
      <c r="C425" t="s">
        <v>124</v>
      </c>
      <c r="D425" s="16"/>
      <c r="E425">
        <f>VLOOKUP(A425,home!$A$2:$E$405,3,FALSE)</f>
        <v>1.27272727272727</v>
      </c>
      <c r="F425">
        <f>VLOOKUP(B425,home!$B$2:$E$405,3,FALSE)</f>
        <v>0.79</v>
      </c>
      <c r="G425">
        <f>VLOOKUP(C425,away!$B$2:$E$405,4,FALSE)</f>
        <v>0.79</v>
      </c>
      <c r="H425">
        <f>VLOOKUP(A425,away!$A$2:$E$405,3,FALSE)</f>
        <v>1.02272727272727</v>
      </c>
      <c r="I425">
        <f>VLOOKUP(C425,away!$B$2:$E$405,3,FALSE)</f>
        <v>0.39</v>
      </c>
      <c r="J425">
        <f>VLOOKUP(B425,home!$B$2:$E$405,4,FALSE)</f>
        <v>0.49</v>
      </c>
      <c r="K425" s="3">
        <f t="shared" si="672"/>
        <v>0.7943090909090893</v>
      </c>
      <c r="L425" s="3">
        <f t="shared" si="673"/>
        <v>0.19544318181818129</v>
      </c>
      <c r="M425" s="5">
        <f t="shared" si="674"/>
        <v>0.3716687521048721</v>
      </c>
      <c r="N425" s="5">
        <f t="shared" si="675"/>
        <v>0.29521986860373661</v>
      </c>
      <c r="O425" s="5">
        <f t="shared" si="676"/>
        <v>7.2640123493769054E-2</v>
      </c>
      <c r="P425" s="5">
        <f t="shared" si="677"/>
        <v>5.7698710455859684E-2</v>
      </c>
      <c r="Q425" s="5">
        <f t="shared" si="678"/>
        <v>0.1172479127244674</v>
      </c>
      <c r="R425" s="5">
        <f t="shared" si="679"/>
        <v>7.0985084316439254E-3</v>
      </c>
      <c r="S425" s="5">
        <f t="shared" si="680"/>
        <v>2.2393200729246151E-3</v>
      </c>
      <c r="T425" s="5">
        <f t="shared" si="681"/>
        <v>2.291530512441033E-2</v>
      </c>
      <c r="U425" s="5">
        <f t="shared" si="682"/>
        <v>5.6384097791495917E-3</v>
      </c>
      <c r="V425" s="5">
        <f t="shared" si="683"/>
        <v>3.8626354418473796E-5</v>
      </c>
      <c r="W425" s="5">
        <f t="shared" si="684"/>
        <v>3.1043694322386656E-2</v>
      </c>
      <c r="X425" s="5">
        <f t="shared" si="685"/>
        <v>6.0672783937582566E-3</v>
      </c>
      <c r="Y425" s="5">
        <f t="shared" si="686"/>
        <v>5.9290409712640902E-4</v>
      </c>
      <c r="Z425" s="5">
        <f t="shared" si="687"/>
        <v>4.6245169134789225E-4</v>
      </c>
      <c r="AA425" s="5">
        <f t="shared" si="688"/>
        <v>3.6732958254391502E-4</v>
      </c>
      <c r="AB425" s="5">
        <f t="shared" si="689"/>
        <v>1.458866133872362E-4</v>
      </c>
      <c r="AC425" s="5">
        <f t="shared" si="690"/>
        <v>3.7477774680666378E-7</v>
      </c>
      <c r="AD425" s="5">
        <f t="shared" si="691"/>
        <v>6.1645721539186488E-3</v>
      </c>
      <c r="AE425" s="5">
        <f t="shared" si="692"/>
        <v>1.2048235963096198E-3</v>
      </c>
      <c r="AF425" s="5">
        <f t="shared" si="693"/>
        <v>1.1773727859618806E-4</v>
      </c>
      <c r="AG425" s="5">
        <f t="shared" si="694"/>
        <v>7.6703161158175496E-6</v>
      </c>
      <c r="AH425" s="5">
        <f t="shared" si="695"/>
        <v>2.2595757498557884E-5</v>
      </c>
      <c r="AI425" s="5">
        <f t="shared" si="696"/>
        <v>1.794801559708175E-5</v>
      </c>
      <c r="AJ425" s="5">
        <f t="shared" si="697"/>
        <v>7.1281359762700795E-6</v>
      </c>
      <c r="AK425" s="5">
        <f t="shared" si="698"/>
        <v>1.8873144023958207E-6</v>
      </c>
      <c r="AL425" s="5">
        <f t="shared" si="699"/>
        <v>2.3272543172739572E-9</v>
      </c>
      <c r="AM425" s="5">
        <f t="shared" si="700"/>
        <v>9.7931514068452211E-4</v>
      </c>
      <c r="AN425" s="5">
        <f t="shared" si="701"/>
        <v>1.9140046709810281E-4</v>
      </c>
      <c r="AO425" s="5">
        <f t="shared" si="702"/>
        <v>1.870395814556967E-5</v>
      </c>
      <c r="AP425" s="5">
        <f t="shared" si="703"/>
        <v>1.2185203641880754E-6</v>
      </c>
      <c r="AQ425" s="5">
        <f t="shared" si="704"/>
        <v>5.9537874271791611E-8</v>
      </c>
      <c r="AR425" s="5">
        <f t="shared" si="705"/>
        <v>8.8323734822203637E-7</v>
      </c>
      <c r="AS425" s="5">
        <f t="shared" si="706"/>
        <v>7.015634551232005E-7</v>
      </c>
      <c r="AT425" s="5">
        <f t="shared" si="707"/>
        <v>2.7862911512697449E-7</v>
      </c>
      <c r="AU425" s="5">
        <f t="shared" si="708"/>
        <v>7.3772546379103706E-8</v>
      </c>
      <c r="AV425" s="5">
        <f t="shared" si="709"/>
        <v>1.4649551062108619E-8</v>
      </c>
      <c r="AW425" s="5">
        <f t="shared" si="710"/>
        <v>1.0035786215628373E-11</v>
      </c>
      <c r="AX425" s="5">
        <f t="shared" si="711"/>
        <v>1.2964648651843822E-4</v>
      </c>
      <c r="AY425" s="5">
        <f t="shared" si="712"/>
        <v>2.5338521836711511E-5</v>
      </c>
      <c r="AZ425" s="5">
        <f t="shared" si="713"/>
        <v>2.4761206651681824E-6</v>
      </c>
      <c r="BA425" s="5">
        <f t="shared" si="714"/>
        <v>1.6131363378874038E-7</v>
      </c>
      <c r="BB425" s="5">
        <f t="shared" si="715"/>
        <v>7.8819124645810734E-9</v>
      </c>
      <c r="BC425" s="5">
        <f t="shared" si="716"/>
        <v>3.0809321017802162E-10</v>
      </c>
      <c r="BD425" s="5">
        <f t="shared" si="717"/>
        <v>2.8770452939527966E-8</v>
      </c>
      <c r="BE425" s="5">
        <f t="shared" si="718"/>
        <v>2.2852632319439194E-8</v>
      </c>
      <c r="BF425" s="5">
        <f t="shared" si="719"/>
        <v>9.0760268012667096E-9</v>
      </c>
      <c r="BG425" s="5">
        <f t="shared" si="720"/>
        <v>2.4030568658602304E-9</v>
      </c>
      <c r="BH425" s="5">
        <f t="shared" si="721"/>
        <v>4.7719247863107106E-10</v>
      </c>
      <c r="BI425" s="5">
        <f t="shared" si="722"/>
        <v>7.5807664778020251E-11</v>
      </c>
      <c r="BJ425" s="8">
        <f t="shared" si="723"/>
        <v>0.48193009486765237</v>
      </c>
      <c r="BK425" s="8">
        <f t="shared" si="724"/>
        <v>0.43167112461491269</v>
      </c>
      <c r="BL425" s="8">
        <f t="shared" si="725"/>
        <v>8.5941832631153001E-2</v>
      </c>
      <c r="BM425" s="8">
        <f t="shared" si="726"/>
        <v>7.8406289478916313E-2</v>
      </c>
      <c r="BN425" s="8">
        <f t="shared" si="727"/>
        <v>0.9215738758143488</v>
      </c>
    </row>
    <row r="426" spans="1:66" x14ac:dyDescent="0.25">
      <c r="A426" t="s">
        <v>114</v>
      </c>
      <c r="B426" t="s">
        <v>133</v>
      </c>
      <c r="C426" t="s">
        <v>130</v>
      </c>
      <c r="D426" s="16"/>
      <c r="E426">
        <f>VLOOKUP(A426,home!$A$2:$E$405,3,FALSE)</f>
        <v>1.27272727272727</v>
      </c>
      <c r="F426">
        <f>VLOOKUP(B426,home!$B$2:$E$405,3,FALSE)</f>
        <v>0.39</v>
      </c>
      <c r="G426">
        <f>VLOOKUP(C426,away!$B$2:$E$405,4,FALSE)</f>
        <v>0</v>
      </c>
      <c r="H426">
        <f>VLOOKUP(A426,away!$A$2:$E$405,3,FALSE)</f>
        <v>1.02272727272727</v>
      </c>
      <c r="I426">
        <f>VLOOKUP(C426,away!$B$2:$E$405,3,FALSE)</f>
        <v>0</v>
      </c>
      <c r="J426">
        <f>VLOOKUP(B426,home!$B$2:$E$405,4,FALSE)</f>
        <v>0.49</v>
      </c>
      <c r="K426" s="3">
        <f t="shared" si="672"/>
        <v>0</v>
      </c>
      <c r="L426" s="3">
        <f t="shared" si="673"/>
        <v>0</v>
      </c>
      <c r="M426" s="5">
        <f t="shared" si="674"/>
        <v>1</v>
      </c>
      <c r="N426" s="5">
        <f t="shared" si="675"/>
        <v>0</v>
      </c>
      <c r="O426" s="5">
        <f t="shared" si="676"/>
        <v>0</v>
      </c>
      <c r="P426" s="5">
        <f t="shared" si="677"/>
        <v>0</v>
      </c>
      <c r="Q426" s="5">
        <f t="shared" si="678"/>
        <v>0</v>
      </c>
      <c r="R426" s="5">
        <f t="shared" si="679"/>
        <v>0</v>
      </c>
      <c r="S426" s="5">
        <f t="shared" si="680"/>
        <v>0</v>
      </c>
      <c r="T426" s="5">
        <f t="shared" si="681"/>
        <v>0</v>
      </c>
      <c r="U426" s="5">
        <f t="shared" si="682"/>
        <v>0</v>
      </c>
      <c r="V426" s="5">
        <f t="shared" si="683"/>
        <v>0</v>
      </c>
      <c r="W426" s="5">
        <f t="shared" si="684"/>
        <v>0</v>
      </c>
      <c r="X426" s="5">
        <f t="shared" si="685"/>
        <v>0</v>
      </c>
      <c r="Y426" s="5">
        <f t="shared" si="686"/>
        <v>0</v>
      </c>
      <c r="Z426" s="5">
        <f t="shared" si="687"/>
        <v>0</v>
      </c>
      <c r="AA426" s="5">
        <f t="shared" si="688"/>
        <v>0</v>
      </c>
      <c r="AB426" s="5">
        <f t="shared" si="689"/>
        <v>0</v>
      </c>
      <c r="AC426" s="5">
        <f t="shared" si="690"/>
        <v>0</v>
      </c>
      <c r="AD426" s="5">
        <f t="shared" si="691"/>
        <v>0</v>
      </c>
      <c r="AE426" s="5">
        <f t="shared" si="692"/>
        <v>0</v>
      </c>
      <c r="AF426" s="5">
        <f t="shared" si="693"/>
        <v>0</v>
      </c>
      <c r="AG426" s="5">
        <f t="shared" si="694"/>
        <v>0</v>
      </c>
      <c r="AH426" s="5">
        <f t="shared" si="695"/>
        <v>0</v>
      </c>
      <c r="AI426" s="5">
        <f t="shared" si="696"/>
        <v>0</v>
      </c>
      <c r="AJ426" s="5">
        <f t="shared" si="697"/>
        <v>0</v>
      </c>
      <c r="AK426" s="5">
        <f t="shared" si="698"/>
        <v>0</v>
      </c>
      <c r="AL426" s="5">
        <f t="shared" si="699"/>
        <v>0</v>
      </c>
      <c r="AM426" s="5">
        <f t="shared" si="700"/>
        <v>0</v>
      </c>
      <c r="AN426" s="5">
        <f t="shared" si="701"/>
        <v>0</v>
      </c>
      <c r="AO426" s="5">
        <f t="shared" si="702"/>
        <v>0</v>
      </c>
      <c r="AP426" s="5">
        <f t="shared" si="703"/>
        <v>0</v>
      </c>
      <c r="AQ426" s="5">
        <f t="shared" si="704"/>
        <v>0</v>
      </c>
      <c r="AR426" s="5">
        <f t="shared" si="705"/>
        <v>0</v>
      </c>
      <c r="AS426" s="5">
        <f t="shared" si="706"/>
        <v>0</v>
      </c>
      <c r="AT426" s="5">
        <f t="shared" si="707"/>
        <v>0</v>
      </c>
      <c r="AU426" s="5">
        <f t="shared" si="708"/>
        <v>0</v>
      </c>
      <c r="AV426" s="5">
        <f t="shared" si="709"/>
        <v>0</v>
      </c>
      <c r="AW426" s="5">
        <f t="shared" si="710"/>
        <v>0</v>
      </c>
      <c r="AX426" s="5">
        <f t="shared" si="711"/>
        <v>0</v>
      </c>
      <c r="AY426" s="5">
        <f t="shared" si="712"/>
        <v>0</v>
      </c>
      <c r="AZ426" s="5">
        <f t="shared" si="713"/>
        <v>0</v>
      </c>
      <c r="BA426" s="5">
        <f t="shared" si="714"/>
        <v>0</v>
      </c>
      <c r="BB426" s="5">
        <f t="shared" si="715"/>
        <v>0</v>
      </c>
      <c r="BC426" s="5">
        <f t="shared" si="716"/>
        <v>0</v>
      </c>
      <c r="BD426" s="5">
        <f t="shared" si="717"/>
        <v>0</v>
      </c>
      <c r="BE426" s="5">
        <f t="shared" si="718"/>
        <v>0</v>
      </c>
      <c r="BF426" s="5">
        <f t="shared" si="719"/>
        <v>0</v>
      </c>
      <c r="BG426" s="5">
        <f t="shared" si="720"/>
        <v>0</v>
      </c>
      <c r="BH426" s="5">
        <f t="shared" si="721"/>
        <v>0</v>
      </c>
      <c r="BI426" s="5">
        <f t="shared" si="722"/>
        <v>0</v>
      </c>
      <c r="BJ426" s="8">
        <f t="shared" si="723"/>
        <v>0</v>
      </c>
      <c r="BK426" s="8">
        <f t="shared" si="724"/>
        <v>1</v>
      </c>
      <c r="BL426" s="8">
        <f t="shared" si="725"/>
        <v>0</v>
      </c>
      <c r="BM426" s="8">
        <f t="shared" si="726"/>
        <v>0</v>
      </c>
      <c r="BN426" s="8">
        <f t="shared" si="727"/>
        <v>1</v>
      </c>
    </row>
    <row r="427" spans="1:66" x14ac:dyDescent="0.25">
      <c r="A427" t="s">
        <v>136</v>
      </c>
      <c r="B427" t="s">
        <v>307</v>
      </c>
      <c r="C427" t="s">
        <v>323</v>
      </c>
      <c r="D427" s="16"/>
      <c r="E427">
        <f>VLOOKUP(A427,home!$A$2:$E$405,3,FALSE)</f>
        <v>0.66666666666666696</v>
      </c>
      <c r="F427">
        <f>VLOOKUP(B427,home!$B$2:$E$405,3,FALSE)</f>
        <v>0</v>
      </c>
      <c r="G427">
        <f>VLOOKUP(C427,away!$B$2:$E$405,4,FALSE)</f>
        <v>0</v>
      </c>
      <c r="H427">
        <f>VLOOKUP(A427,away!$A$2:$E$405,3,FALSE)</f>
        <v>2.4444444444444402</v>
      </c>
      <c r="I427">
        <f>VLOOKUP(C427,away!$B$2:$E$405,3,FALSE)</f>
        <v>0</v>
      </c>
      <c r="J427">
        <f>VLOOKUP(B427,home!$B$2:$E$405,4,FALSE)</f>
        <v>0.82</v>
      </c>
      <c r="K427" s="3">
        <f t="shared" si="672"/>
        <v>0</v>
      </c>
      <c r="L427" s="3">
        <f t="shared" si="673"/>
        <v>0</v>
      </c>
      <c r="M427" s="5">
        <f t="shared" si="674"/>
        <v>1</v>
      </c>
      <c r="N427" s="5">
        <f t="shared" si="675"/>
        <v>0</v>
      </c>
      <c r="O427" s="5">
        <f t="shared" si="676"/>
        <v>0</v>
      </c>
      <c r="P427" s="5">
        <f t="shared" si="677"/>
        <v>0</v>
      </c>
      <c r="Q427" s="5">
        <f t="shared" si="678"/>
        <v>0</v>
      </c>
      <c r="R427" s="5">
        <f t="shared" si="679"/>
        <v>0</v>
      </c>
      <c r="S427" s="5">
        <f t="shared" si="680"/>
        <v>0</v>
      </c>
      <c r="T427" s="5">
        <f t="shared" si="681"/>
        <v>0</v>
      </c>
      <c r="U427" s="5">
        <f t="shared" si="682"/>
        <v>0</v>
      </c>
      <c r="V427" s="5">
        <f t="shared" si="683"/>
        <v>0</v>
      </c>
      <c r="W427" s="5">
        <f t="shared" si="684"/>
        <v>0</v>
      </c>
      <c r="X427" s="5">
        <f t="shared" si="685"/>
        <v>0</v>
      </c>
      <c r="Y427" s="5">
        <f t="shared" si="686"/>
        <v>0</v>
      </c>
      <c r="Z427" s="5">
        <f t="shared" si="687"/>
        <v>0</v>
      </c>
      <c r="AA427" s="5">
        <f t="shared" si="688"/>
        <v>0</v>
      </c>
      <c r="AB427" s="5">
        <f t="shared" si="689"/>
        <v>0</v>
      </c>
      <c r="AC427" s="5">
        <f t="shared" si="690"/>
        <v>0</v>
      </c>
      <c r="AD427" s="5">
        <f t="shared" si="691"/>
        <v>0</v>
      </c>
      <c r="AE427" s="5">
        <f t="shared" si="692"/>
        <v>0</v>
      </c>
      <c r="AF427" s="5">
        <f t="shared" si="693"/>
        <v>0</v>
      </c>
      <c r="AG427" s="5">
        <f t="shared" si="694"/>
        <v>0</v>
      </c>
      <c r="AH427" s="5">
        <f t="shared" si="695"/>
        <v>0</v>
      </c>
      <c r="AI427" s="5">
        <f t="shared" si="696"/>
        <v>0</v>
      </c>
      <c r="AJ427" s="5">
        <f t="shared" si="697"/>
        <v>0</v>
      </c>
      <c r="AK427" s="5">
        <f t="shared" si="698"/>
        <v>0</v>
      </c>
      <c r="AL427" s="5">
        <f t="shared" si="699"/>
        <v>0</v>
      </c>
      <c r="AM427" s="5">
        <f t="shared" si="700"/>
        <v>0</v>
      </c>
      <c r="AN427" s="5">
        <f t="shared" si="701"/>
        <v>0</v>
      </c>
      <c r="AO427" s="5">
        <f t="shared" si="702"/>
        <v>0</v>
      </c>
      <c r="AP427" s="5">
        <f t="shared" si="703"/>
        <v>0</v>
      </c>
      <c r="AQ427" s="5">
        <f t="shared" si="704"/>
        <v>0</v>
      </c>
      <c r="AR427" s="5">
        <f t="shared" si="705"/>
        <v>0</v>
      </c>
      <c r="AS427" s="5">
        <f t="shared" si="706"/>
        <v>0</v>
      </c>
      <c r="AT427" s="5">
        <f t="shared" si="707"/>
        <v>0</v>
      </c>
      <c r="AU427" s="5">
        <f t="shared" si="708"/>
        <v>0</v>
      </c>
      <c r="AV427" s="5">
        <f t="shared" si="709"/>
        <v>0</v>
      </c>
      <c r="AW427" s="5">
        <f t="shared" si="710"/>
        <v>0</v>
      </c>
      <c r="AX427" s="5">
        <f t="shared" si="711"/>
        <v>0</v>
      </c>
      <c r="AY427" s="5">
        <f t="shared" si="712"/>
        <v>0</v>
      </c>
      <c r="AZ427" s="5">
        <f t="shared" si="713"/>
        <v>0</v>
      </c>
      <c r="BA427" s="5">
        <f t="shared" si="714"/>
        <v>0</v>
      </c>
      <c r="BB427" s="5">
        <f t="shared" si="715"/>
        <v>0</v>
      </c>
      <c r="BC427" s="5">
        <f t="shared" si="716"/>
        <v>0</v>
      </c>
      <c r="BD427" s="5">
        <f t="shared" si="717"/>
        <v>0</v>
      </c>
      <c r="BE427" s="5">
        <f t="shared" si="718"/>
        <v>0</v>
      </c>
      <c r="BF427" s="5">
        <f t="shared" si="719"/>
        <v>0</v>
      </c>
      <c r="BG427" s="5">
        <f t="shared" si="720"/>
        <v>0</v>
      </c>
      <c r="BH427" s="5">
        <f t="shared" si="721"/>
        <v>0</v>
      </c>
      <c r="BI427" s="5">
        <f t="shared" si="722"/>
        <v>0</v>
      </c>
      <c r="BJ427" s="8">
        <f t="shared" si="723"/>
        <v>0</v>
      </c>
      <c r="BK427" s="8">
        <f t="shared" si="724"/>
        <v>1</v>
      </c>
      <c r="BL427" s="8">
        <f t="shared" si="725"/>
        <v>0</v>
      </c>
      <c r="BM427" s="8">
        <f t="shared" si="726"/>
        <v>0</v>
      </c>
      <c r="BN427" s="8">
        <f t="shared" si="727"/>
        <v>1</v>
      </c>
    </row>
    <row r="428" spans="1:66" x14ac:dyDescent="0.25">
      <c r="A428" t="s">
        <v>136</v>
      </c>
      <c r="B428" t="s">
        <v>315</v>
      </c>
      <c r="C428" t="s">
        <v>359</v>
      </c>
      <c r="D428" s="16"/>
      <c r="E428">
        <f>VLOOKUP(A428,home!$A$2:$E$405,3,FALSE)</f>
        <v>0.66666666666666696</v>
      </c>
      <c r="F428">
        <f>VLOOKUP(B428,home!$B$2:$E$405,3,FALSE)</f>
        <v>0</v>
      </c>
      <c r="G428">
        <f>VLOOKUP(C428,away!$B$2:$E$405,4,FALSE)</f>
        <v>0</v>
      </c>
      <c r="H428">
        <f>VLOOKUP(A428,away!$A$2:$E$405,3,FALSE)</f>
        <v>2.4444444444444402</v>
      </c>
      <c r="I428">
        <f>VLOOKUP(C428,away!$B$2:$E$405,3,FALSE)</f>
        <v>0</v>
      </c>
      <c r="J428">
        <f>VLOOKUP(B428,home!$B$2:$E$405,4,FALSE)</f>
        <v>2.0499999999999998</v>
      </c>
      <c r="K428" s="3">
        <f t="shared" si="672"/>
        <v>0</v>
      </c>
      <c r="L428" s="3">
        <f t="shared" si="673"/>
        <v>0</v>
      </c>
      <c r="M428" s="5">
        <f t="shared" si="674"/>
        <v>1</v>
      </c>
      <c r="N428" s="5">
        <f t="shared" si="675"/>
        <v>0</v>
      </c>
      <c r="O428" s="5">
        <f t="shared" si="676"/>
        <v>0</v>
      </c>
      <c r="P428" s="5">
        <f t="shared" si="677"/>
        <v>0</v>
      </c>
      <c r="Q428" s="5">
        <f t="shared" si="678"/>
        <v>0</v>
      </c>
      <c r="R428" s="5">
        <f t="shared" si="679"/>
        <v>0</v>
      </c>
      <c r="S428" s="5">
        <f t="shared" si="680"/>
        <v>0</v>
      </c>
      <c r="T428" s="5">
        <f t="shared" si="681"/>
        <v>0</v>
      </c>
      <c r="U428" s="5">
        <f t="shared" si="682"/>
        <v>0</v>
      </c>
      <c r="V428" s="5">
        <f t="shared" si="683"/>
        <v>0</v>
      </c>
      <c r="W428" s="5">
        <f t="shared" si="684"/>
        <v>0</v>
      </c>
      <c r="X428" s="5">
        <f t="shared" si="685"/>
        <v>0</v>
      </c>
      <c r="Y428" s="5">
        <f t="shared" si="686"/>
        <v>0</v>
      </c>
      <c r="Z428" s="5">
        <f t="shared" si="687"/>
        <v>0</v>
      </c>
      <c r="AA428" s="5">
        <f t="shared" si="688"/>
        <v>0</v>
      </c>
      <c r="AB428" s="5">
        <f t="shared" si="689"/>
        <v>0</v>
      </c>
      <c r="AC428" s="5">
        <f t="shared" si="690"/>
        <v>0</v>
      </c>
      <c r="AD428" s="5">
        <f t="shared" si="691"/>
        <v>0</v>
      </c>
      <c r="AE428" s="5">
        <f t="shared" si="692"/>
        <v>0</v>
      </c>
      <c r="AF428" s="5">
        <f t="shared" si="693"/>
        <v>0</v>
      </c>
      <c r="AG428" s="5">
        <f t="shared" si="694"/>
        <v>0</v>
      </c>
      <c r="AH428" s="5">
        <f t="shared" si="695"/>
        <v>0</v>
      </c>
      <c r="AI428" s="5">
        <f t="shared" si="696"/>
        <v>0</v>
      </c>
      <c r="AJ428" s="5">
        <f t="shared" si="697"/>
        <v>0</v>
      </c>
      <c r="AK428" s="5">
        <f t="shared" si="698"/>
        <v>0</v>
      </c>
      <c r="AL428" s="5">
        <f t="shared" si="699"/>
        <v>0</v>
      </c>
      <c r="AM428" s="5">
        <f t="shared" si="700"/>
        <v>0</v>
      </c>
      <c r="AN428" s="5">
        <f t="shared" si="701"/>
        <v>0</v>
      </c>
      <c r="AO428" s="5">
        <f t="shared" si="702"/>
        <v>0</v>
      </c>
      <c r="AP428" s="5">
        <f t="shared" si="703"/>
        <v>0</v>
      </c>
      <c r="AQ428" s="5">
        <f t="shared" si="704"/>
        <v>0</v>
      </c>
      <c r="AR428" s="5">
        <f t="shared" si="705"/>
        <v>0</v>
      </c>
      <c r="AS428" s="5">
        <f t="shared" si="706"/>
        <v>0</v>
      </c>
      <c r="AT428" s="5">
        <f t="shared" si="707"/>
        <v>0</v>
      </c>
      <c r="AU428" s="5">
        <f t="shared" si="708"/>
        <v>0</v>
      </c>
      <c r="AV428" s="5">
        <f t="shared" si="709"/>
        <v>0</v>
      </c>
      <c r="AW428" s="5">
        <f t="shared" si="710"/>
        <v>0</v>
      </c>
      <c r="AX428" s="5">
        <f t="shared" si="711"/>
        <v>0</v>
      </c>
      <c r="AY428" s="5">
        <f t="shared" si="712"/>
        <v>0</v>
      </c>
      <c r="AZ428" s="5">
        <f t="shared" si="713"/>
        <v>0</v>
      </c>
      <c r="BA428" s="5">
        <f t="shared" si="714"/>
        <v>0</v>
      </c>
      <c r="BB428" s="5">
        <f t="shared" si="715"/>
        <v>0</v>
      </c>
      <c r="BC428" s="5">
        <f t="shared" si="716"/>
        <v>0</v>
      </c>
      <c r="BD428" s="5">
        <f t="shared" si="717"/>
        <v>0</v>
      </c>
      <c r="BE428" s="5">
        <f t="shared" si="718"/>
        <v>0</v>
      </c>
      <c r="BF428" s="5">
        <f t="shared" si="719"/>
        <v>0</v>
      </c>
      <c r="BG428" s="5">
        <f t="shared" si="720"/>
        <v>0</v>
      </c>
      <c r="BH428" s="5">
        <f t="shared" si="721"/>
        <v>0</v>
      </c>
      <c r="BI428" s="5">
        <f t="shared" si="722"/>
        <v>0</v>
      </c>
      <c r="BJ428" s="8">
        <f t="shared" si="723"/>
        <v>0</v>
      </c>
      <c r="BK428" s="8">
        <f t="shared" si="724"/>
        <v>1</v>
      </c>
      <c r="BL428" s="8">
        <f t="shared" si="725"/>
        <v>0</v>
      </c>
      <c r="BM428" s="8">
        <f t="shared" si="726"/>
        <v>0</v>
      </c>
      <c r="BN428" s="8">
        <f t="shared" si="727"/>
        <v>1</v>
      </c>
    </row>
    <row r="429" spans="1:66" x14ac:dyDescent="0.25">
      <c r="A429" t="s">
        <v>136</v>
      </c>
      <c r="B429" t="s">
        <v>344</v>
      </c>
      <c r="C429" t="s">
        <v>137</v>
      </c>
      <c r="D429" s="16"/>
      <c r="E429">
        <f>VLOOKUP(A429,home!$A$2:$E$405,3,FALSE)</f>
        <v>0.66666666666666696</v>
      </c>
      <c r="F429">
        <f>VLOOKUP(B429,home!$B$2:$E$405,3,FALSE)</f>
        <v>1.5</v>
      </c>
      <c r="G429">
        <f>VLOOKUP(C429,away!$B$2:$E$405,4,FALSE)</f>
        <v>0</v>
      </c>
      <c r="H429">
        <f>VLOOKUP(A429,away!$A$2:$E$405,3,FALSE)</f>
        <v>2.4444444444444402</v>
      </c>
      <c r="I429">
        <f>VLOOKUP(C429,away!$B$2:$E$405,3,FALSE)</f>
        <v>0</v>
      </c>
      <c r="J429">
        <f>VLOOKUP(B429,home!$B$2:$E$405,4,FALSE)</f>
        <v>0.82</v>
      </c>
      <c r="K429" s="3">
        <f t="shared" si="672"/>
        <v>0</v>
      </c>
      <c r="L429" s="3">
        <f t="shared" si="673"/>
        <v>0</v>
      </c>
      <c r="M429" s="5">
        <f t="shared" si="674"/>
        <v>1</v>
      </c>
      <c r="N429" s="5">
        <f t="shared" si="675"/>
        <v>0</v>
      </c>
      <c r="O429" s="5">
        <f t="shared" si="676"/>
        <v>0</v>
      </c>
      <c r="P429" s="5">
        <f t="shared" si="677"/>
        <v>0</v>
      </c>
      <c r="Q429" s="5">
        <f t="shared" si="678"/>
        <v>0</v>
      </c>
      <c r="R429" s="5">
        <f t="shared" si="679"/>
        <v>0</v>
      </c>
      <c r="S429" s="5">
        <f t="shared" si="680"/>
        <v>0</v>
      </c>
      <c r="T429" s="5">
        <f t="shared" si="681"/>
        <v>0</v>
      </c>
      <c r="U429" s="5">
        <f t="shared" si="682"/>
        <v>0</v>
      </c>
      <c r="V429" s="5">
        <f t="shared" si="683"/>
        <v>0</v>
      </c>
      <c r="W429" s="5">
        <f t="shared" si="684"/>
        <v>0</v>
      </c>
      <c r="X429" s="5">
        <f t="shared" si="685"/>
        <v>0</v>
      </c>
      <c r="Y429" s="5">
        <f t="shared" si="686"/>
        <v>0</v>
      </c>
      <c r="Z429" s="5">
        <f t="shared" si="687"/>
        <v>0</v>
      </c>
      <c r="AA429" s="5">
        <f t="shared" si="688"/>
        <v>0</v>
      </c>
      <c r="AB429" s="5">
        <f t="shared" si="689"/>
        <v>0</v>
      </c>
      <c r="AC429" s="5">
        <f t="shared" si="690"/>
        <v>0</v>
      </c>
      <c r="AD429" s="5">
        <f t="shared" si="691"/>
        <v>0</v>
      </c>
      <c r="AE429" s="5">
        <f t="shared" si="692"/>
        <v>0</v>
      </c>
      <c r="AF429" s="5">
        <f t="shared" si="693"/>
        <v>0</v>
      </c>
      <c r="AG429" s="5">
        <f t="shared" si="694"/>
        <v>0</v>
      </c>
      <c r="AH429" s="5">
        <f t="shared" si="695"/>
        <v>0</v>
      </c>
      <c r="AI429" s="5">
        <f t="shared" si="696"/>
        <v>0</v>
      </c>
      <c r="AJ429" s="5">
        <f t="shared" si="697"/>
        <v>0</v>
      </c>
      <c r="AK429" s="5">
        <f t="shared" si="698"/>
        <v>0</v>
      </c>
      <c r="AL429" s="5">
        <f t="shared" si="699"/>
        <v>0</v>
      </c>
      <c r="AM429" s="5">
        <f t="shared" si="700"/>
        <v>0</v>
      </c>
      <c r="AN429" s="5">
        <f t="shared" si="701"/>
        <v>0</v>
      </c>
      <c r="AO429" s="5">
        <f t="shared" si="702"/>
        <v>0</v>
      </c>
      <c r="AP429" s="5">
        <f t="shared" si="703"/>
        <v>0</v>
      </c>
      <c r="AQ429" s="5">
        <f t="shared" si="704"/>
        <v>0</v>
      </c>
      <c r="AR429" s="5">
        <f t="shared" si="705"/>
        <v>0</v>
      </c>
      <c r="AS429" s="5">
        <f t="shared" si="706"/>
        <v>0</v>
      </c>
      <c r="AT429" s="5">
        <f t="shared" si="707"/>
        <v>0</v>
      </c>
      <c r="AU429" s="5">
        <f t="shared" si="708"/>
        <v>0</v>
      </c>
      <c r="AV429" s="5">
        <f t="shared" si="709"/>
        <v>0</v>
      </c>
      <c r="AW429" s="5">
        <f t="shared" si="710"/>
        <v>0</v>
      </c>
      <c r="AX429" s="5">
        <f t="shared" si="711"/>
        <v>0</v>
      </c>
      <c r="AY429" s="5">
        <f t="shared" si="712"/>
        <v>0</v>
      </c>
      <c r="AZ429" s="5">
        <f t="shared" si="713"/>
        <v>0</v>
      </c>
      <c r="BA429" s="5">
        <f t="shared" si="714"/>
        <v>0</v>
      </c>
      <c r="BB429" s="5">
        <f t="shared" si="715"/>
        <v>0</v>
      </c>
      <c r="BC429" s="5">
        <f t="shared" si="716"/>
        <v>0</v>
      </c>
      <c r="BD429" s="5">
        <f t="shared" si="717"/>
        <v>0</v>
      </c>
      <c r="BE429" s="5">
        <f t="shared" si="718"/>
        <v>0</v>
      </c>
      <c r="BF429" s="5">
        <f t="shared" si="719"/>
        <v>0</v>
      </c>
      <c r="BG429" s="5">
        <f t="shared" si="720"/>
        <v>0</v>
      </c>
      <c r="BH429" s="5">
        <f t="shared" si="721"/>
        <v>0</v>
      </c>
      <c r="BI429" s="5">
        <f t="shared" si="722"/>
        <v>0</v>
      </c>
      <c r="BJ429" s="8">
        <f t="shared" si="723"/>
        <v>0</v>
      </c>
      <c r="BK429" s="8">
        <f t="shared" si="724"/>
        <v>1</v>
      </c>
      <c r="BL429" s="8">
        <f t="shared" si="725"/>
        <v>0</v>
      </c>
      <c r="BM429" s="8">
        <f t="shared" si="726"/>
        <v>0</v>
      </c>
      <c r="BN429" s="8">
        <f t="shared" si="727"/>
        <v>1</v>
      </c>
    </row>
    <row r="430" spans="1:66" x14ac:dyDescent="0.25">
      <c r="A430" t="s">
        <v>136</v>
      </c>
      <c r="B430" t="s">
        <v>347</v>
      </c>
      <c r="C430" t="s">
        <v>125</v>
      </c>
      <c r="D430" s="16"/>
      <c r="E430">
        <f>VLOOKUP(A430,home!$A$2:$E$405,3,FALSE)</f>
        <v>0.66666666666666696</v>
      </c>
      <c r="F430">
        <f>VLOOKUP(B430,home!$B$2:$E$405,3,FALSE)</f>
        <v>0</v>
      </c>
      <c r="G430">
        <f>VLOOKUP(C430,away!$B$2:$E$405,4,FALSE)</f>
        <v>0</v>
      </c>
      <c r="H430">
        <f>VLOOKUP(A430,away!$A$2:$E$405,3,FALSE)</f>
        <v>2.4444444444444402</v>
      </c>
      <c r="I430">
        <f>VLOOKUP(C430,away!$B$2:$E$405,3,FALSE)</f>
        <v>0</v>
      </c>
      <c r="J430">
        <f>VLOOKUP(B430,home!$B$2:$E$405,4,FALSE)</f>
        <v>0.41</v>
      </c>
      <c r="K430" s="3">
        <f t="shared" si="672"/>
        <v>0</v>
      </c>
      <c r="L430" s="3">
        <f t="shared" si="673"/>
        <v>0</v>
      </c>
      <c r="M430" s="5">
        <f t="shared" si="674"/>
        <v>1</v>
      </c>
      <c r="N430" s="5">
        <f t="shared" si="675"/>
        <v>0</v>
      </c>
      <c r="O430" s="5">
        <f t="shared" si="676"/>
        <v>0</v>
      </c>
      <c r="P430" s="5">
        <f t="shared" si="677"/>
        <v>0</v>
      </c>
      <c r="Q430" s="5">
        <f t="shared" si="678"/>
        <v>0</v>
      </c>
      <c r="R430" s="5">
        <f t="shared" si="679"/>
        <v>0</v>
      </c>
      <c r="S430" s="5">
        <f t="shared" si="680"/>
        <v>0</v>
      </c>
      <c r="T430" s="5">
        <f t="shared" si="681"/>
        <v>0</v>
      </c>
      <c r="U430" s="5">
        <f t="shared" si="682"/>
        <v>0</v>
      </c>
      <c r="V430" s="5">
        <f t="shared" si="683"/>
        <v>0</v>
      </c>
      <c r="W430" s="5">
        <f t="shared" si="684"/>
        <v>0</v>
      </c>
      <c r="X430" s="5">
        <f t="shared" si="685"/>
        <v>0</v>
      </c>
      <c r="Y430" s="5">
        <f t="shared" si="686"/>
        <v>0</v>
      </c>
      <c r="Z430" s="5">
        <f t="shared" si="687"/>
        <v>0</v>
      </c>
      <c r="AA430" s="5">
        <f t="shared" si="688"/>
        <v>0</v>
      </c>
      <c r="AB430" s="5">
        <f t="shared" si="689"/>
        <v>0</v>
      </c>
      <c r="AC430" s="5">
        <f t="shared" si="690"/>
        <v>0</v>
      </c>
      <c r="AD430" s="5">
        <f t="shared" si="691"/>
        <v>0</v>
      </c>
      <c r="AE430" s="5">
        <f t="shared" si="692"/>
        <v>0</v>
      </c>
      <c r="AF430" s="5">
        <f t="shared" si="693"/>
        <v>0</v>
      </c>
      <c r="AG430" s="5">
        <f t="shared" si="694"/>
        <v>0</v>
      </c>
      <c r="AH430" s="5">
        <f t="shared" si="695"/>
        <v>0</v>
      </c>
      <c r="AI430" s="5">
        <f t="shared" si="696"/>
        <v>0</v>
      </c>
      <c r="AJ430" s="5">
        <f t="shared" si="697"/>
        <v>0</v>
      </c>
      <c r="AK430" s="5">
        <f t="shared" si="698"/>
        <v>0</v>
      </c>
      <c r="AL430" s="5">
        <f t="shared" si="699"/>
        <v>0</v>
      </c>
      <c r="AM430" s="5">
        <f t="shared" si="700"/>
        <v>0</v>
      </c>
      <c r="AN430" s="5">
        <f t="shared" si="701"/>
        <v>0</v>
      </c>
      <c r="AO430" s="5">
        <f t="shared" si="702"/>
        <v>0</v>
      </c>
      <c r="AP430" s="5">
        <f t="shared" si="703"/>
        <v>0</v>
      </c>
      <c r="AQ430" s="5">
        <f t="shared" si="704"/>
        <v>0</v>
      </c>
      <c r="AR430" s="5">
        <f t="shared" si="705"/>
        <v>0</v>
      </c>
      <c r="AS430" s="5">
        <f t="shared" si="706"/>
        <v>0</v>
      </c>
      <c r="AT430" s="5">
        <f t="shared" si="707"/>
        <v>0</v>
      </c>
      <c r="AU430" s="5">
        <f t="shared" si="708"/>
        <v>0</v>
      </c>
      <c r="AV430" s="5">
        <f t="shared" si="709"/>
        <v>0</v>
      </c>
      <c r="AW430" s="5">
        <f t="shared" si="710"/>
        <v>0</v>
      </c>
      <c r="AX430" s="5">
        <f t="shared" si="711"/>
        <v>0</v>
      </c>
      <c r="AY430" s="5">
        <f t="shared" si="712"/>
        <v>0</v>
      </c>
      <c r="AZ430" s="5">
        <f t="shared" si="713"/>
        <v>0</v>
      </c>
      <c r="BA430" s="5">
        <f t="shared" si="714"/>
        <v>0</v>
      </c>
      <c r="BB430" s="5">
        <f t="shared" si="715"/>
        <v>0</v>
      </c>
      <c r="BC430" s="5">
        <f t="shared" si="716"/>
        <v>0</v>
      </c>
      <c r="BD430" s="5">
        <f t="shared" si="717"/>
        <v>0</v>
      </c>
      <c r="BE430" s="5">
        <f t="shared" si="718"/>
        <v>0</v>
      </c>
      <c r="BF430" s="5">
        <f t="shared" si="719"/>
        <v>0</v>
      </c>
      <c r="BG430" s="5">
        <f t="shared" si="720"/>
        <v>0</v>
      </c>
      <c r="BH430" s="5">
        <f t="shared" si="721"/>
        <v>0</v>
      </c>
      <c r="BI430" s="5">
        <f t="shared" si="722"/>
        <v>0</v>
      </c>
      <c r="BJ430" s="8">
        <f t="shared" si="723"/>
        <v>0</v>
      </c>
      <c r="BK430" s="8">
        <f t="shared" si="724"/>
        <v>1</v>
      </c>
      <c r="BL430" s="8">
        <f t="shared" si="725"/>
        <v>0</v>
      </c>
      <c r="BM430" s="8">
        <f t="shared" si="726"/>
        <v>0</v>
      </c>
      <c r="BN430" s="8">
        <f t="shared" si="727"/>
        <v>1</v>
      </c>
    </row>
    <row r="431" spans="1:66" x14ac:dyDescent="0.25">
      <c r="A431" t="s">
        <v>136</v>
      </c>
      <c r="B431" t="s">
        <v>373</v>
      </c>
      <c r="C431" t="s">
        <v>138</v>
      </c>
      <c r="D431" s="16"/>
      <c r="E431">
        <f>VLOOKUP(A431,home!$A$2:$E$405,3,FALSE)</f>
        <v>0.66666666666666696</v>
      </c>
      <c r="F431">
        <f>VLOOKUP(B431,home!$B$2:$E$405,3,FALSE)</f>
        <v>3</v>
      </c>
      <c r="G431">
        <f>VLOOKUP(C431,away!$B$2:$E$405,4,FALSE)</f>
        <v>0</v>
      </c>
      <c r="H431">
        <f>VLOOKUP(A431,away!$A$2:$E$405,3,FALSE)</f>
        <v>2.4444444444444402</v>
      </c>
      <c r="I431">
        <f>VLOOKUP(C431,away!$B$2:$E$405,3,FALSE)</f>
        <v>0</v>
      </c>
      <c r="J431">
        <f>VLOOKUP(B431,home!$B$2:$E$405,4,FALSE)</f>
        <v>0.82</v>
      </c>
      <c r="K431" s="3">
        <f t="shared" si="672"/>
        <v>0</v>
      </c>
      <c r="L431" s="3">
        <f t="shared" si="673"/>
        <v>0</v>
      </c>
      <c r="M431" s="5">
        <f t="shared" si="674"/>
        <v>1</v>
      </c>
      <c r="N431" s="5">
        <f t="shared" si="675"/>
        <v>0</v>
      </c>
      <c r="O431" s="5">
        <f t="shared" si="676"/>
        <v>0</v>
      </c>
      <c r="P431" s="5">
        <f t="shared" si="677"/>
        <v>0</v>
      </c>
      <c r="Q431" s="5">
        <f t="shared" si="678"/>
        <v>0</v>
      </c>
      <c r="R431" s="5">
        <f t="shared" si="679"/>
        <v>0</v>
      </c>
      <c r="S431" s="5">
        <f t="shared" si="680"/>
        <v>0</v>
      </c>
      <c r="T431" s="5">
        <f t="shared" si="681"/>
        <v>0</v>
      </c>
      <c r="U431" s="5">
        <f t="shared" si="682"/>
        <v>0</v>
      </c>
      <c r="V431" s="5">
        <f t="shared" si="683"/>
        <v>0</v>
      </c>
      <c r="W431" s="5">
        <f t="shared" si="684"/>
        <v>0</v>
      </c>
      <c r="X431" s="5">
        <f t="shared" si="685"/>
        <v>0</v>
      </c>
      <c r="Y431" s="5">
        <f t="shared" si="686"/>
        <v>0</v>
      </c>
      <c r="Z431" s="5">
        <f t="shared" si="687"/>
        <v>0</v>
      </c>
      <c r="AA431" s="5">
        <f t="shared" si="688"/>
        <v>0</v>
      </c>
      <c r="AB431" s="5">
        <f t="shared" si="689"/>
        <v>0</v>
      </c>
      <c r="AC431" s="5">
        <f t="shared" si="690"/>
        <v>0</v>
      </c>
      <c r="AD431" s="5">
        <f t="shared" si="691"/>
        <v>0</v>
      </c>
      <c r="AE431" s="5">
        <f t="shared" si="692"/>
        <v>0</v>
      </c>
      <c r="AF431" s="5">
        <f t="shared" si="693"/>
        <v>0</v>
      </c>
      <c r="AG431" s="5">
        <f t="shared" si="694"/>
        <v>0</v>
      </c>
      <c r="AH431" s="5">
        <f t="shared" si="695"/>
        <v>0</v>
      </c>
      <c r="AI431" s="5">
        <f t="shared" si="696"/>
        <v>0</v>
      </c>
      <c r="AJ431" s="5">
        <f t="shared" si="697"/>
        <v>0</v>
      </c>
      <c r="AK431" s="5">
        <f t="shared" si="698"/>
        <v>0</v>
      </c>
      <c r="AL431" s="5">
        <f t="shared" si="699"/>
        <v>0</v>
      </c>
      <c r="AM431" s="5">
        <f t="shared" si="700"/>
        <v>0</v>
      </c>
      <c r="AN431" s="5">
        <f t="shared" si="701"/>
        <v>0</v>
      </c>
      <c r="AO431" s="5">
        <f t="shared" si="702"/>
        <v>0</v>
      </c>
      <c r="AP431" s="5">
        <f t="shared" si="703"/>
        <v>0</v>
      </c>
      <c r="AQ431" s="5">
        <f t="shared" si="704"/>
        <v>0</v>
      </c>
      <c r="AR431" s="5">
        <f t="shared" si="705"/>
        <v>0</v>
      </c>
      <c r="AS431" s="5">
        <f t="shared" si="706"/>
        <v>0</v>
      </c>
      <c r="AT431" s="5">
        <f t="shared" si="707"/>
        <v>0</v>
      </c>
      <c r="AU431" s="5">
        <f t="shared" si="708"/>
        <v>0</v>
      </c>
      <c r="AV431" s="5">
        <f t="shared" si="709"/>
        <v>0</v>
      </c>
      <c r="AW431" s="5">
        <f t="shared" si="710"/>
        <v>0</v>
      </c>
      <c r="AX431" s="5">
        <f t="shared" si="711"/>
        <v>0</v>
      </c>
      <c r="AY431" s="5">
        <f t="shared" si="712"/>
        <v>0</v>
      </c>
      <c r="AZ431" s="5">
        <f t="shared" si="713"/>
        <v>0</v>
      </c>
      <c r="BA431" s="5">
        <f t="shared" si="714"/>
        <v>0</v>
      </c>
      <c r="BB431" s="5">
        <f t="shared" si="715"/>
        <v>0</v>
      </c>
      <c r="BC431" s="5">
        <f t="shared" si="716"/>
        <v>0</v>
      </c>
      <c r="BD431" s="5">
        <f t="shared" si="717"/>
        <v>0</v>
      </c>
      <c r="BE431" s="5">
        <f t="shared" si="718"/>
        <v>0</v>
      </c>
      <c r="BF431" s="5">
        <f t="shared" si="719"/>
        <v>0</v>
      </c>
      <c r="BG431" s="5">
        <f t="shared" si="720"/>
        <v>0</v>
      </c>
      <c r="BH431" s="5">
        <f t="shared" si="721"/>
        <v>0</v>
      </c>
      <c r="BI431" s="5">
        <f t="shared" si="722"/>
        <v>0</v>
      </c>
      <c r="BJ431" s="8">
        <f t="shared" si="723"/>
        <v>0</v>
      </c>
      <c r="BK431" s="8">
        <f t="shared" si="724"/>
        <v>1</v>
      </c>
      <c r="BL431" s="8">
        <f t="shared" si="725"/>
        <v>0</v>
      </c>
      <c r="BM431" s="8">
        <f t="shared" si="726"/>
        <v>0</v>
      </c>
      <c r="BN431" s="8">
        <f t="shared" si="727"/>
        <v>1</v>
      </c>
    </row>
    <row r="432" spans="1:66" x14ac:dyDescent="0.25">
      <c r="A432" t="s">
        <v>136</v>
      </c>
      <c r="B432" t="s">
        <v>377</v>
      </c>
      <c r="C432" t="s">
        <v>328</v>
      </c>
      <c r="D432" s="16"/>
      <c r="E432">
        <f>VLOOKUP(A432,home!$A$2:$E$405,3,FALSE)</f>
        <v>0.66666666666666696</v>
      </c>
      <c r="F432">
        <f>VLOOKUP(B432,home!$B$2:$E$405,3,FALSE)</f>
        <v>1.5</v>
      </c>
      <c r="G432">
        <f>VLOOKUP(C432,away!$B$2:$E$405,4,FALSE)</f>
        <v>0</v>
      </c>
      <c r="H432">
        <f>VLOOKUP(A432,away!$A$2:$E$405,3,FALSE)</f>
        <v>2.4444444444444402</v>
      </c>
      <c r="I432">
        <f>VLOOKUP(C432,away!$B$2:$E$405,3,FALSE)</f>
        <v>0</v>
      </c>
      <c r="J432">
        <f>VLOOKUP(B432,home!$B$2:$E$405,4,FALSE)</f>
        <v>1.23</v>
      </c>
      <c r="K432" s="3">
        <f t="shared" si="672"/>
        <v>0</v>
      </c>
      <c r="L432" s="3">
        <f t="shared" si="673"/>
        <v>0</v>
      </c>
      <c r="M432" s="5">
        <f t="shared" si="674"/>
        <v>1</v>
      </c>
      <c r="N432" s="5">
        <f t="shared" si="675"/>
        <v>0</v>
      </c>
      <c r="O432" s="5">
        <f t="shared" si="676"/>
        <v>0</v>
      </c>
      <c r="P432" s="5">
        <f t="shared" si="677"/>
        <v>0</v>
      </c>
      <c r="Q432" s="5">
        <f t="shared" si="678"/>
        <v>0</v>
      </c>
      <c r="R432" s="5">
        <f t="shared" si="679"/>
        <v>0</v>
      </c>
      <c r="S432" s="5">
        <f t="shared" si="680"/>
        <v>0</v>
      </c>
      <c r="T432" s="5">
        <f t="shared" si="681"/>
        <v>0</v>
      </c>
      <c r="U432" s="5">
        <f t="shared" si="682"/>
        <v>0</v>
      </c>
      <c r="V432" s="5">
        <f t="shared" si="683"/>
        <v>0</v>
      </c>
      <c r="W432" s="5">
        <f t="shared" si="684"/>
        <v>0</v>
      </c>
      <c r="X432" s="5">
        <f t="shared" si="685"/>
        <v>0</v>
      </c>
      <c r="Y432" s="5">
        <f t="shared" si="686"/>
        <v>0</v>
      </c>
      <c r="Z432" s="5">
        <f t="shared" si="687"/>
        <v>0</v>
      </c>
      <c r="AA432" s="5">
        <f t="shared" si="688"/>
        <v>0</v>
      </c>
      <c r="AB432" s="5">
        <f t="shared" si="689"/>
        <v>0</v>
      </c>
      <c r="AC432" s="5">
        <f t="shared" si="690"/>
        <v>0</v>
      </c>
      <c r="AD432" s="5">
        <f t="shared" si="691"/>
        <v>0</v>
      </c>
      <c r="AE432" s="5">
        <f t="shared" si="692"/>
        <v>0</v>
      </c>
      <c r="AF432" s="5">
        <f t="shared" si="693"/>
        <v>0</v>
      </c>
      <c r="AG432" s="5">
        <f t="shared" si="694"/>
        <v>0</v>
      </c>
      <c r="AH432" s="5">
        <f t="shared" si="695"/>
        <v>0</v>
      </c>
      <c r="AI432" s="5">
        <f t="shared" si="696"/>
        <v>0</v>
      </c>
      <c r="AJ432" s="5">
        <f t="shared" si="697"/>
        <v>0</v>
      </c>
      <c r="AK432" s="5">
        <f t="shared" si="698"/>
        <v>0</v>
      </c>
      <c r="AL432" s="5">
        <f t="shared" si="699"/>
        <v>0</v>
      </c>
      <c r="AM432" s="5">
        <f t="shared" si="700"/>
        <v>0</v>
      </c>
      <c r="AN432" s="5">
        <f t="shared" si="701"/>
        <v>0</v>
      </c>
      <c r="AO432" s="5">
        <f t="shared" si="702"/>
        <v>0</v>
      </c>
      <c r="AP432" s="5">
        <f t="shared" si="703"/>
        <v>0</v>
      </c>
      <c r="AQ432" s="5">
        <f t="shared" si="704"/>
        <v>0</v>
      </c>
      <c r="AR432" s="5">
        <f t="shared" si="705"/>
        <v>0</v>
      </c>
      <c r="AS432" s="5">
        <f t="shared" si="706"/>
        <v>0</v>
      </c>
      <c r="AT432" s="5">
        <f t="shared" si="707"/>
        <v>0</v>
      </c>
      <c r="AU432" s="5">
        <f t="shared" si="708"/>
        <v>0</v>
      </c>
      <c r="AV432" s="5">
        <f t="shared" si="709"/>
        <v>0</v>
      </c>
      <c r="AW432" s="5">
        <f t="shared" si="710"/>
        <v>0</v>
      </c>
      <c r="AX432" s="5">
        <f t="shared" si="711"/>
        <v>0</v>
      </c>
      <c r="AY432" s="5">
        <f t="shared" si="712"/>
        <v>0</v>
      </c>
      <c r="AZ432" s="5">
        <f t="shared" si="713"/>
        <v>0</v>
      </c>
      <c r="BA432" s="5">
        <f t="shared" si="714"/>
        <v>0</v>
      </c>
      <c r="BB432" s="5">
        <f t="shared" si="715"/>
        <v>0</v>
      </c>
      <c r="BC432" s="5">
        <f t="shared" si="716"/>
        <v>0</v>
      </c>
      <c r="BD432" s="5">
        <f t="shared" si="717"/>
        <v>0</v>
      </c>
      <c r="BE432" s="5">
        <f t="shared" si="718"/>
        <v>0</v>
      </c>
      <c r="BF432" s="5">
        <f t="shared" si="719"/>
        <v>0</v>
      </c>
      <c r="BG432" s="5">
        <f t="shared" si="720"/>
        <v>0</v>
      </c>
      <c r="BH432" s="5">
        <f t="shared" si="721"/>
        <v>0</v>
      </c>
      <c r="BI432" s="5">
        <f t="shared" si="722"/>
        <v>0</v>
      </c>
      <c r="BJ432" s="8">
        <f t="shared" si="723"/>
        <v>0</v>
      </c>
      <c r="BK432" s="8">
        <f t="shared" si="724"/>
        <v>1</v>
      </c>
      <c r="BL432" s="8">
        <f t="shared" si="725"/>
        <v>0</v>
      </c>
      <c r="BM432" s="8">
        <f t="shared" si="726"/>
        <v>0</v>
      </c>
      <c r="BN432" s="8">
        <f t="shared" si="727"/>
        <v>1</v>
      </c>
    </row>
    <row r="433" spans="1:66" x14ac:dyDescent="0.25">
      <c r="A433" t="s">
        <v>136</v>
      </c>
      <c r="B433" t="s">
        <v>381</v>
      </c>
      <c r="C433" t="s">
        <v>309</v>
      </c>
      <c r="D433" s="16"/>
      <c r="E433">
        <f>VLOOKUP(A433,home!$A$2:$E$405,3,FALSE)</f>
        <v>0.66666666666666696</v>
      </c>
      <c r="F433">
        <f>VLOOKUP(B433,home!$B$2:$E$405,3,FALSE)</f>
        <v>1.5</v>
      </c>
      <c r="G433">
        <f>VLOOKUP(C433,away!$B$2:$E$405,4,FALSE)</f>
        <v>0</v>
      </c>
      <c r="H433">
        <f>VLOOKUP(A433,away!$A$2:$E$405,3,FALSE)</f>
        <v>2.4444444444444402</v>
      </c>
      <c r="I433">
        <f>VLOOKUP(C433,away!$B$2:$E$405,3,FALSE)</f>
        <v>0</v>
      </c>
      <c r="J433">
        <f>VLOOKUP(B433,home!$B$2:$E$405,4,FALSE)</f>
        <v>1.23</v>
      </c>
      <c r="K433" s="3">
        <f t="shared" si="672"/>
        <v>0</v>
      </c>
      <c r="L433" s="3">
        <f t="shared" si="673"/>
        <v>0</v>
      </c>
      <c r="M433" s="5">
        <f t="shared" si="674"/>
        <v>1</v>
      </c>
      <c r="N433" s="5">
        <f t="shared" si="675"/>
        <v>0</v>
      </c>
      <c r="O433" s="5">
        <f t="shared" si="676"/>
        <v>0</v>
      </c>
      <c r="P433" s="5">
        <f t="shared" si="677"/>
        <v>0</v>
      </c>
      <c r="Q433" s="5">
        <f t="shared" si="678"/>
        <v>0</v>
      </c>
      <c r="R433" s="5">
        <f t="shared" si="679"/>
        <v>0</v>
      </c>
      <c r="S433" s="5">
        <f t="shared" si="680"/>
        <v>0</v>
      </c>
      <c r="T433" s="5">
        <f t="shared" si="681"/>
        <v>0</v>
      </c>
      <c r="U433" s="5">
        <f t="shared" si="682"/>
        <v>0</v>
      </c>
      <c r="V433" s="5">
        <f t="shared" si="683"/>
        <v>0</v>
      </c>
      <c r="W433" s="5">
        <f t="shared" si="684"/>
        <v>0</v>
      </c>
      <c r="X433" s="5">
        <f t="shared" si="685"/>
        <v>0</v>
      </c>
      <c r="Y433" s="5">
        <f t="shared" si="686"/>
        <v>0</v>
      </c>
      <c r="Z433" s="5">
        <f t="shared" si="687"/>
        <v>0</v>
      </c>
      <c r="AA433" s="5">
        <f t="shared" si="688"/>
        <v>0</v>
      </c>
      <c r="AB433" s="5">
        <f t="shared" si="689"/>
        <v>0</v>
      </c>
      <c r="AC433" s="5">
        <f t="shared" si="690"/>
        <v>0</v>
      </c>
      <c r="AD433" s="5">
        <f t="shared" si="691"/>
        <v>0</v>
      </c>
      <c r="AE433" s="5">
        <f t="shared" si="692"/>
        <v>0</v>
      </c>
      <c r="AF433" s="5">
        <f t="shared" si="693"/>
        <v>0</v>
      </c>
      <c r="AG433" s="5">
        <f t="shared" si="694"/>
        <v>0</v>
      </c>
      <c r="AH433" s="5">
        <f t="shared" si="695"/>
        <v>0</v>
      </c>
      <c r="AI433" s="5">
        <f t="shared" si="696"/>
        <v>0</v>
      </c>
      <c r="AJ433" s="5">
        <f t="shared" si="697"/>
        <v>0</v>
      </c>
      <c r="AK433" s="5">
        <f t="shared" si="698"/>
        <v>0</v>
      </c>
      <c r="AL433" s="5">
        <f t="shared" si="699"/>
        <v>0</v>
      </c>
      <c r="AM433" s="5">
        <f t="shared" si="700"/>
        <v>0</v>
      </c>
      <c r="AN433" s="5">
        <f t="shared" si="701"/>
        <v>0</v>
      </c>
      <c r="AO433" s="5">
        <f t="shared" si="702"/>
        <v>0</v>
      </c>
      <c r="AP433" s="5">
        <f t="shared" si="703"/>
        <v>0</v>
      </c>
      <c r="AQ433" s="5">
        <f t="shared" si="704"/>
        <v>0</v>
      </c>
      <c r="AR433" s="5">
        <f t="shared" si="705"/>
        <v>0</v>
      </c>
      <c r="AS433" s="5">
        <f t="shared" si="706"/>
        <v>0</v>
      </c>
      <c r="AT433" s="5">
        <f t="shared" si="707"/>
        <v>0</v>
      </c>
      <c r="AU433" s="5">
        <f t="shared" si="708"/>
        <v>0</v>
      </c>
      <c r="AV433" s="5">
        <f t="shared" si="709"/>
        <v>0</v>
      </c>
      <c r="AW433" s="5">
        <f t="shared" si="710"/>
        <v>0</v>
      </c>
      <c r="AX433" s="5">
        <f t="shared" si="711"/>
        <v>0</v>
      </c>
      <c r="AY433" s="5">
        <f t="shared" si="712"/>
        <v>0</v>
      </c>
      <c r="AZ433" s="5">
        <f t="shared" si="713"/>
        <v>0</v>
      </c>
      <c r="BA433" s="5">
        <f t="shared" si="714"/>
        <v>0</v>
      </c>
      <c r="BB433" s="5">
        <f t="shared" si="715"/>
        <v>0</v>
      </c>
      <c r="BC433" s="5">
        <f t="shared" si="716"/>
        <v>0</v>
      </c>
      <c r="BD433" s="5">
        <f t="shared" si="717"/>
        <v>0</v>
      </c>
      <c r="BE433" s="5">
        <f t="shared" si="718"/>
        <v>0</v>
      </c>
      <c r="BF433" s="5">
        <f t="shared" si="719"/>
        <v>0</v>
      </c>
      <c r="BG433" s="5">
        <f t="shared" si="720"/>
        <v>0</v>
      </c>
      <c r="BH433" s="5">
        <f t="shared" si="721"/>
        <v>0</v>
      </c>
      <c r="BI433" s="5">
        <f t="shared" si="722"/>
        <v>0</v>
      </c>
      <c r="BJ433" s="8">
        <f t="shared" si="723"/>
        <v>0</v>
      </c>
      <c r="BK433" s="8">
        <f t="shared" si="724"/>
        <v>1</v>
      </c>
      <c r="BL433" s="8">
        <f t="shared" si="725"/>
        <v>0</v>
      </c>
      <c r="BM433" s="8">
        <f t="shared" si="726"/>
        <v>0</v>
      </c>
      <c r="BN433" s="8">
        <f t="shared" si="727"/>
        <v>1</v>
      </c>
    </row>
    <row r="434" spans="1:66" x14ac:dyDescent="0.25">
      <c r="A434" t="s">
        <v>136</v>
      </c>
      <c r="B434" t="s">
        <v>386</v>
      </c>
      <c r="C434" t="s">
        <v>388</v>
      </c>
      <c r="D434" s="16"/>
      <c r="E434">
        <f>VLOOKUP(A434,home!$A$2:$E$405,3,FALSE)</f>
        <v>0.66666666666666696</v>
      </c>
      <c r="F434">
        <f>VLOOKUP(B434,home!$B$2:$E$405,3,FALSE)</f>
        <v>1.5</v>
      </c>
      <c r="G434">
        <f>VLOOKUP(C434,away!$B$2:$E$405,4,FALSE)</f>
        <v>0</v>
      </c>
      <c r="H434">
        <f>VLOOKUP(A434,away!$A$2:$E$405,3,FALSE)</f>
        <v>2.4444444444444402</v>
      </c>
      <c r="I434">
        <f>VLOOKUP(C434,away!$B$2:$E$405,3,FALSE)</f>
        <v>0</v>
      </c>
      <c r="J434">
        <f>VLOOKUP(B434,home!$B$2:$E$405,4,FALSE)</f>
        <v>0.82</v>
      </c>
      <c r="K434" s="3">
        <f t="shared" si="672"/>
        <v>0</v>
      </c>
      <c r="L434" s="3">
        <f t="shared" si="673"/>
        <v>0</v>
      </c>
      <c r="M434" s="5">
        <f t="shared" si="674"/>
        <v>1</v>
      </c>
      <c r="N434" s="5">
        <f t="shared" si="675"/>
        <v>0</v>
      </c>
      <c r="O434" s="5">
        <f t="shared" si="676"/>
        <v>0</v>
      </c>
      <c r="P434" s="5">
        <f t="shared" si="677"/>
        <v>0</v>
      </c>
      <c r="Q434" s="5">
        <f t="shared" si="678"/>
        <v>0</v>
      </c>
      <c r="R434" s="5">
        <f t="shared" si="679"/>
        <v>0</v>
      </c>
      <c r="S434" s="5">
        <f t="shared" si="680"/>
        <v>0</v>
      </c>
      <c r="T434" s="5">
        <f t="shared" si="681"/>
        <v>0</v>
      </c>
      <c r="U434" s="5">
        <f t="shared" si="682"/>
        <v>0</v>
      </c>
      <c r="V434" s="5">
        <f t="shared" si="683"/>
        <v>0</v>
      </c>
      <c r="W434" s="5">
        <f t="shared" si="684"/>
        <v>0</v>
      </c>
      <c r="X434" s="5">
        <f t="shared" si="685"/>
        <v>0</v>
      </c>
      <c r="Y434" s="5">
        <f t="shared" si="686"/>
        <v>0</v>
      </c>
      <c r="Z434" s="5">
        <f t="shared" si="687"/>
        <v>0</v>
      </c>
      <c r="AA434" s="5">
        <f t="shared" si="688"/>
        <v>0</v>
      </c>
      <c r="AB434" s="5">
        <f t="shared" si="689"/>
        <v>0</v>
      </c>
      <c r="AC434" s="5">
        <f t="shared" si="690"/>
        <v>0</v>
      </c>
      <c r="AD434" s="5">
        <f t="shared" si="691"/>
        <v>0</v>
      </c>
      <c r="AE434" s="5">
        <f t="shared" si="692"/>
        <v>0</v>
      </c>
      <c r="AF434" s="5">
        <f t="shared" si="693"/>
        <v>0</v>
      </c>
      <c r="AG434" s="5">
        <f t="shared" si="694"/>
        <v>0</v>
      </c>
      <c r="AH434" s="5">
        <f t="shared" si="695"/>
        <v>0</v>
      </c>
      <c r="AI434" s="5">
        <f t="shared" si="696"/>
        <v>0</v>
      </c>
      <c r="AJ434" s="5">
        <f t="shared" si="697"/>
        <v>0</v>
      </c>
      <c r="AK434" s="5">
        <f t="shared" si="698"/>
        <v>0</v>
      </c>
      <c r="AL434" s="5">
        <f t="shared" si="699"/>
        <v>0</v>
      </c>
      <c r="AM434" s="5">
        <f t="shared" si="700"/>
        <v>0</v>
      </c>
      <c r="AN434" s="5">
        <f t="shared" si="701"/>
        <v>0</v>
      </c>
      <c r="AO434" s="5">
        <f t="shared" si="702"/>
        <v>0</v>
      </c>
      <c r="AP434" s="5">
        <f t="shared" si="703"/>
        <v>0</v>
      </c>
      <c r="AQ434" s="5">
        <f t="shared" si="704"/>
        <v>0</v>
      </c>
      <c r="AR434" s="5">
        <f t="shared" si="705"/>
        <v>0</v>
      </c>
      <c r="AS434" s="5">
        <f t="shared" si="706"/>
        <v>0</v>
      </c>
      <c r="AT434" s="5">
        <f t="shared" si="707"/>
        <v>0</v>
      </c>
      <c r="AU434" s="5">
        <f t="shared" si="708"/>
        <v>0</v>
      </c>
      <c r="AV434" s="5">
        <f t="shared" si="709"/>
        <v>0</v>
      </c>
      <c r="AW434" s="5">
        <f t="shared" si="710"/>
        <v>0</v>
      </c>
      <c r="AX434" s="5">
        <f t="shared" si="711"/>
        <v>0</v>
      </c>
      <c r="AY434" s="5">
        <f t="shared" si="712"/>
        <v>0</v>
      </c>
      <c r="AZ434" s="5">
        <f t="shared" si="713"/>
        <v>0</v>
      </c>
      <c r="BA434" s="5">
        <f t="shared" si="714"/>
        <v>0</v>
      </c>
      <c r="BB434" s="5">
        <f t="shared" si="715"/>
        <v>0</v>
      </c>
      <c r="BC434" s="5">
        <f t="shared" si="716"/>
        <v>0</v>
      </c>
      <c r="BD434" s="5">
        <f t="shared" si="717"/>
        <v>0</v>
      </c>
      <c r="BE434" s="5">
        <f t="shared" si="718"/>
        <v>0</v>
      </c>
      <c r="BF434" s="5">
        <f t="shared" si="719"/>
        <v>0</v>
      </c>
      <c r="BG434" s="5">
        <f t="shared" si="720"/>
        <v>0</v>
      </c>
      <c r="BH434" s="5">
        <f t="shared" si="721"/>
        <v>0</v>
      </c>
      <c r="BI434" s="5">
        <f t="shared" si="722"/>
        <v>0</v>
      </c>
      <c r="BJ434" s="8">
        <f t="shared" si="723"/>
        <v>0</v>
      </c>
      <c r="BK434" s="8">
        <f t="shared" si="724"/>
        <v>1</v>
      </c>
      <c r="BL434" s="8">
        <f t="shared" si="725"/>
        <v>0</v>
      </c>
      <c r="BM434" s="8">
        <f t="shared" si="726"/>
        <v>0</v>
      </c>
      <c r="BN434" s="8">
        <f t="shared" si="727"/>
        <v>1</v>
      </c>
    </row>
    <row r="435" spans="1:66" x14ac:dyDescent="0.25">
      <c r="A435" t="s">
        <v>136</v>
      </c>
      <c r="B435" t="s">
        <v>387</v>
      </c>
      <c r="C435" t="s">
        <v>317</v>
      </c>
      <c r="D435" s="16"/>
      <c r="E435">
        <f>VLOOKUP(A435,home!$A$2:$E$405,3,FALSE)</f>
        <v>0.66666666666666696</v>
      </c>
      <c r="F435">
        <f>VLOOKUP(B435,home!$B$2:$E$405,3,FALSE)</f>
        <v>0</v>
      </c>
      <c r="G435">
        <f>VLOOKUP(C435,away!$B$2:$E$405,4,FALSE)</f>
        <v>0</v>
      </c>
      <c r="H435">
        <f>VLOOKUP(A435,away!$A$2:$E$405,3,FALSE)</f>
        <v>2.4444444444444402</v>
      </c>
      <c r="I435">
        <f>VLOOKUP(C435,away!$B$2:$E$405,3,FALSE)</f>
        <v>0</v>
      </c>
      <c r="J435">
        <f>VLOOKUP(B435,home!$B$2:$E$405,4,FALSE)</f>
        <v>0.82</v>
      </c>
      <c r="K435" s="3">
        <f t="shared" si="672"/>
        <v>0</v>
      </c>
      <c r="L435" s="3">
        <f t="shared" si="673"/>
        <v>0</v>
      </c>
      <c r="M435" s="5">
        <f t="shared" si="674"/>
        <v>1</v>
      </c>
      <c r="N435" s="5">
        <f t="shared" si="675"/>
        <v>0</v>
      </c>
      <c r="O435" s="5">
        <f t="shared" si="676"/>
        <v>0</v>
      </c>
      <c r="P435" s="5">
        <f t="shared" si="677"/>
        <v>0</v>
      </c>
      <c r="Q435" s="5">
        <f t="shared" si="678"/>
        <v>0</v>
      </c>
      <c r="R435" s="5">
        <f t="shared" si="679"/>
        <v>0</v>
      </c>
      <c r="S435" s="5">
        <f t="shared" si="680"/>
        <v>0</v>
      </c>
      <c r="T435" s="5">
        <f t="shared" si="681"/>
        <v>0</v>
      </c>
      <c r="U435" s="5">
        <f t="shared" si="682"/>
        <v>0</v>
      </c>
      <c r="V435" s="5">
        <f t="shared" si="683"/>
        <v>0</v>
      </c>
      <c r="W435" s="5">
        <f t="shared" si="684"/>
        <v>0</v>
      </c>
      <c r="X435" s="5">
        <f t="shared" si="685"/>
        <v>0</v>
      </c>
      <c r="Y435" s="5">
        <f t="shared" si="686"/>
        <v>0</v>
      </c>
      <c r="Z435" s="5">
        <f t="shared" si="687"/>
        <v>0</v>
      </c>
      <c r="AA435" s="5">
        <f t="shared" si="688"/>
        <v>0</v>
      </c>
      <c r="AB435" s="5">
        <f t="shared" si="689"/>
        <v>0</v>
      </c>
      <c r="AC435" s="5">
        <f t="shared" si="690"/>
        <v>0</v>
      </c>
      <c r="AD435" s="5">
        <f t="shared" si="691"/>
        <v>0</v>
      </c>
      <c r="AE435" s="5">
        <f t="shared" si="692"/>
        <v>0</v>
      </c>
      <c r="AF435" s="5">
        <f t="shared" si="693"/>
        <v>0</v>
      </c>
      <c r="AG435" s="5">
        <f t="shared" si="694"/>
        <v>0</v>
      </c>
      <c r="AH435" s="5">
        <f t="shared" si="695"/>
        <v>0</v>
      </c>
      <c r="AI435" s="5">
        <f t="shared" si="696"/>
        <v>0</v>
      </c>
      <c r="AJ435" s="5">
        <f t="shared" si="697"/>
        <v>0</v>
      </c>
      <c r="AK435" s="5">
        <f t="shared" si="698"/>
        <v>0</v>
      </c>
      <c r="AL435" s="5">
        <f t="shared" si="699"/>
        <v>0</v>
      </c>
      <c r="AM435" s="5">
        <f t="shared" si="700"/>
        <v>0</v>
      </c>
      <c r="AN435" s="5">
        <f t="shared" si="701"/>
        <v>0</v>
      </c>
      <c r="AO435" s="5">
        <f t="shared" si="702"/>
        <v>0</v>
      </c>
      <c r="AP435" s="5">
        <f t="shared" si="703"/>
        <v>0</v>
      </c>
      <c r="AQ435" s="5">
        <f t="shared" si="704"/>
        <v>0</v>
      </c>
      <c r="AR435" s="5">
        <f t="shared" si="705"/>
        <v>0</v>
      </c>
      <c r="AS435" s="5">
        <f t="shared" si="706"/>
        <v>0</v>
      </c>
      <c r="AT435" s="5">
        <f t="shared" si="707"/>
        <v>0</v>
      </c>
      <c r="AU435" s="5">
        <f t="shared" si="708"/>
        <v>0</v>
      </c>
      <c r="AV435" s="5">
        <f t="shared" si="709"/>
        <v>0</v>
      </c>
      <c r="AW435" s="5">
        <f t="shared" si="710"/>
        <v>0</v>
      </c>
      <c r="AX435" s="5">
        <f t="shared" si="711"/>
        <v>0</v>
      </c>
      <c r="AY435" s="5">
        <f t="shared" si="712"/>
        <v>0</v>
      </c>
      <c r="AZ435" s="5">
        <f t="shared" si="713"/>
        <v>0</v>
      </c>
      <c r="BA435" s="5">
        <f t="shared" si="714"/>
        <v>0</v>
      </c>
      <c r="BB435" s="5">
        <f t="shared" si="715"/>
        <v>0</v>
      </c>
      <c r="BC435" s="5">
        <f t="shared" si="716"/>
        <v>0</v>
      </c>
      <c r="BD435" s="5">
        <f t="shared" si="717"/>
        <v>0</v>
      </c>
      <c r="BE435" s="5">
        <f t="shared" si="718"/>
        <v>0</v>
      </c>
      <c r="BF435" s="5">
        <f t="shared" si="719"/>
        <v>0</v>
      </c>
      <c r="BG435" s="5">
        <f t="shared" si="720"/>
        <v>0</v>
      </c>
      <c r="BH435" s="5">
        <f t="shared" si="721"/>
        <v>0</v>
      </c>
      <c r="BI435" s="5">
        <f t="shared" si="722"/>
        <v>0</v>
      </c>
      <c r="BJ435" s="8">
        <f t="shared" si="723"/>
        <v>0</v>
      </c>
      <c r="BK435" s="8">
        <f t="shared" si="724"/>
        <v>1</v>
      </c>
      <c r="BL435" s="8">
        <f t="shared" si="725"/>
        <v>0</v>
      </c>
      <c r="BM435" s="8">
        <f t="shared" si="726"/>
        <v>0</v>
      </c>
      <c r="BN435" s="8">
        <f t="shared" si="727"/>
        <v>1</v>
      </c>
    </row>
    <row r="436" spans="1:66" x14ac:dyDescent="0.25">
      <c r="A436" t="s">
        <v>19</v>
      </c>
      <c r="B436" t="s">
        <v>21</v>
      </c>
      <c r="C436" t="s">
        <v>246</v>
      </c>
      <c r="D436" s="16"/>
      <c r="E436">
        <f>VLOOKUP(A436,home!$A$2:$E$405,3,FALSE)</f>
        <v>1.4827586206896599</v>
      </c>
      <c r="F436">
        <f>VLOOKUP(B436,home!$B$2:$E$405,3,FALSE)</f>
        <v>0.34</v>
      </c>
      <c r="G436">
        <f>VLOOKUP(C436,away!$B$2:$E$405,4,FALSE)</f>
        <v>0.34</v>
      </c>
      <c r="H436">
        <f>VLOOKUP(A436,away!$A$2:$E$405,3,FALSE)</f>
        <v>1.5172413793103401</v>
      </c>
      <c r="I436">
        <f>VLOOKUP(C436,away!$B$2:$E$405,3,FALSE)</f>
        <v>1.01</v>
      </c>
      <c r="J436">
        <f>VLOOKUP(B436,home!$B$2:$E$405,4,FALSE)</f>
        <v>0.99</v>
      </c>
      <c r="K436" s="3">
        <f t="shared" si="672"/>
        <v>0.17140689655172472</v>
      </c>
      <c r="L436" s="3">
        <f t="shared" si="673"/>
        <v>1.5170896551724091</v>
      </c>
      <c r="M436" s="5">
        <f t="shared" si="674"/>
        <v>0.184797148197722</v>
      </c>
      <c r="N436" s="5">
        <f t="shared" si="675"/>
        <v>3.1675505664180675E-2</v>
      </c>
      <c r="O436" s="5">
        <f t="shared" si="676"/>
        <v>0.28035384183612666</v>
      </c>
      <c r="P436" s="5">
        <f t="shared" si="677"/>
        <v>4.8054581965483553E-2</v>
      </c>
      <c r="Q436" s="5">
        <f t="shared" si="678"/>
        <v>2.7147000613018933E-3</v>
      </c>
      <c r="R436" s="5">
        <f t="shared" si="679"/>
        <v>0.21266095661871481</v>
      </c>
      <c r="S436" s="5">
        <f t="shared" si="680"/>
        <v>3.1240239235275215E-3</v>
      </c>
      <c r="T436" s="5">
        <f t="shared" si="681"/>
        <v>4.1184433798970074E-3</v>
      </c>
      <c r="U436" s="5">
        <f t="shared" si="682"/>
        <v>3.645155459173486E-2</v>
      </c>
      <c r="V436" s="5">
        <f t="shared" si="683"/>
        <v>9.026333598723509E-5</v>
      </c>
      <c r="W436" s="5">
        <f t="shared" si="684"/>
        <v>1.5510610419217807E-4</v>
      </c>
      <c r="X436" s="5">
        <f t="shared" si="685"/>
        <v>2.3530986612404716E-4</v>
      </c>
      <c r="Y436" s="5">
        <f t="shared" si="686"/>
        <v>1.7849308182839828E-4</v>
      </c>
      <c r="Z436" s="5">
        <f t="shared" si="687"/>
        <v>0.10754191244844022</v>
      </c>
      <c r="AA436" s="5">
        <f t="shared" si="688"/>
        <v>1.8433425462024425E-2</v>
      </c>
      <c r="AB436" s="5">
        <f t="shared" si="689"/>
        <v>1.5798081256315744E-3</v>
      </c>
      <c r="AC436" s="5">
        <f t="shared" si="690"/>
        <v>1.4670027784450819E-6</v>
      </c>
      <c r="AD436" s="5">
        <f t="shared" si="691"/>
        <v>6.646563988952427E-6</v>
      </c>
      <c r="AE436" s="5">
        <f t="shared" si="692"/>
        <v>1.0083433470081189E-5</v>
      </c>
      <c r="AF436" s="5">
        <f t="shared" si="693"/>
        <v>7.6487363030397015E-6</v>
      </c>
      <c r="AG436" s="5">
        <f t="shared" si="694"/>
        <v>3.8679395734943955E-6</v>
      </c>
      <c r="AH436" s="5">
        <f t="shared" si="695"/>
        <v>4.07876807182464E-2</v>
      </c>
      <c r="AI436" s="5">
        <f t="shared" si="696"/>
        <v>6.9912897694572361E-3</v>
      </c>
      <c r="AJ436" s="5">
        <f t="shared" si="697"/>
        <v>5.9917764113824384E-4</v>
      </c>
      <c r="AK436" s="5">
        <f t="shared" si="698"/>
        <v>3.4234393316896452E-5</v>
      </c>
      <c r="AL436" s="5">
        <f t="shared" si="699"/>
        <v>1.5259154364212276E-8</v>
      </c>
      <c r="AM436" s="5">
        <f t="shared" si="700"/>
        <v>2.2785338121575761E-7</v>
      </c>
      <c r="AN436" s="5">
        <f t="shared" si="701"/>
        <v>3.4567400753848121E-7</v>
      </c>
      <c r="AO436" s="5">
        <f t="shared" si="702"/>
        <v>2.6220923044930966E-7</v>
      </c>
      <c r="AP436" s="5">
        <f t="shared" si="703"/>
        <v>1.3259830366845529E-7</v>
      </c>
      <c r="AQ436" s="5">
        <f t="shared" si="704"/>
        <v>5.0290878697205813E-8</v>
      </c>
      <c r="AR436" s="5">
        <f t="shared" si="705"/>
        <v>1.2375713695225344E-2</v>
      </c>
      <c r="AS436" s="5">
        <f t="shared" si="706"/>
        <v>2.1212826771112533E-3</v>
      </c>
      <c r="AT436" s="5">
        <f t="shared" si="707"/>
        <v>1.8180124019628708E-4</v>
      </c>
      <c r="AU436" s="5">
        <f t="shared" si="708"/>
        <v>1.0387328790433409E-5</v>
      </c>
      <c r="AV436" s="5">
        <f t="shared" si="709"/>
        <v>4.4511494785764293E-7</v>
      </c>
      <c r="AW436" s="5">
        <f t="shared" si="710"/>
        <v>1.1022180135089493E-10</v>
      </c>
      <c r="AX436" s="5">
        <f t="shared" si="711"/>
        <v>6.5092734905016654E-9</v>
      </c>
      <c r="AY436" s="5">
        <f t="shared" si="712"/>
        <v>9.8751514751280763E-9</v>
      </c>
      <c r="AZ436" s="5">
        <f t="shared" si="713"/>
        <v>7.4907450730886818E-9</v>
      </c>
      <c r="BA436" s="5">
        <f t="shared" si="714"/>
        <v>3.7880439533055094E-9</v>
      </c>
      <c r="BB436" s="5">
        <f t="shared" si="715"/>
        <v>1.4367005737245462E-9</v>
      </c>
      <c r="BC436" s="5">
        <f t="shared" si="716"/>
        <v>4.359207155955547E-10</v>
      </c>
      <c r="BD436" s="5">
        <f t="shared" si="717"/>
        <v>3.1291778704003121E-3</v>
      </c>
      <c r="BE436" s="5">
        <f t="shared" si="718"/>
        <v>5.3636266752365243E-4</v>
      </c>
      <c r="BF436" s="5">
        <f t="shared" si="719"/>
        <v>4.5968130133216903E-5</v>
      </c>
      <c r="BG436" s="5">
        <f t="shared" si="720"/>
        <v>2.6264181754735087E-6</v>
      </c>
      <c r="BH436" s="5">
        <f t="shared" si="721"/>
        <v>1.1254654712623935E-7</v>
      </c>
      <c r="BI436" s="5">
        <f t="shared" si="722"/>
        <v>3.8582508721042258E-9</v>
      </c>
      <c r="BJ436" s="8">
        <f t="shared" si="723"/>
        <v>3.9106852992496617E-2</v>
      </c>
      <c r="BK436" s="8">
        <f t="shared" si="724"/>
        <v>0.23606750955980457</v>
      </c>
      <c r="BL436" s="8">
        <f t="shared" si="725"/>
        <v>0.61629585070369297</v>
      </c>
      <c r="BM436" s="8">
        <f t="shared" si="726"/>
        <v>0.23875538159597512</v>
      </c>
      <c r="BN436" s="8">
        <f t="shared" si="727"/>
        <v>0.76025673434352958</v>
      </c>
    </row>
    <row r="437" spans="1:66" x14ac:dyDescent="0.25">
      <c r="A437" t="s">
        <v>19</v>
      </c>
      <c r="B437" t="s">
        <v>250</v>
      </c>
      <c r="C437" t="s">
        <v>251</v>
      </c>
      <c r="D437" s="16"/>
      <c r="E437">
        <f>VLOOKUP(A437,home!$A$2:$E$405,3,FALSE)</f>
        <v>1.4827586206896599</v>
      </c>
      <c r="F437">
        <f>VLOOKUP(B437,home!$B$2:$E$405,3,FALSE)</f>
        <v>0.67</v>
      </c>
      <c r="G437">
        <f>VLOOKUP(C437,away!$B$2:$E$405,4,FALSE)</f>
        <v>1.35</v>
      </c>
      <c r="H437">
        <f>VLOOKUP(A437,away!$A$2:$E$405,3,FALSE)</f>
        <v>1.5172413793103401</v>
      </c>
      <c r="I437">
        <f>VLOOKUP(C437,away!$B$2:$E$405,3,FALSE)</f>
        <v>1.35</v>
      </c>
      <c r="J437">
        <f>VLOOKUP(B437,home!$B$2:$E$405,4,FALSE)</f>
        <v>0.66</v>
      </c>
      <c r="K437" s="3">
        <f t="shared" si="672"/>
        <v>1.3411551724137976</v>
      </c>
      <c r="L437" s="3">
        <f t="shared" si="673"/>
        <v>1.3518620689655132</v>
      </c>
      <c r="M437" s="5">
        <f t="shared" si="674"/>
        <v>6.7676434867495125E-2</v>
      </c>
      <c r="N437" s="5">
        <f t="shared" si="675"/>
        <v>9.0764600673066562E-2</v>
      </c>
      <c r="O437" s="5">
        <f t="shared" si="676"/>
        <v>9.1489205260181755E-2</v>
      </c>
      <c r="P437" s="5">
        <f t="shared" si="677"/>
        <v>0.12270122085472039</v>
      </c>
      <c r="Q437" s="5">
        <f t="shared" si="678"/>
        <v>6.0864706832378046E-2</v>
      </c>
      <c r="R437" s="5">
        <f t="shared" si="679"/>
        <v>6.1840393155519917E-2</v>
      </c>
      <c r="S437" s="5">
        <f t="shared" si="680"/>
        <v>5.5616070899407129E-2</v>
      </c>
      <c r="T437" s="5">
        <f t="shared" si="681"/>
        <v>8.2280688505397992E-2</v>
      </c>
      <c r="U437" s="5">
        <f t="shared" si="682"/>
        <v>8.2937563144628343E-2</v>
      </c>
      <c r="V437" s="5">
        <f t="shared" si="683"/>
        <v>1.1203899541925869E-2</v>
      </c>
      <c r="W437" s="5">
        <f t="shared" si="684"/>
        <v>2.7209672128564413E-2</v>
      </c>
      <c r="X437" s="5">
        <f t="shared" si="685"/>
        <v>3.6783723659594349E-2</v>
      </c>
      <c r="Y437" s="5">
        <f t="shared" si="686"/>
        <v>2.4863260385357459E-2</v>
      </c>
      <c r="Z437" s="5">
        <f t="shared" si="687"/>
        <v>2.7866560612287296E-2</v>
      </c>
      <c r="AA437" s="5">
        <f t="shared" si="688"/>
        <v>3.7373381902551711E-2</v>
      </c>
      <c r="AB437" s="5">
        <f t="shared" si="689"/>
        <v>2.5061752224601722E-2</v>
      </c>
      <c r="AC437" s="5">
        <f t="shared" si="690"/>
        <v>1.2695816450175377E-3</v>
      </c>
      <c r="AD437" s="5">
        <f t="shared" si="691"/>
        <v>9.1230981287269263E-3</v>
      </c>
      <c r="AE437" s="5">
        <f t="shared" si="692"/>
        <v>1.2333170311676186E-2</v>
      </c>
      <c r="AF437" s="5">
        <f t="shared" si="693"/>
        <v>8.3363725672233064E-3</v>
      </c>
      <c r="AG437" s="5">
        <f t="shared" si="694"/>
        <v>3.7565419554646141E-3</v>
      </c>
      <c r="AH437" s="5">
        <f t="shared" si="695"/>
        <v>9.4179365710699015E-3</v>
      </c>
      <c r="AI437" s="5">
        <f t="shared" si="696"/>
        <v>1.2630914345755464E-2</v>
      </c>
      <c r="AJ437" s="5">
        <f t="shared" si="697"/>
        <v>8.470008053562789E-3</v>
      </c>
      <c r="AK437" s="5">
        <f t="shared" si="698"/>
        <v>3.78653170380742E-3</v>
      </c>
      <c r="AL437" s="5">
        <f t="shared" si="699"/>
        <v>9.2072945700168033E-5</v>
      </c>
      <c r="AM437" s="5">
        <f t="shared" si="700"/>
        <v>2.4470980487561497E-3</v>
      </c>
      <c r="AN437" s="5">
        <f t="shared" si="701"/>
        <v>3.308139031152959E-3</v>
      </c>
      <c r="AO437" s="5">
        <f t="shared" si="702"/>
        <v>2.2360738375400038E-3</v>
      </c>
      <c r="AP437" s="5">
        <f t="shared" si="703"/>
        <v>1.0076211347921612E-3</v>
      </c>
      <c r="AQ437" s="5">
        <f t="shared" si="704"/>
        <v>3.4054119800337751E-4</v>
      </c>
      <c r="AR437" s="5">
        <f t="shared" si="705"/>
        <v>2.5463502436705041E-3</v>
      </c>
      <c r="AS437" s="5">
        <f t="shared" si="706"/>
        <v>3.4150508000758304E-3</v>
      </c>
      <c r="AT437" s="5">
        <f t="shared" si="707"/>
        <v>2.290056522288789E-3</v>
      </c>
      <c r="AU437" s="5">
        <f t="shared" si="708"/>
        <v>1.0237737166625212E-3</v>
      </c>
      <c r="AV437" s="5">
        <f t="shared" si="709"/>
        <v>3.4325985387080945E-4</v>
      </c>
      <c r="AW437" s="5">
        <f t="shared" si="710"/>
        <v>4.6370411351949451E-6</v>
      </c>
      <c r="AX437" s="5">
        <f t="shared" si="711"/>
        <v>5.4698970091550305E-4</v>
      </c>
      <c r="AY437" s="5">
        <f t="shared" si="712"/>
        <v>7.3945462878245922E-4</v>
      </c>
      <c r="AZ437" s="5">
        <f t="shared" si="713"/>
        <v>4.9982033218599041E-4</v>
      </c>
      <c r="BA437" s="5">
        <f t="shared" si="714"/>
        <v>2.2522938279332763E-4</v>
      </c>
      <c r="BB437" s="5">
        <f t="shared" si="715"/>
        <v>7.611976485370341E-5</v>
      </c>
      <c r="BC437" s="5">
        <f t="shared" si="716"/>
        <v>2.0580684560859157E-5</v>
      </c>
      <c r="BD437" s="5">
        <f t="shared" si="717"/>
        <v>5.73719051453208E-4</v>
      </c>
      <c r="BE437" s="5">
        <f t="shared" si="718"/>
        <v>7.6944627336880764E-4</v>
      </c>
      <c r="BF437" s="5">
        <f t="shared" si="719"/>
        <v>5.1597342471154867E-4</v>
      </c>
      <c r="BG437" s="5">
        <f t="shared" si="720"/>
        <v>2.3066680912665162E-4</v>
      </c>
      <c r="BH437" s="5">
        <f t="shared" si="721"/>
        <v>7.7339996041098747E-5</v>
      </c>
      <c r="BI437" s="5">
        <f t="shared" si="722"/>
        <v>2.0744987144996431E-5</v>
      </c>
      <c r="BJ437" s="8">
        <f t="shared" si="723"/>
        <v>0.36776350289178628</v>
      </c>
      <c r="BK437" s="8">
        <f t="shared" si="724"/>
        <v>0.25929873538304871</v>
      </c>
      <c r="BL437" s="8">
        <f t="shared" si="725"/>
        <v>0.34481406804009379</v>
      </c>
      <c r="BM437" s="8">
        <f t="shared" si="726"/>
        <v>0.50367148769620707</v>
      </c>
      <c r="BN437" s="8">
        <f t="shared" si="727"/>
        <v>0.49533656164336182</v>
      </c>
    </row>
    <row r="438" spans="1:66" x14ac:dyDescent="0.25">
      <c r="A438" t="s">
        <v>143</v>
      </c>
      <c r="B438" t="s">
        <v>329</v>
      </c>
      <c r="C438" t="s">
        <v>144</v>
      </c>
      <c r="D438" s="16"/>
      <c r="E438">
        <f>VLOOKUP(A438,home!$A$2:$E$405,3,FALSE)</f>
        <v>1</v>
      </c>
      <c r="F438">
        <f>VLOOKUP(B438,home!$B$2:$E$405,3,FALSE)</f>
        <v>1.33</v>
      </c>
      <c r="G438">
        <f>VLOOKUP(C438,away!$B$2:$E$405,4,FALSE)</f>
        <v>0.67</v>
      </c>
      <c r="H438">
        <f>VLOOKUP(A438,away!$A$2:$E$405,3,FALSE)</f>
        <v>1.25</v>
      </c>
      <c r="I438">
        <f>VLOOKUP(C438,away!$B$2:$E$405,3,FALSE)</f>
        <v>3</v>
      </c>
      <c r="J438">
        <f>VLOOKUP(B438,home!$B$2:$E$405,4,FALSE)</f>
        <v>2.13</v>
      </c>
      <c r="K438" s="3">
        <f t="shared" si="672"/>
        <v>0.89110000000000011</v>
      </c>
      <c r="L438" s="3">
        <f t="shared" si="673"/>
        <v>7.9874999999999998</v>
      </c>
      <c r="M438" s="5">
        <f t="shared" si="674"/>
        <v>1.3933910381848502E-4</v>
      </c>
      <c r="N438" s="5">
        <f t="shared" si="675"/>
        <v>1.2416507541265201E-4</v>
      </c>
      <c r="O438" s="5">
        <f t="shared" si="676"/>
        <v>1.1129710917501493E-3</v>
      </c>
      <c r="P438" s="5">
        <f t="shared" si="677"/>
        <v>9.9176853985855811E-4</v>
      </c>
      <c r="Q438" s="5">
        <f t="shared" si="678"/>
        <v>5.5321749350107113E-5</v>
      </c>
      <c r="R438" s="5">
        <f t="shared" si="679"/>
        <v>4.444928297677158E-3</v>
      </c>
      <c r="S438" s="5">
        <f t="shared" si="680"/>
        <v>1.7647681262800848E-3</v>
      </c>
      <c r="T438" s="5">
        <f t="shared" si="681"/>
        <v>4.4188247293398066E-4</v>
      </c>
      <c r="U438" s="5">
        <f t="shared" si="682"/>
        <v>3.9608756060601153E-3</v>
      </c>
      <c r="V438" s="5">
        <f t="shared" si="683"/>
        <v>1.3956690786287643E-3</v>
      </c>
      <c r="W438" s="5">
        <f t="shared" si="684"/>
        <v>1.6432403615293485E-5</v>
      </c>
      <c r="X438" s="5">
        <f t="shared" si="685"/>
        <v>1.3125382387715675E-4</v>
      </c>
      <c r="Y438" s="5">
        <f t="shared" si="686"/>
        <v>5.2419495910939462E-4</v>
      </c>
      <c r="Z438" s="5">
        <f t="shared" si="687"/>
        <v>1.1834621592565443E-2</v>
      </c>
      <c r="AA438" s="5">
        <f t="shared" si="688"/>
        <v>1.0545831301135067E-2</v>
      </c>
      <c r="AB438" s="5">
        <f t="shared" si="689"/>
        <v>4.6986951362207301E-3</v>
      </c>
      <c r="AC438" s="5">
        <f t="shared" si="690"/>
        <v>6.2086873242369711E-4</v>
      </c>
      <c r="AD438" s="5">
        <f t="shared" si="691"/>
        <v>3.6607287153970056E-6</v>
      </c>
      <c r="AE438" s="5">
        <f t="shared" si="692"/>
        <v>2.9240070614233588E-5</v>
      </c>
      <c r="AF438" s="5">
        <f t="shared" si="693"/>
        <v>1.1677753201559537E-4</v>
      </c>
      <c r="AG438" s="5">
        <f t="shared" si="694"/>
        <v>3.1092017899152295E-4</v>
      </c>
      <c r="AH438" s="5">
        <f t="shared" si="695"/>
        <v>2.3632259992654111E-2</v>
      </c>
      <c r="AI438" s="5">
        <f t="shared" si="696"/>
        <v>2.1058706879454075E-2</v>
      </c>
      <c r="AJ438" s="5">
        <f t="shared" si="697"/>
        <v>9.3827068501407661E-3</v>
      </c>
      <c r="AK438" s="5">
        <f t="shared" si="698"/>
        <v>2.7869766913868124E-3</v>
      </c>
      <c r="AL438" s="5">
        <f t="shared" si="699"/>
        <v>1.7676533272435068E-4</v>
      </c>
      <c r="AM438" s="5">
        <f t="shared" si="700"/>
        <v>6.5241507165805474E-7</v>
      </c>
      <c r="AN438" s="5">
        <f t="shared" si="701"/>
        <v>5.2111653848687127E-6</v>
      </c>
      <c r="AO438" s="5">
        <f t="shared" si="702"/>
        <v>2.0812091755819417E-5</v>
      </c>
      <c r="AP438" s="5">
        <f t="shared" si="703"/>
        <v>5.5412194299869248E-5</v>
      </c>
      <c r="AQ438" s="5">
        <f t="shared" si="704"/>
        <v>1.1065122549255136E-4</v>
      </c>
      <c r="AR438" s="5">
        <f t="shared" si="705"/>
        <v>3.7752535338264913E-2</v>
      </c>
      <c r="AS438" s="5">
        <f t="shared" si="706"/>
        <v>3.364128423992787E-2</v>
      </c>
      <c r="AT438" s="5">
        <f t="shared" si="707"/>
        <v>1.4988874193099863E-2</v>
      </c>
      <c r="AU438" s="5">
        <f t="shared" si="708"/>
        <v>4.4521952644904304E-3</v>
      </c>
      <c r="AV438" s="5">
        <f t="shared" si="709"/>
        <v>9.9183780004685534E-4</v>
      </c>
      <c r="AW438" s="5">
        <f t="shared" si="710"/>
        <v>3.4948771085429643E-5</v>
      </c>
      <c r="AX438" s="5">
        <f t="shared" si="711"/>
        <v>9.6894511725748716E-8</v>
      </c>
      <c r="AY438" s="5">
        <f t="shared" si="712"/>
        <v>7.7394491240941802E-7</v>
      </c>
      <c r="AZ438" s="5">
        <f t="shared" si="713"/>
        <v>3.0909424939351123E-6</v>
      </c>
      <c r="BA438" s="5">
        <f t="shared" si="714"/>
        <v>8.2296343901022449E-6</v>
      </c>
      <c r="BB438" s="5">
        <f t="shared" si="715"/>
        <v>1.6433551172735413E-5</v>
      </c>
      <c r="BC438" s="5">
        <f t="shared" si="716"/>
        <v>2.6252597998444805E-5</v>
      </c>
      <c r="BD438" s="5">
        <f t="shared" si="717"/>
        <v>5.0258062669065164E-2</v>
      </c>
      <c r="BE438" s="5">
        <f t="shared" si="718"/>
        <v>4.4784959644403967E-2</v>
      </c>
      <c r="BF438" s="5">
        <f t="shared" si="719"/>
        <v>1.9953938769564191E-2</v>
      </c>
      <c r="BG438" s="5">
        <f t="shared" si="720"/>
        <v>5.9269849458528845E-3</v>
      </c>
      <c r="BH438" s="5">
        <f t="shared" si="721"/>
        <v>1.3203840713123761E-3</v>
      </c>
      <c r="BI438" s="5">
        <f t="shared" si="722"/>
        <v>2.3531884918929181E-4</v>
      </c>
      <c r="BJ438" s="8">
        <f t="shared" si="723"/>
        <v>2.0014656521194526E-3</v>
      </c>
      <c r="BK438" s="8">
        <f t="shared" si="724"/>
        <v>5.0899528586463494E-3</v>
      </c>
      <c r="BL438" s="8">
        <f t="shared" si="725"/>
        <v>0.2959303276316968</v>
      </c>
      <c r="BM438" s="8">
        <f t="shared" si="726"/>
        <v>0.30802204870333388</v>
      </c>
      <c r="BN438" s="8">
        <f t="shared" si="727"/>
        <v>6.8684938578671096E-3</v>
      </c>
    </row>
    <row r="439" spans="1:66" x14ac:dyDescent="0.25">
      <c r="A439" t="s">
        <v>143</v>
      </c>
      <c r="B439" t="s">
        <v>150</v>
      </c>
      <c r="C439" t="s">
        <v>147</v>
      </c>
      <c r="D439" s="16"/>
      <c r="E439">
        <f>VLOOKUP(A439,home!$A$2:$E$405,3,FALSE)</f>
        <v>1</v>
      </c>
      <c r="F439">
        <f>VLOOKUP(B439,home!$B$2:$E$405,3,FALSE)</f>
        <v>0.67</v>
      </c>
      <c r="G439">
        <f>VLOOKUP(C439,away!$B$2:$E$405,4,FALSE)</f>
        <v>0.67</v>
      </c>
      <c r="H439">
        <f>VLOOKUP(A439,away!$A$2:$E$405,3,FALSE)</f>
        <v>1.25</v>
      </c>
      <c r="I439">
        <f>VLOOKUP(C439,away!$B$2:$E$405,3,FALSE)</f>
        <v>1.67</v>
      </c>
      <c r="J439">
        <f>VLOOKUP(B439,home!$B$2:$E$405,4,FALSE)</f>
        <v>1.33</v>
      </c>
      <c r="K439" s="3">
        <f t="shared" si="672"/>
        <v>0.44890000000000008</v>
      </c>
      <c r="L439" s="3">
        <f t="shared" si="673"/>
        <v>2.7763749999999998</v>
      </c>
      <c r="M439" s="5">
        <f t="shared" si="674"/>
        <v>3.9744850239415548E-2</v>
      </c>
      <c r="N439" s="5">
        <f t="shared" si="675"/>
        <v>1.7841463272473639E-2</v>
      </c>
      <c r="O439" s="5">
        <f t="shared" si="676"/>
        <v>0.11034660858345734</v>
      </c>
      <c r="P439" s="5">
        <f t="shared" si="677"/>
        <v>4.9534592593114005E-2</v>
      </c>
      <c r="Q439" s="5">
        <f t="shared" si="678"/>
        <v>4.0045164315067093E-3</v>
      </c>
      <c r="R439" s="5">
        <f t="shared" si="679"/>
        <v>0.15318178270294819</v>
      </c>
      <c r="S439" s="5">
        <f t="shared" si="680"/>
        <v>1.5433923191214081E-2</v>
      </c>
      <c r="T439" s="5">
        <f t="shared" si="681"/>
        <v>1.111803930752444E-2</v>
      </c>
      <c r="U439" s="5">
        <f t="shared" si="682"/>
        <v>6.8763302255353445E-2</v>
      </c>
      <c r="V439" s="5">
        <f t="shared" si="683"/>
        <v>2.1372806589614601E-3</v>
      </c>
      <c r="W439" s="5">
        <f t="shared" si="684"/>
        <v>5.9920914203445404E-4</v>
      </c>
      <c r="X439" s="5">
        <f t="shared" si="685"/>
        <v>1.6636292817159073E-3</v>
      </c>
      <c r="Y439" s="5">
        <f t="shared" si="686"/>
        <v>2.3094293735120008E-3</v>
      </c>
      <c r="Z439" s="5">
        <f t="shared" si="687"/>
        <v>0.14176335731729925</v>
      </c>
      <c r="AA439" s="5">
        <f t="shared" si="688"/>
        <v>6.363757109973564E-2</v>
      </c>
      <c r="AB439" s="5">
        <f t="shared" si="689"/>
        <v>1.4283452833335665E-2</v>
      </c>
      <c r="AC439" s="5">
        <f t="shared" si="690"/>
        <v>1.6648277396483623E-4</v>
      </c>
      <c r="AD439" s="5">
        <f t="shared" si="691"/>
        <v>6.7246245964816602E-5</v>
      </c>
      <c r="AE439" s="5">
        <f t="shared" si="692"/>
        <v>1.8670079614056771E-4</v>
      </c>
      <c r="AF439" s="5">
        <f t="shared" si="693"/>
        <v>2.5917571144238433E-4</v>
      </c>
      <c r="AG439" s="5">
        <f t="shared" si="694"/>
        <v>2.398563219519499E-4</v>
      </c>
      <c r="AH439" s="5">
        <f t="shared" si="695"/>
        <v>9.8397060292954169E-2</v>
      </c>
      <c r="AI439" s="5">
        <f t="shared" si="696"/>
        <v>4.417044036550713E-2</v>
      </c>
      <c r="AJ439" s="5">
        <f t="shared" si="697"/>
        <v>9.9140553400380773E-3</v>
      </c>
      <c r="AK439" s="5">
        <f t="shared" si="698"/>
        <v>1.4834731473810311E-3</v>
      </c>
      <c r="AL439" s="5">
        <f t="shared" si="699"/>
        <v>8.299597389290267E-6</v>
      </c>
      <c r="AM439" s="5">
        <f t="shared" si="700"/>
        <v>6.0373679627212355E-6</v>
      </c>
      <c r="AN439" s="5">
        <f t="shared" si="701"/>
        <v>1.6761997477500172E-5</v>
      </c>
      <c r="AO439" s="5">
        <f t="shared" si="702"/>
        <v>2.3268795373297269E-5</v>
      </c>
      <c r="AP439" s="5">
        <f t="shared" si="703"/>
        <v>2.1534300584846067E-5</v>
      </c>
      <c r="AQ439" s="5">
        <f t="shared" si="704"/>
        <v>1.4946823446563E-5</v>
      </c>
      <c r="AR439" s="5">
        <f t="shared" si="705"/>
        <v>5.4637427654170116E-2</v>
      </c>
      <c r="AS439" s="5">
        <f t="shared" si="706"/>
        <v>2.4526741273956966E-2</v>
      </c>
      <c r="AT439" s="5">
        <f t="shared" si="707"/>
        <v>5.5050270789396413E-3</v>
      </c>
      <c r="AU439" s="5">
        <f t="shared" si="708"/>
        <v>8.237355519120018E-4</v>
      </c>
      <c r="AV439" s="5">
        <f t="shared" si="709"/>
        <v>9.244372231332441E-5</v>
      </c>
      <c r="AW439" s="5">
        <f t="shared" si="710"/>
        <v>2.8733084837747211E-7</v>
      </c>
      <c r="AX439" s="5">
        <f t="shared" si="711"/>
        <v>4.51695746410927E-7</v>
      </c>
      <c r="AY439" s="5">
        <f t="shared" si="712"/>
        <v>1.2540767779416376E-6</v>
      </c>
      <c r="AZ439" s="5">
        <f t="shared" si="713"/>
        <v>1.7408937071788568E-6</v>
      </c>
      <c r="BA439" s="5">
        <f t="shared" si="714"/>
        <v>1.6111245887562327E-6</v>
      </c>
      <c r="BB439" s="5">
        <f t="shared" si="715"/>
        <v>1.1182715075270214E-6</v>
      </c>
      <c r="BC439" s="5">
        <f t="shared" si="716"/>
        <v>6.2094821134206667E-7</v>
      </c>
      <c r="BD439" s="5">
        <f t="shared" si="717"/>
        <v>2.5282331367224461E-2</v>
      </c>
      <c r="BE439" s="5">
        <f t="shared" si="718"/>
        <v>1.134923855074706E-2</v>
      </c>
      <c r="BF439" s="5">
        <f t="shared" si="719"/>
        <v>2.547336592715178E-3</v>
      </c>
      <c r="BG439" s="5">
        <f t="shared" si="720"/>
        <v>3.8116646548994786E-4</v>
      </c>
      <c r="BH439" s="5">
        <f t="shared" si="721"/>
        <v>4.2776406589609405E-5</v>
      </c>
      <c r="BI439" s="5">
        <f t="shared" si="722"/>
        <v>3.8404657836151331E-6</v>
      </c>
      <c r="BJ439" s="8">
        <f t="shared" si="723"/>
        <v>3.8378612179650953E-2</v>
      </c>
      <c r="BK439" s="8">
        <f t="shared" si="724"/>
        <v>0.10702668313083717</v>
      </c>
      <c r="BL439" s="8">
        <f t="shared" si="725"/>
        <v>0.68936981175055245</v>
      </c>
      <c r="BM439" s="8">
        <f t="shared" si="726"/>
        <v>0.60188368380949475</v>
      </c>
      <c r="BN439" s="8">
        <f t="shared" si="727"/>
        <v>0.3746538138229154</v>
      </c>
    </row>
    <row r="440" spans="1:66" x14ac:dyDescent="0.25">
      <c r="A440" t="s">
        <v>143</v>
      </c>
      <c r="B440" t="s">
        <v>149</v>
      </c>
      <c r="C440" t="s">
        <v>157</v>
      </c>
      <c r="D440" s="16"/>
      <c r="E440">
        <f>VLOOKUP(A440,home!$A$2:$E$405,3,FALSE)</f>
        <v>1</v>
      </c>
      <c r="F440">
        <f>VLOOKUP(B440,home!$B$2:$E$405,3,FALSE)</f>
        <v>2</v>
      </c>
      <c r="G440">
        <f>VLOOKUP(C440,away!$B$2:$E$405,4,FALSE)</f>
        <v>1.33</v>
      </c>
      <c r="H440">
        <f>VLOOKUP(A440,away!$A$2:$E$405,3,FALSE)</f>
        <v>1.25</v>
      </c>
      <c r="I440">
        <f>VLOOKUP(C440,away!$B$2:$E$405,3,FALSE)</f>
        <v>0.67</v>
      </c>
      <c r="J440">
        <f>VLOOKUP(B440,home!$B$2:$E$405,4,FALSE)</f>
        <v>0.53</v>
      </c>
      <c r="K440" s="3">
        <f t="shared" si="672"/>
        <v>2.66</v>
      </c>
      <c r="L440" s="3">
        <f t="shared" si="673"/>
        <v>0.44387500000000002</v>
      </c>
      <c r="M440" s="5">
        <f t="shared" si="674"/>
        <v>4.487497451880175E-2</v>
      </c>
      <c r="N440" s="5">
        <f t="shared" si="675"/>
        <v>0.11936743222001266</v>
      </c>
      <c r="O440" s="5">
        <f t="shared" si="676"/>
        <v>1.9918879314533129E-2</v>
      </c>
      <c r="P440" s="5">
        <f t="shared" si="677"/>
        <v>5.2984218976658122E-2</v>
      </c>
      <c r="Q440" s="5">
        <f t="shared" si="678"/>
        <v>0.15875868485261688</v>
      </c>
      <c r="R440" s="5">
        <f t="shared" si="679"/>
        <v>4.4207462778691952E-3</v>
      </c>
      <c r="S440" s="5">
        <f t="shared" si="680"/>
        <v>1.5639716181845644E-2</v>
      </c>
      <c r="T440" s="5">
        <f t="shared" si="681"/>
        <v>7.0469011238955312E-2</v>
      </c>
      <c r="U440" s="5">
        <f t="shared" si="682"/>
        <v>1.175918509913206E-2</v>
      </c>
      <c r="V440" s="5">
        <f t="shared" si="683"/>
        <v>2.0517700215307239E-3</v>
      </c>
      <c r="W440" s="5">
        <f t="shared" si="684"/>
        <v>0.14076603390265363</v>
      </c>
      <c r="X440" s="5">
        <f t="shared" si="685"/>
        <v>6.2482523298540378E-2</v>
      </c>
      <c r="Y440" s="5">
        <f t="shared" si="686"/>
        <v>1.3867215014569804E-2</v>
      </c>
      <c r="Z440" s="5">
        <f t="shared" si="687"/>
        <v>6.5408625136306308E-4</v>
      </c>
      <c r="AA440" s="5">
        <f t="shared" si="688"/>
        <v>1.7398694286257477E-3</v>
      </c>
      <c r="AB440" s="5">
        <f t="shared" si="689"/>
        <v>2.3140263400722449E-3</v>
      </c>
      <c r="AC440" s="5">
        <f t="shared" si="690"/>
        <v>1.5140876579353046E-4</v>
      </c>
      <c r="AD440" s="5">
        <f t="shared" si="691"/>
        <v>9.360941254526467E-2</v>
      </c>
      <c r="AE440" s="5">
        <f t="shared" si="692"/>
        <v>4.1550877993529356E-2</v>
      </c>
      <c r="AF440" s="5">
        <f t="shared" si="693"/>
        <v>9.2216979846889216E-3</v>
      </c>
      <c r="AG440" s="5">
        <f t="shared" si="694"/>
        <v>1.3644270643179315E-3</v>
      </c>
      <c r="AH440" s="5">
        <f t="shared" si="695"/>
        <v>7.2583133705944895E-5</v>
      </c>
      <c r="AI440" s="5">
        <f t="shared" si="696"/>
        <v>1.9307113565781344E-4</v>
      </c>
      <c r="AJ440" s="5">
        <f t="shared" si="697"/>
        <v>2.5678461042489192E-4</v>
      </c>
      <c r="AK440" s="5">
        <f t="shared" si="698"/>
        <v>2.2768235457673751E-4</v>
      </c>
      <c r="AL440" s="5">
        <f t="shared" si="699"/>
        <v>7.1507786135265966E-6</v>
      </c>
      <c r="AM440" s="5">
        <f t="shared" si="700"/>
        <v>4.9800207474080781E-2</v>
      </c>
      <c r="AN440" s="5">
        <f t="shared" si="701"/>
        <v>2.2105067092557606E-2</v>
      </c>
      <c r="AO440" s="5">
        <f t="shared" si="702"/>
        <v>4.9059433278545034E-3</v>
      </c>
      <c r="AP440" s="5">
        <f t="shared" si="703"/>
        <v>7.2587519821713927E-4</v>
      </c>
      <c r="AQ440" s="5">
        <f t="shared" si="704"/>
        <v>8.0549463402158162E-5</v>
      </c>
      <c r="AR440" s="5">
        <f t="shared" si="705"/>
        <v>6.4435676947452623E-6</v>
      </c>
      <c r="AS440" s="5">
        <f t="shared" si="706"/>
        <v>1.7139890068022398E-5</v>
      </c>
      <c r="AT440" s="5">
        <f t="shared" si="707"/>
        <v>2.2796053790469796E-5</v>
      </c>
      <c r="AU440" s="5">
        <f t="shared" si="708"/>
        <v>2.0212501027549885E-5</v>
      </c>
      <c r="AV440" s="5">
        <f t="shared" si="709"/>
        <v>1.3441313183320676E-5</v>
      </c>
      <c r="AW440" s="5">
        <f t="shared" si="710"/>
        <v>2.3452716499529003E-7</v>
      </c>
      <c r="AX440" s="5">
        <f t="shared" si="711"/>
        <v>2.207809198017581E-2</v>
      </c>
      <c r="AY440" s="5">
        <f t="shared" si="712"/>
        <v>9.7999130777005374E-3</v>
      </c>
      <c r="AZ440" s="5">
        <f t="shared" si="713"/>
        <v>2.1749682086821629E-3</v>
      </c>
      <c r="BA440" s="5">
        <f t="shared" si="714"/>
        <v>3.2180467120959834E-4</v>
      </c>
      <c r="BB440" s="5">
        <f t="shared" si="715"/>
        <v>3.5710262108290112E-5</v>
      </c>
      <c r="BC440" s="5">
        <f t="shared" si="716"/>
        <v>3.1701785186634567E-6</v>
      </c>
      <c r="BD440" s="5">
        <f t="shared" si="717"/>
        <v>4.7668976841750833E-7</v>
      </c>
      <c r="BE440" s="5">
        <f t="shared" si="718"/>
        <v>1.2679947839905722E-6</v>
      </c>
      <c r="BF440" s="5">
        <f t="shared" si="719"/>
        <v>1.6864330627074615E-6</v>
      </c>
      <c r="BG440" s="5">
        <f t="shared" si="720"/>
        <v>1.4953039822672825E-6</v>
      </c>
      <c r="BH440" s="5">
        <f t="shared" si="721"/>
        <v>9.9437714820774295E-7</v>
      </c>
      <c r="BI440" s="5">
        <f t="shared" si="722"/>
        <v>5.2900864284651906E-7</v>
      </c>
      <c r="BJ440" s="8">
        <f t="shared" si="723"/>
        <v>0.82348861704965692</v>
      </c>
      <c r="BK440" s="8">
        <f t="shared" si="724"/>
        <v>0.12550915232094387</v>
      </c>
      <c r="BL440" s="8">
        <f t="shared" si="725"/>
        <v>4.0989310827750321E-2</v>
      </c>
      <c r="BM440" s="8">
        <f t="shared" si="726"/>
        <v>0.58051655173868688</v>
      </c>
      <c r="BN440" s="8">
        <f t="shared" si="727"/>
        <v>0.40032493616049175</v>
      </c>
    </row>
    <row r="441" spans="1:66" x14ac:dyDescent="0.25">
      <c r="A441" t="s">
        <v>143</v>
      </c>
      <c r="B441" t="s">
        <v>155</v>
      </c>
      <c r="C441" t="s">
        <v>140</v>
      </c>
      <c r="D441" s="16"/>
      <c r="E441">
        <f>VLOOKUP(A441,home!$A$2:$E$405,3,FALSE)</f>
        <v>1</v>
      </c>
      <c r="F441">
        <f>VLOOKUP(B441,home!$B$2:$E$405,3,FALSE)</f>
        <v>0.67</v>
      </c>
      <c r="G441">
        <f>VLOOKUP(C441,away!$B$2:$E$405,4,FALSE)</f>
        <v>0.33</v>
      </c>
      <c r="H441">
        <f>VLOOKUP(A441,away!$A$2:$E$405,3,FALSE)</f>
        <v>1.25</v>
      </c>
      <c r="I441">
        <f>VLOOKUP(C441,away!$B$2:$E$405,3,FALSE)</f>
        <v>2</v>
      </c>
      <c r="J441">
        <f>VLOOKUP(B441,home!$B$2:$E$405,4,FALSE)</f>
        <v>1.33</v>
      </c>
      <c r="K441" s="3">
        <f t="shared" si="672"/>
        <v>0.22110000000000002</v>
      </c>
      <c r="L441" s="3">
        <f t="shared" si="673"/>
        <v>3.3250000000000002</v>
      </c>
      <c r="M441" s="5">
        <f t="shared" si="674"/>
        <v>2.8836884484038785E-2</v>
      </c>
      <c r="N441" s="5">
        <f t="shared" si="675"/>
        <v>6.3758351594209754E-3</v>
      </c>
      <c r="O441" s="5">
        <f t="shared" si="676"/>
        <v>9.588264090942894E-2</v>
      </c>
      <c r="P441" s="5">
        <f t="shared" si="677"/>
        <v>2.1199651905074741E-2</v>
      </c>
      <c r="Q441" s="5">
        <f t="shared" si="678"/>
        <v>7.048485768739889E-4</v>
      </c>
      <c r="R441" s="5">
        <f t="shared" si="679"/>
        <v>0.15940489051192566</v>
      </c>
      <c r="S441" s="5">
        <f t="shared" si="680"/>
        <v>3.8962707738512477E-3</v>
      </c>
      <c r="T441" s="5">
        <f t="shared" si="681"/>
        <v>2.3436215181060127E-3</v>
      </c>
      <c r="U441" s="5">
        <f t="shared" si="682"/>
        <v>3.5244421292186766E-2</v>
      </c>
      <c r="V441" s="5">
        <f t="shared" si="683"/>
        <v>3.1826363126972768E-4</v>
      </c>
      <c r="W441" s="5">
        <f t="shared" si="684"/>
        <v>5.194734011561299E-5</v>
      </c>
      <c r="X441" s="5">
        <f t="shared" si="685"/>
        <v>1.7272490588441319E-4</v>
      </c>
      <c r="Y441" s="5">
        <f t="shared" si="686"/>
        <v>2.8715515603283697E-4</v>
      </c>
      <c r="Z441" s="5">
        <f t="shared" si="687"/>
        <v>0.17667375365071764</v>
      </c>
      <c r="AA441" s="5">
        <f t="shared" si="688"/>
        <v>3.9062566932173665E-2</v>
      </c>
      <c r="AB441" s="5">
        <f t="shared" si="689"/>
        <v>4.3183667743517994E-3</v>
      </c>
      <c r="AC441" s="5">
        <f t="shared" si="690"/>
        <v>1.4623368469073426E-5</v>
      </c>
      <c r="AD441" s="5">
        <f t="shared" si="691"/>
        <v>2.8713892248905078E-6</v>
      </c>
      <c r="AE441" s="5">
        <f t="shared" si="692"/>
        <v>9.5473691727609378E-6</v>
      </c>
      <c r="AF441" s="5">
        <f t="shared" si="693"/>
        <v>1.5872501249715064E-5</v>
      </c>
      <c r="AG441" s="5">
        <f t="shared" si="694"/>
        <v>1.7592022218434195E-5</v>
      </c>
      <c r="AH441" s="5">
        <f t="shared" si="695"/>
        <v>0.14686005772215904</v>
      </c>
      <c r="AI441" s="5">
        <f t="shared" si="696"/>
        <v>3.2470758762369364E-2</v>
      </c>
      <c r="AJ441" s="5">
        <f t="shared" si="697"/>
        <v>3.5896423811799336E-3</v>
      </c>
      <c r="AK441" s="5">
        <f t="shared" si="698"/>
        <v>2.6455664349296117E-4</v>
      </c>
      <c r="AL441" s="5">
        <f t="shared" si="699"/>
        <v>4.3001916021211405E-7</v>
      </c>
      <c r="AM441" s="5">
        <f t="shared" si="700"/>
        <v>1.2697283152465833E-7</v>
      </c>
      <c r="AN441" s="5">
        <f t="shared" si="701"/>
        <v>4.2218466481948883E-7</v>
      </c>
      <c r="AO441" s="5">
        <f t="shared" si="702"/>
        <v>7.0188200526240038E-7</v>
      </c>
      <c r="AP441" s="5">
        <f t="shared" si="703"/>
        <v>7.7791922249916049E-7</v>
      </c>
      <c r="AQ441" s="5">
        <f t="shared" si="704"/>
        <v>6.4664535370242723E-7</v>
      </c>
      <c r="AR441" s="5">
        <f t="shared" si="705"/>
        <v>9.766193838523575E-2</v>
      </c>
      <c r="AS441" s="5">
        <f t="shared" si="706"/>
        <v>2.1593054576975624E-2</v>
      </c>
      <c r="AT441" s="5">
        <f t="shared" si="707"/>
        <v>2.3871121834846557E-3</v>
      </c>
      <c r="AU441" s="5">
        <f t="shared" si="708"/>
        <v>1.7593016792281915E-4</v>
      </c>
      <c r="AV441" s="5">
        <f t="shared" si="709"/>
        <v>9.7245400319338274E-6</v>
      </c>
      <c r="AW441" s="5">
        <f t="shared" si="710"/>
        <v>8.7814391881565872E-9</v>
      </c>
      <c r="AX441" s="5">
        <f t="shared" si="711"/>
        <v>4.678948841683658E-9</v>
      </c>
      <c r="AY441" s="5">
        <f t="shared" si="712"/>
        <v>1.5557504898598159E-8</v>
      </c>
      <c r="AZ441" s="5">
        <f t="shared" si="713"/>
        <v>2.5864351893919449E-8</v>
      </c>
      <c r="BA441" s="5">
        <f t="shared" si="714"/>
        <v>2.8666323349094055E-8</v>
      </c>
      <c r="BB441" s="5">
        <f t="shared" si="715"/>
        <v>2.3828881283934437E-8</v>
      </c>
      <c r="BC441" s="5">
        <f t="shared" si="716"/>
        <v>1.5846206053816398E-8</v>
      </c>
      <c r="BD441" s="5">
        <f t="shared" si="717"/>
        <v>5.4120990855151478E-2</v>
      </c>
      <c r="BE441" s="5">
        <f t="shared" si="718"/>
        <v>1.1966151078073991E-2</v>
      </c>
      <c r="BF441" s="5">
        <f t="shared" si="719"/>
        <v>1.3228580016810801E-3</v>
      </c>
      <c r="BG441" s="5">
        <f t="shared" si="720"/>
        <v>9.7494634723895607E-5</v>
      </c>
      <c r="BH441" s="5">
        <f t="shared" si="721"/>
        <v>5.3890159343633297E-6</v>
      </c>
      <c r="BI441" s="5">
        <f t="shared" si="722"/>
        <v>2.3830228461754653E-7</v>
      </c>
      <c r="BJ441" s="8">
        <f t="shared" si="723"/>
        <v>9.9848059845937705E-3</v>
      </c>
      <c r="BK441" s="8">
        <f t="shared" si="724"/>
        <v>5.4266139739368682E-2</v>
      </c>
      <c r="BL441" s="8">
        <f t="shared" si="725"/>
        <v>0.70643878367076829</v>
      </c>
      <c r="BM441" s="8">
        <f t="shared" si="726"/>
        <v>0.63495872472261961</v>
      </c>
      <c r="BN441" s="8">
        <f t="shared" si="727"/>
        <v>0.31240475154676312</v>
      </c>
    </row>
    <row r="442" spans="1:66" x14ac:dyDescent="0.25">
      <c r="A442" t="s">
        <v>143</v>
      </c>
      <c r="B442" t="s">
        <v>145</v>
      </c>
      <c r="C442" t="s">
        <v>452</v>
      </c>
      <c r="D442" s="16"/>
      <c r="E442">
        <f>VLOOKUP(A442,home!$A$2:$E$405,3,FALSE)</f>
        <v>1</v>
      </c>
      <c r="F442">
        <f>VLOOKUP(B442,home!$B$2:$E$405,3,FALSE)</f>
        <v>0.67</v>
      </c>
      <c r="G442">
        <f>VLOOKUP(C442,away!$B$2:$E$405,4,FALSE)</f>
        <v>1.33</v>
      </c>
      <c r="H442">
        <f>VLOOKUP(A442,away!$A$2:$E$405,3,FALSE)</f>
        <v>1.25</v>
      </c>
      <c r="I442">
        <f>VLOOKUP(C442,away!$B$2:$E$405,3,FALSE)</f>
        <v>1.33</v>
      </c>
      <c r="J442">
        <f>VLOOKUP(B442,home!$B$2:$E$405,4,FALSE)</f>
        <v>1.07</v>
      </c>
      <c r="K442" s="3">
        <f t="shared" si="672"/>
        <v>0.89110000000000011</v>
      </c>
      <c r="L442" s="3">
        <f t="shared" si="673"/>
        <v>1.7788750000000002</v>
      </c>
      <c r="M442" s="5">
        <f t="shared" si="674"/>
        <v>6.9253956636620193E-2</v>
      </c>
      <c r="N442" s="5">
        <f t="shared" si="675"/>
        <v>6.1712200758892256E-2</v>
      </c>
      <c r="O442" s="5">
        <f t="shared" si="676"/>
        <v>0.12319413211196775</v>
      </c>
      <c r="P442" s="5">
        <f t="shared" si="677"/>
        <v>0.10977829112497446</v>
      </c>
      <c r="Q442" s="5">
        <f t="shared" si="678"/>
        <v>2.749587104812445E-2</v>
      </c>
      <c r="R442" s="5">
        <f t="shared" si="679"/>
        <v>0.10957348088033836</v>
      </c>
      <c r="S442" s="5">
        <f t="shared" si="680"/>
        <v>4.3503915832395795E-2</v>
      </c>
      <c r="T442" s="5">
        <f t="shared" si="681"/>
        <v>4.8911717610732382E-2</v>
      </c>
      <c r="U442" s="5">
        <f t="shared" si="682"/>
        <v>9.764092881246951E-2</v>
      </c>
      <c r="V442" s="5">
        <f t="shared" si="683"/>
        <v>7.6622746663398047E-3</v>
      </c>
      <c r="W442" s="5">
        <f t="shared" si="684"/>
        <v>8.1671902303279004E-3</v>
      </c>
      <c r="X442" s="5">
        <f t="shared" si="685"/>
        <v>1.4528410520974543E-2</v>
      </c>
      <c r="Y442" s="5">
        <f t="shared" si="686"/>
        <v>1.29221131327493E-2</v>
      </c>
      <c r="Z442" s="5">
        <f t="shared" si="687"/>
        <v>6.4972508600337306E-2</v>
      </c>
      <c r="AA442" s="5">
        <f t="shared" si="688"/>
        <v>5.789700241376057E-2</v>
      </c>
      <c r="AB442" s="5">
        <f t="shared" si="689"/>
        <v>2.579600942545103E-2</v>
      </c>
      <c r="AC442" s="5">
        <f t="shared" si="690"/>
        <v>7.5911855785235267E-4</v>
      </c>
      <c r="AD442" s="5">
        <f t="shared" si="691"/>
        <v>1.8194458035612978E-3</v>
      </c>
      <c r="AE442" s="5">
        <f t="shared" si="692"/>
        <v>3.2365666538101035E-3</v>
      </c>
      <c r="AF442" s="5">
        <f t="shared" si="693"/>
        <v>2.8787237531482249E-3</v>
      </c>
      <c r="AG442" s="5">
        <f t="shared" si="694"/>
        <v>1.7069632387938499E-3</v>
      </c>
      <c r="AH442" s="5">
        <f t="shared" si="695"/>
        <v>2.8894492809106265E-2</v>
      </c>
      <c r="AI442" s="5">
        <f t="shared" si="696"/>
        <v>2.5747882542194594E-2</v>
      </c>
      <c r="AJ442" s="5">
        <f t="shared" si="697"/>
        <v>1.1471969066674803E-2</v>
      </c>
      <c r="AK442" s="5">
        <f t="shared" si="698"/>
        <v>3.4075572117713065E-3</v>
      </c>
      <c r="AL442" s="5">
        <f t="shared" si="699"/>
        <v>4.8132838664828298E-5</v>
      </c>
      <c r="AM442" s="5">
        <f t="shared" si="700"/>
        <v>3.2426163111069469E-4</v>
      </c>
      <c r="AN442" s="5">
        <f t="shared" si="701"/>
        <v>5.7682090904203698E-4</v>
      </c>
      <c r="AO442" s="5">
        <f t="shared" si="702"/>
        <v>5.1304614728607696E-4</v>
      </c>
      <c r="AP442" s="5">
        <f t="shared" si="703"/>
        <v>3.0421498841784011E-4</v>
      </c>
      <c r="AQ442" s="5">
        <f t="shared" si="704"/>
        <v>1.3529010938044636E-4</v>
      </c>
      <c r="AR442" s="5">
        <f t="shared" si="705"/>
        <v>1.0279938179159781E-2</v>
      </c>
      <c r="AS442" s="5">
        <f t="shared" si="706"/>
        <v>9.1604529114492801E-3</v>
      </c>
      <c r="AT442" s="5">
        <f t="shared" si="707"/>
        <v>4.0814397946962282E-3</v>
      </c>
      <c r="AU442" s="5">
        <f t="shared" si="708"/>
        <v>1.2123236670179363E-3</v>
      </c>
      <c r="AV442" s="5">
        <f t="shared" si="709"/>
        <v>2.7007540491992072E-4</v>
      </c>
      <c r="AW442" s="5">
        <f t="shared" si="710"/>
        <v>2.119389848384046E-6</v>
      </c>
      <c r="AX442" s="5">
        <f t="shared" si="711"/>
        <v>4.8158256580456651E-5</v>
      </c>
      <c r="AY442" s="5">
        <f t="shared" si="712"/>
        <v>8.5667518674559823E-5</v>
      </c>
      <c r="AZ442" s="5">
        <f t="shared" si="713"/>
        <v>7.6195903641103823E-5</v>
      </c>
      <c r="BA442" s="5">
        <f t="shared" si="714"/>
        <v>4.5180996029856199E-5</v>
      </c>
      <c r="BB442" s="5">
        <f t="shared" si="715"/>
        <v>2.0092836078152617E-5</v>
      </c>
      <c r="BC442" s="5">
        <f t="shared" si="716"/>
        <v>7.1485287557047463E-6</v>
      </c>
      <c r="BD442" s="5">
        <f t="shared" si="717"/>
        <v>3.047787504742141E-3</v>
      </c>
      <c r="BE442" s="5">
        <f t="shared" si="718"/>
        <v>2.7158834454757219E-3</v>
      </c>
      <c r="BF442" s="5">
        <f t="shared" si="719"/>
        <v>1.2100618691317081E-3</v>
      </c>
      <c r="BG442" s="5">
        <f t="shared" si="720"/>
        <v>3.5942871052775508E-4</v>
      </c>
      <c r="BH442" s="5">
        <f t="shared" si="721"/>
        <v>8.0071730987820634E-5</v>
      </c>
      <c r="BI442" s="5">
        <f t="shared" si="722"/>
        <v>1.4270383896649401E-5</v>
      </c>
      <c r="BJ442" s="8">
        <f t="shared" si="723"/>
        <v>0.18551528057611125</v>
      </c>
      <c r="BK442" s="8">
        <f t="shared" si="724"/>
        <v>0.23109135717552201</v>
      </c>
      <c r="BL442" s="8">
        <f t="shared" si="725"/>
        <v>0.51605518887573909</v>
      </c>
      <c r="BM442" s="8">
        <f t="shared" si="726"/>
        <v>0.49654285453796621</v>
      </c>
      <c r="BN442" s="8">
        <f t="shared" si="727"/>
        <v>0.50100793256091747</v>
      </c>
    </row>
    <row r="443" spans="1:66" x14ac:dyDescent="0.25">
      <c r="A443" t="s">
        <v>143</v>
      </c>
      <c r="B443" t="s">
        <v>151</v>
      </c>
      <c r="C443" t="s">
        <v>153</v>
      </c>
      <c r="D443" s="16"/>
      <c r="E443">
        <f>VLOOKUP(A443,home!$A$2:$E$405,3,FALSE)</f>
        <v>1</v>
      </c>
      <c r="F443">
        <f>VLOOKUP(B443,home!$B$2:$E$405,3,FALSE)</f>
        <v>1</v>
      </c>
      <c r="G443">
        <f>VLOOKUP(C443,away!$B$2:$E$405,4,FALSE)</f>
        <v>1</v>
      </c>
      <c r="H443">
        <f>VLOOKUP(A443,away!$A$2:$E$405,3,FALSE)</f>
        <v>1.25</v>
      </c>
      <c r="I443">
        <f>VLOOKUP(C443,away!$B$2:$E$405,3,FALSE)</f>
        <v>1</v>
      </c>
      <c r="J443">
        <f>VLOOKUP(B443,home!$B$2:$E$405,4,FALSE)</f>
        <v>0.8</v>
      </c>
      <c r="K443" s="3">
        <f t="shared" si="672"/>
        <v>1</v>
      </c>
      <c r="L443" s="3">
        <f t="shared" si="673"/>
        <v>1</v>
      </c>
      <c r="M443" s="5">
        <f t="shared" si="674"/>
        <v>0.1353352832366127</v>
      </c>
      <c r="N443" s="5">
        <f t="shared" si="675"/>
        <v>0.1353352832366127</v>
      </c>
      <c r="O443" s="5">
        <f t="shared" si="676"/>
        <v>0.1353352832366127</v>
      </c>
      <c r="P443" s="5">
        <f t="shared" si="677"/>
        <v>0.1353352832366127</v>
      </c>
      <c r="Q443" s="5">
        <f t="shared" si="678"/>
        <v>6.7667641618306337E-2</v>
      </c>
      <c r="R443" s="5">
        <f t="shared" si="679"/>
        <v>6.7667641618306337E-2</v>
      </c>
      <c r="S443" s="5">
        <f t="shared" si="680"/>
        <v>3.3833820809153162E-2</v>
      </c>
      <c r="T443" s="5">
        <f t="shared" si="681"/>
        <v>6.7667641618306337E-2</v>
      </c>
      <c r="U443" s="5">
        <f t="shared" si="682"/>
        <v>6.7667641618306337E-2</v>
      </c>
      <c r="V443" s="5">
        <f t="shared" si="683"/>
        <v>3.7593134232392421E-3</v>
      </c>
      <c r="W443" s="5">
        <f t="shared" si="684"/>
        <v>2.2555880539435452E-2</v>
      </c>
      <c r="X443" s="5">
        <f t="shared" si="685"/>
        <v>2.2555880539435452E-2</v>
      </c>
      <c r="Y443" s="5">
        <f t="shared" si="686"/>
        <v>1.1277940269717724E-2</v>
      </c>
      <c r="Z443" s="5">
        <f t="shared" si="687"/>
        <v>2.2555880539435452E-2</v>
      </c>
      <c r="AA443" s="5">
        <f t="shared" si="688"/>
        <v>2.2555880539435452E-2</v>
      </c>
      <c r="AB443" s="5">
        <f t="shared" si="689"/>
        <v>1.1277940269717724E-2</v>
      </c>
      <c r="AC443" s="5">
        <f t="shared" si="690"/>
        <v>2.3495708895245252E-4</v>
      </c>
      <c r="AD443" s="5">
        <f t="shared" si="691"/>
        <v>5.6389701348588612E-3</v>
      </c>
      <c r="AE443" s="5">
        <f t="shared" si="692"/>
        <v>5.6389701348588612E-3</v>
      </c>
      <c r="AF443" s="5">
        <f t="shared" si="693"/>
        <v>2.8194850674294301E-3</v>
      </c>
      <c r="AG443" s="5">
        <f t="shared" si="694"/>
        <v>9.398283558098103E-4</v>
      </c>
      <c r="AH443" s="5">
        <f t="shared" si="695"/>
        <v>5.6389701348588612E-3</v>
      </c>
      <c r="AI443" s="5">
        <f t="shared" si="696"/>
        <v>5.6389701348588612E-3</v>
      </c>
      <c r="AJ443" s="5">
        <f t="shared" si="697"/>
        <v>2.8194850674294301E-3</v>
      </c>
      <c r="AK443" s="5">
        <f t="shared" si="698"/>
        <v>9.398283558098103E-4</v>
      </c>
      <c r="AL443" s="5">
        <f t="shared" si="699"/>
        <v>9.3982835580981077E-6</v>
      </c>
      <c r="AM443" s="5">
        <f t="shared" si="700"/>
        <v>1.1277940269717728E-3</v>
      </c>
      <c r="AN443" s="5">
        <f t="shared" si="701"/>
        <v>1.1277940269717728E-3</v>
      </c>
      <c r="AO443" s="5">
        <f t="shared" si="702"/>
        <v>5.6389701348588629E-4</v>
      </c>
      <c r="AP443" s="5">
        <f t="shared" si="703"/>
        <v>1.8796567116196211E-4</v>
      </c>
      <c r="AQ443" s="5">
        <f t="shared" si="704"/>
        <v>4.6991417790490522E-5</v>
      </c>
      <c r="AR443" s="5">
        <f t="shared" si="705"/>
        <v>1.1277940269717728E-3</v>
      </c>
      <c r="AS443" s="5">
        <f t="shared" si="706"/>
        <v>1.1277940269717728E-3</v>
      </c>
      <c r="AT443" s="5">
        <f t="shared" si="707"/>
        <v>5.6389701348588629E-4</v>
      </c>
      <c r="AU443" s="5">
        <f t="shared" si="708"/>
        <v>1.8796567116196211E-4</v>
      </c>
      <c r="AV443" s="5">
        <f t="shared" si="709"/>
        <v>4.6991417790490522E-5</v>
      </c>
      <c r="AW443" s="5">
        <f t="shared" si="710"/>
        <v>2.6106343216939165E-7</v>
      </c>
      <c r="AX443" s="5">
        <f t="shared" si="711"/>
        <v>1.8796567116196203E-4</v>
      </c>
      <c r="AY443" s="5">
        <f t="shared" si="712"/>
        <v>1.8796567116196203E-4</v>
      </c>
      <c r="AZ443" s="5">
        <f t="shared" si="713"/>
        <v>9.3982835580981003E-5</v>
      </c>
      <c r="BA443" s="5">
        <f t="shared" si="714"/>
        <v>3.1327611860327005E-5</v>
      </c>
      <c r="BB443" s="5">
        <f t="shared" si="715"/>
        <v>7.8319029650817497E-6</v>
      </c>
      <c r="BC443" s="5">
        <f t="shared" si="716"/>
        <v>1.5663805930163507E-6</v>
      </c>
      <c r="BD443" s="5">
        <f t="shared" si="717"/>
        <v>1.8796567116196203E-4</v>
      </c>
      <c r="BE443" s="5">
        <f t="shared" si="718"/>
        <v>1.8796567116196203E-4</v>
      </c>
      <c r="BF443" s="5">
        <f t="shared" si="719"/>
        <v>9.3982835580981003E-5</v>
      </c>
      <c r="BG443" s="5">
        <f t="shared" si="720"/>
        <v>3.1327611860327005E-5</v>
      </c>
      <c r="BH443" s="5">
        <f t="shared" si="721"/>
        <v>7.8319029650817497E-6</v>
      </c>
      <c r="BI443" s="5">
        <f t="shared" si="722"/>
        <v>1.5663805930163507E-6</v>
      </c>
      <c r="BJ443" s="8">
        <f t="shared" si="723"/>
        <v>0.34566260374447622</v>
      </c>
      <c r="BK443" s="8">
        <f t="shared" si="724"/>
        <v>0.30869602174929034</v>
      </c>
      <c r="BL443" s="8">
        <f t="shared" si="725"/>
        <v>0.32310672320504075</v>
      </c>
      <c r="BM443" s="8">
        <f t="shared" si="726"/>
        <v>0.32315710844744933</v>
      </c>
      <c r="BN443" s="8">
        <f t="shared" si="727"/>
        <v>0.6766764161830634</v>
      </c>
    </row>
    <row r="444" spans="1:66" x14ac:dyDescent="0.25">
      <c r="A444" t="s">
        <v>143</v>
      </c>
      <c r="B444" t="s">
        <v>159</v>
      </c>
      <c r="C444" t="s">
        <v>451</v>
      </c>
      <c r="D444" s="16"/>
      <c r="E444">
        <f>VLOOKUP(A444,home!$A$2:$E$405,3,FALSE)</f>
        <v>1</v>
      </c>
      <c r="F444">
        <f>VLOOKUP(B444,home!$B$2:$E$405,3,FALSE)</f>
        <v>1.33</v>
      </c>
      <c r="G444">
        <f>VLOOKUP(C444,away!$B$2:$E$405,4,FALSE)</f>
        <v>1.33</v>
      </c>
      <c r="H444">
        <f>VLOOKUP(A444,away!$A$2:$E$405,3,FALSE)</f>
        <v>1.25</v>
      </c>
      <c r="I444">
        <f>VLOOKUP(C444,away!$B$2:$E$405,3,FALSE)</f>
        <v>0.67</v>
      </c>
      <c r="J444">
        <f>VLOOKUP(B444,home!$B$2:$E$405,4,FALSE)</f>
        <v>0.53</v>
      </c>
      <c r="K444" s="3">
        <f t="shared" si="672"/>
        <v>1.7689000000000001</v>
      </c>
      <c r="L444" s="3">
        <f t="shared" si="673"/>
        <v>0.44387500000000002</v>
      </c>
      <c r="M444" s="5">
        <f t="shared" si="674"/>
        <v>0.10939665120722682</v>
      </c>
      <c r="N444" s="5">
        <f t="shared" si="675"/>
        <v>0.19351173632046351</v>
      </c>
      <c r="O444" s="5">
        <f t="shared" si="676"/>
        <v>4.8558438554607807E-2</v>
      </c>
      <c r="P444" s="5">
        <f t="shared" si="677"/>
        <v>8.589502195924574E-2</v>
      </c>
      <c r="Q444" s="5">
        <f t="shared" si="678"/>
        <v>0.17115145518863403</v>
      </c>
      <c r="R444" s="5">
        <f t="shared" si="679"/>
        <v>1.0776938456713269E-2</v>
      </c>
      <c r="S444" s="5">
        <f t="shared" si="680"/>
        <v>1.6860559066391053E-2</v>
      </c>
      <c r="T444" s="5">
        <f t="shared" si="681"/>
        <v>7.5969852171854937E-2</v>
      </c>
      <c r="U444" s="5">
        <f t="shared" si="682"/>
        <v>1.9063326436080101E-2</v>
      </c>
      <c r="V444" s="5">
        <f t="shared" si="683"/>
        <v>1.4709348201867563E-3</v>
      </c>
      <c r="W444" s="5">
        <f t="shared" si="684"/>
        <v>0.1009166030277249</v>
      </c>
      <c r="X444" s="5">
        <f t="shared" si="685"/>
        <v>4.4794357168931397E-2</v>
      </c>
      <c r="Y444" s="5">
        <f t="shared" si="686"/>
        <v>9.9415476441797098E-3</v>
      </c>
      <c r="Z444" s="5">
        <f t="shared" si="687"/>
        <v>1.5945378524912007E-3</v>
      </c>
      <c r="AA444" s="5">
        <f t="shared" si="688"/>
        <v>2.8205780072716848E-3</v>
      </c>
      <c r="AB444" s="5">
        <f t="shared" si="689"/>
        <v>2.494660218531443E-3</v>
      </c>
      <c r="AC444" s="5">
        <f t="shared" si="690"/>
        <v>7.2183413115422523E-5</v>
      </c>
      <c r="AD444" s="5">
        <f t="shared" si="691"/>
        <v>4.4627844773935652E-2</v>
      </c>
      <c r="AE444" s="5">
        <f t="shared" si="692"/>
        <v>1.9809184599030687E-2</v>
      </c>
      <c r="AF444" s="5">
        <f t="shared" si="693"/>
        <v>4.3964009069473731E-3</v>
      </c>
      <c r="AG444" s="5">
        <f t="shared" si="694"/>
        <v>6.5048415085708832E-4</v>
      </c>
      <c r="AH444" s="5">
        <f t="shared" si="695"/>
        <v>1.7694387231863293E-4</v>
      </c>
      <c r="AI444" s="5">
        <f t="shared" si="696"/>
        <v>3.1299601574442975E-4</v>
      </c>
      <c r="AJ444" s="5">
        <f t="shared" si="697"/>
        <v>2.7682932612516103E-4</v>
      </c>
      <c r="AK444" s="5">
        <f t="shared" si="698"/>
        <v>1.632277983275991E-4</v>
      </c>
      <c r="AL444" s="5">
        <f t="shared" si="699"/>
        <v>2.2670514266100099E-6</v>
      </c>
      <c r="AM444" s="5">
        <f t="shared" si="700"/>
        <v>1.5788438924122957E-2</v>
      </c>
      <c r="AN444" s="5">
        <f t="shared" si="701"/>
        <v>7.008093327445078E-3</v>
      </c>
      <c r="AO444" s="5">
        <f t="shared" si="702"/>
        <v>1.5553587128598419E-3</v>
      </c>
      <c r="AP444" s="5">
        <f t="shared" si="703"/>
        <v>2.3012828289022076E-4</v>
      </c>
      <c r="AQ444" s="5">
        <f t="shared" si="704"/>
        <v>2.5537047891974183E-5</v>
      </c>
      <c r="AR444" s="5">
        <f t="shared" si="705"/>
        <v>1.570819226508665E-5</v>
      </c>
      <c r="AS444" s="5">
        <f t="shared" si="706"/>
        <v>2.7786221297711772E-5</v>
      </c>
      <c r="AT444" s="5">
        <f t="shared" si="707"/>
        <v>2.4575523426761188E-5</v>
      </c>
      <c r="AU444" s="5">
        <f t="shared" si="708"/>
        <v>1.4490547796532619E-5</v>
      </c>
      <c r="AV444" s="5">
        <f t="shared" si="709"/>
        <v>6.4080824993216386E-6</v>
      </c>
      <c r="AW444" s="5">
        <f t="shared" si="710"/>
        <v>4.9445052050526336E-8</v>
      </c>
      <c r="AX444" s="5">
        <f t="shared" si="711"/>
        <v>4.6546949354801786E-3</v>
      </c>
      <c r="AY444" s="5">
        <f t="shared" si="712"/>
        <v>2.0661027144862646E-3</v>
      </c>
      <c r="AZ444" s="5">
        <f t="shared" si="713"/>
        <v>4.585456711962953E-4</v>
      </c>
      <c r="BA444" s="5">
        <f t="shared" si="714"/>
        <v>6.7845653267418525E-5</v>
      </c>
      <c r="BB444" s="5">
        <f t="shared" si="715"/>
        <v>7.5287473360188484E-6</v>
      </c>
      <c r="BC444" s="5">
        <f t="shared" si="716"/>
        <v>6.6836454475507371E-7</v>
      </c>
      <c r="BD444" s="5">
        <f t="shared" si="717"/>
        <v>1.1620789736108879E-6</v>
      </c>
      <c r="BE444" s="5">
        <f t="shared" si="718"/>
        <v>2.0556014964202996E-6</v>
      </c>
      <c r="BF444" s="5">
        <f t="shared" si="719"/>
        <v>1.8180767435089349E-6</v>
      </c>
      <c r="BG444" s="5">
        <f t="shared" si="720"/>
        <v>1.0719986505309849E-6</v>
      </c>
      <c r="BH444" s="5">
        <f t="shared" si="721"/>
        <v>4.7406460323106484E-7</v>
      </c>
      <c r="BI444" s="5">
        <f t="shared" si="722"/>
        <v>1.6771457533108613E-7</v>
      </c>
      <c r="BJ444" s="8">
        <f t="shared" si="723"/>
        <v>0.69763240833408047</v>
      </c>
      <c r="BK444" s="8">
        <f t="shared" si="724"/>
        <v>0.21576372023207868</v>
      </c>
      <c r="BL444" s="8">
        <f t="shared" si="725"/>
        <v>8.4739656788048179E-2</v>
      </c>
      <c r="BM444" s="8">
        <f t="shared" si="726"/>
        <v>0.37837402825037286</v>
      </c>
      <c r="BN444" s="8">
        <f t="shared" si="727"/>
        <v>0.61929024168689117</v>
      </c>
    </row>
    <row r="445" spans="1:66" x14ac:dyDescent="0.25">
      <c r="A445" t="s">
        <v>143</v>
      </c>
      <c r="B445" t="s">
        <v>160</v>
      </c>
      <c r="C445" t="s">
        <v>158</v>
      </c>
      <c r="D445" s="16"/>
      <c r="E445">
        <f>VLOOKUP(A445,home!$A$2:$E$405,3,FALSE)</f>
        <v>1</v>
      </c>
      <c r="F445">
        <f>VLOOKUP(B445,home!$B$2:$E$405,3,FALSE)</f>
        <v>0.33</v>
      </c>
      <c r="G445">
        <f>VLOOKUP(C445,away!$B$2:$E$405,4,FALSE)</f>
        <v>2</v>
      </c>
      <c r="H445">
        <f>VLOOKUP(A445,away!$A$2:$E$405,3,FALSE)</f>
        <v>1.25</v>
      </c>
      <c r="I445">
        <f>VLOOKUP(C445,away!$B$2:$E$405,3,FALSE)</f>
        <v>1.67</v>
      </c>
      <c r="J445">
        <f>VLOOKUP(B445,home!$B$2:$E$405,4,FALSE)</f>
        <v>1.87</v>
      </c>
      <c r="K445" s="3">
        <f t="shared" si="672"/>
        <v>0.66</v>
      </c>
      <c r="L445" s="3">
        <f t="shared" si="673"/>
        <v>3.9036249999999999</v>
      </c>
      <c r="M445" s="5">
        <f t="shared" si="674"/>
        <v>1.0424202635769125E-2</v>
      </c>
      <c r="N445" s="5">
        <f t="shared" si="675"/>
        <v>6.8799737396076236E-3</v>
      </c>
      <c r="O445" s="5">
        <f t="shared" si="676"/>
        <v>4.0692178014054253E-2</v>
      </c>
      <c r="P445" s="5">
        <f t="shared" si="677"/>
        <v>2.6856837489275812E-2</v>
      </c>
      <c r="Q445" s="5">
        <f t="shared" si="678"/>
        <v>2.2703913340705157E-3</v>
      </c>
      <c r="R445" s="5">
        <f t="shared" si="679"/>
        <v>7.9423501700056284E-2</v>
      </c>
      <c r="S445" s="5">
        <f t="shared" si="680"/>
        <v>1.7298438670272261E-2</v>
      </c>
      <c r="T445" s="5">
        <f t="shared" si="681"/>
        <v>8.8627563714610176E-3</v>
      </c>
      <c r="U445" s="5">
        <f t="shared" si="682"/>
        <v>5.2419511122037153E-2</v>
      </c>
      <c r="V445" s="5">
        <f t="shared" si="683"/>
        <v>4.9519519613110468E-3</v>
      </c>
      <c r="W445" s="5">
        <f t="shared" si="684"/>
        <v>4.9948609349551346E-4</v>
      </c>
      <c r="X445" s="5">
        <f t="shared" si="685"/>
        <v>1.949806401721424E-3</v>
      </c>
      <c r="Y445" s="5">
        <f t="shared" si="686"/>
        <v>3.8056565074598976E-3</v>
      </c>
      <c r="Z445" s="5">
        <f t="shared" si="687"/>
        <v>0.10334652227462739</v>
      </c>
      <c r="AA445" s="5">
        <f t="shared" si="688"/>
        <v>6.8208704701254078E-2</v>
      </c>
      <c r="AB445" s="5">
        <f t="shared" si="689"/>
        <v>2.2508872551413848E-2</v>
      </c>
      <c r="AC445" s="5">
        <f t="shared" si="690"/>
        <v>7.9738574334262938E-4</v>
      </c>
      <c r="AD445" s="5">
        <f t="shared" si="691"/>
        <v>8.2415205426759712E-5</v>
      </c>
      <c r="AE445" s="5">
        <f t="shared" si="692"/>
        <v>3.2171805628403491E-4</v>
      </c>
      <c r="AF445" s="5">
        <f t="shared" si="693"/>
        <v>6.2793332373088293E-4</v>
      </c>
      <c r="AG445" s="5">
        <f t="shared" si="694"/>
        <v>8.1707207361632252E-4</v>
      </c>
      <c r="AH445" s="5">
        <f t="shared" si="695"/>
        <v>0.10085651700357309</v>
      </c>
      <c r="AI445" s="5">
        <f t="shared" si="696"/>
        <v>6.656530122235825E-2</v>
      </c>
      <c r="AJ445" s="5">
        <f t="shared" si="697"/>
        <v>2.1966549403378222E-2</v>
      </c>
      <c r="AK445" s="5">
        <f t="shared" si="698"/>
        <v>4.8326408687432085E-3</v>
      </c>
      <c r="AL445" s="5">
        <f t="shared" si="699"/>
        <v>8.2175145950195036E-5</v>
      </c>
      <c r="AM445" s="5">
        <f t="shared" si="700"/>
        <v>1.0878807116332285E-5</v>
      </c>
      <c r="AN445" s="5">
        <f t="shared" si="701"/>
        <v>4.2466783429492615E-5</v>
      </c>
      <c r="AO445" s="5">
        <f t="shared" si="702"/>
        <v>8.2887198732476569E-5</v>
      </c>
      <c r="AP445" s="5">
        <f t="shared" si="703"/>
        <v>1.078535137173546E-4</v>
      </c>
      <c r="AQ445" s="5">
        <f t="shared" si="704"/>
        <v>1.0525491812122709E-4</v>
      </c>
      <c r="AR445" s="5">
        <f t="shared" si="705"/>
        <v>7.8741204237614604E-2</v>
      </c>
      <c r="AS445" s="5">
        <f t="shared" si="706"/>
        <v>5.1969194796825643E-2</v>
      </c>
      <c r="AT445" s="5">
        <f t="shared" si="707"/>
        <v>1.7149834282952463E-2</v>
      </c>
      <c r="AU445" s="5">
        <f t="shared" si="708"/>
        <v>3.772963542249542E-3</v>
      </c>
      <c r="AV445" s="5">
        <f t="shared" si="709"/>
        <v>6.2253898447117435E-4</v>
      </c>
      <c r="AW445" s="5">
        <f t="shared" si="710"/>
        <v>5.8809841586802128E-6</v>
      </c>
      <c r="AX445" s="5">
        <f t="shared" si="711"/>
        <v>1.1966687827965508E-6</v>
      </c>
      <c r="AY445" s="5">
        <f t="shared" si="712"/>
        <v>4.6713461772441858E-6</v>
      </c>
      <c r="AZ445" s="5">
        <f t="shared" si="713"/>
        <v>9.1175918605724192E-6</v>
      </c>
      <c r="BA445" s="5">
        <f t="shared" si="714"/>
        <v>1.1863886508909001E-5</v>
      </c>
      <c r="BB445" s="5">
        <f t="shared" si="715"/>
        <v>1.1578040993334976E-5</v>
      </c>
      <c r="BC445" s="5">
        <f t="shared" si="716"/>
        <v>9.0392660545214495E-6</v>
      </c>
      <c r="BD445" s="5">
        <f t="shared" si="717"/>
        <v>5.1229355565343027E-2</v>
      </c>
      <c r="BE445" s="5">
        <f t="shared" si="718"/>
        <v>3.38113746731264E-2</v>
      </c>
      <c r="BF445" s="5">
        <f t="shared" si="719"/>
        <v>1.1157753642131714E-2</v>
      </c>
      <c r="BG445" s="5">
        <f t="shared" si="720"/>
        <v>2.4547058012689771E-3</v>
      </c>
      <c r="BH445" s="5">
        <f t="shared" si="721"/>
        <v>4.0502645720938115E-4</v>
      </c>
      <c r="BI445" s="5">
        <f t="shared" si="722"/>
        <v>5.346349235163832E-5</v>
      </c>
      <c r="BJ445" s="8">
        <f t="shared" si="723"/>
        <v>2.6514017128368254E-2</v>
      </c>
      <c r="BK445" s="8">
        <f t="shared" si="724"/>
        <v>6.0415662992098308E-2</v>
      </c>
      <c r="BL445" s="8">
        <f t="shared" si="725"/>
        <v>0.70884119206241292</v>
      </c>
      <c r="BM445" s="8">
        <f t="shared" si="726"/>
        <v>0.73257151918265473</v>
      </c>
      <c r="BN445" s="8">
        <f t="shared" si="727"/>
        <v>0.1665470849128336</v>
      </c>
    </row>
    <row r="446" spans="1:66" x14ac:dyDescent="0.25">
      <c r="A446" t="s">
        <v>22</v>
      </c>
      <c r="B446" t="s">
        <v>263</v>
      </c>
      <c r="C446" t="s">
        <v>262</v>
      </c>
      <c r="D446" s="16"/>
      <c r="E446">
        <f>VLOOKUP(A446,home!$A$2:$E$405,3,FALSE)</f>
        <v>2</v>
      </c>
      <c r="F446">
        <f>VLOOKUP(B446,home!$B$2:$E$405,3,FALSE)</f>
        <v>2</v>
      </c>
      <c r="G446">
        <f>VLOOKUP(C446,away!$B$2:$E$405,4,FALSE)</f>
        <v>0</v>
      </c>
      <c r="H446">
        <f>VLOOKUP(A446,away!$A$2:$E$405,3,FALSE)</f>
        <v>1.6</v>
      </c>
      <c r="I446">
        <f>VLOOKUP(C446,away!$B$2:$E$405,3,FALSE)</f>
        <v>0</v>
      </c>
      <c r="J446">
        <f>VLOOKUP(B446,home!$B$2:$E$405,4,FALSE)</f>
        <v>0</v>
      </c>
      <c r="K446" s="3">
        <f t="shared" si="672"/>
        <v>0</v>
      </c>
      <c r="L446" s="3">
        <f t="shared" si="673"/>
        <v>0</v>
      </c>
      <c r="M446" s="5">
        <f t="shared" si="674"/>
        <v>1</v>
      </c>
      <c r="N446" s="5">
        <f t="shared" si="675"/>
        <v>0</v>
      </c>
      <c r="O446" s="5">
        <f t="shared" si="676"/>
        <v>0</v>
      </c>
      <c r="P446" s="5">
        <f t="shared" si="677"/>
        <v>0</v>
      </c>
      <c r="Q446" s="5">
        <f t="shared" si="678"/>
        <v>0</v>
      </c>
      <c r="R446" s="5">
        <f t="shared" si="679"/>
        <v>0</v>
      </c>
      <c r="S446" s="5">
        <f t="shared" si="680"/>
        <v>0</v>
      </c>
      <c r="T446" s="5">
        <f t="shared" si="681"/>
        <v>0</v>
      </c>
      <c r="U446" s="5">
        <f t="shared" si="682"/>
        <v>0</v>
      </c>
      <c r="V446" s="5">
        <f t="shared" si="683"/>
        <v>0</v>
      </c>
      <c r="W446" s="5">
        <f t="shared" si="684"/>
        <v>0</v>
      </c>
      <c r="X446" s="5">
        <f t="shared" si="685"/>
        <v>0</v>
      </c>
      <c r="Y446" s="5">
        <f t="shared" si="686"/>
        <v>0</v>
      </c>
      <c r="Z446" s="5">
        <f t="shared" si="687"/>
        <v>0</v>
      </c>
      <c r="AA446" s="5">
        <f t="shared" si="688"/>
        <v>0</v>
      </c>
      <c r="AB446" s="5">
        <f t="shared" si="689"/>
        <v>0</v>
      </c>
      <c r="AC446" s="5">
        <f t="shared" si="690"/>
        <v>0</v>
      </c>
      <c r="AD446" s="5">
        <f t="shared" si="691"/>
        <v>0</v>
      </c>
      <c r="AE446" s="5">
        <f t="shared" si="692"/>
        <v>0</v>
      </c>
      <c r="AF446" s="5">
        <f t="shared" si="693"/>
        <v>0</v>
      </c>
      <c r="AG446" s="5">
        <f t="shared" si="694"/>
        <v>0</v>
      </c>
      <c r="AH446" s="5">
        <f t="shared" si="695"/>
        <v>0</v>
      </c>
      <c r="AI446" s="5">
        <f t="shared" si="696"/>
        <v>0</v>
      </c>
      <c r="AJ446" s="5">
        <f t="shared" si="697"/>
        <v>0</v>
      </c>
      <c r="AK446" s="5">
        <f t="shared" si="698"/>
        <v>0</v>
      </c>
      <c r="AL446" s="5">
        <f t="shared" si="699"/>
        <v>0</v>
      </c>
      <c r="AM446" s="5">
        <f t="shared" si="700"/>
        <v>0</v>
      </c>
      <c r="AN446" s="5">
        <f t="shared" si="701"/>
        <v>0</v>
      </c>
      <c r="AO446" s="5">
        <f t="shared" si="702"/>
        <v>0</v>
      </c>
      <c r="AP446" s="5">
        <f t="shared" si="703"/>
        <v>0</v>
      </c>
      <c r="AQ446" s="5">
        <f t="shared" si="704"/>
        <v>0</v>
      </c>
      <c r="AR446" s="5">
        <f t="shared" si="705"/>
        <v>0</v>
      </c>
      <c r="AS446" s="5">
        <f t="shared" si="706"/>
        <v>0</v>
      </c>
      <c r="AT446" s="5">
        <f t="shared" si="707"/>
        <v>0</v>
      </c>
      <c r="AU446" s="5">
        <f t="shared" si="708"/>
        <v>0</v>
      </c>
      <c r="AV446" s="5">
        <f t="shared" si="709"/>
        <v>0</v>
      </c>
      <c r="AW446" s="5">
        <f t="shared" si="710"/>
        <v>0</v>
      </c>
      <c r="AX446" s="5">
        <f t="shared" si="711"/>
        <v>0</v>
      </c>
      <c r="AY446" s="5">
        <f t="shared" si="712"/>
        <v>0</v>
      </c>
      <c r="AZ446" s="5">
        <f t="shared" si="713"/>
        <v>0</v>
      </c>
      <c r="BA446" s="5">
        <f t="shared" si="714"/>
        <v>0</v>
      </c>
      <c r="BB446" s="5">
        <f t="shared" si="715"/>
        <v>0</v>
      </c>
      <c r="BC446" s="5">
        <f t="shared" si="716"/>
        <v>0</v>
      </c>
      <c r="BD446" s="5">
        <f t="shared" si="717"/>
        <v>0</v>
      </c>
      <c r="BE446" s="5">
        <f t="shared" si="718"/>
        <v>0</v>
      </c>
      <c r="BF446" s="5">
        <f t="shared" si="719"/>
        <v>0</v>
      </c>
      <c r="BG446" s="5">
        <f t="shared" si="720"/>
        <v>0</v>
      </c>
      <c r="BH446" s="5">
        <f t="shared" si="721"/>
        <v>0</v>
      </c>
      <c r="BI446" s="5">
        <f t="shared" si="722"/>
        <v>0</v>
      </c>
      <c r="BJ446" s="8">
        <f t="shared" si="723"/>
        <v>0</v>
      </c>
      <c r="BK446" s="8">
        <f t="shared" si="724"/>
        <v>1</v>
      </c>
      <c r="BL446" s="8">
        <f t="shared" si="725"/>
        <v>0</v>
      </c>
      <c r="BM446" s="8">
        <f t="shared" si="726"/>
        <v>0</v>
      </c>
      <c r="BN446" s="8">
        <f t="shared" si="727"/>
        <v>1</v>
      </c>
    </row>
    <row r="447" spans="1:66" x14ac:dyDescent="0.25">
      <c r="A447" t="s">
        <v>22</v>
      </c>
      <c r="B447" t="s">
        <v>163</v>
      </c>
      <c r="C447" t="s">
        <v>259</v>
      </c>
      <c r="D447" s="16"/>
      <c r="E447">
        <f>VLOOKUP(A447,home!$A$2:$E$405,3,FALSE)</f>
        <v>2</v>
      </c>
      <c r="F447">
        <f>VLOOKUP(B447,home!$B$2:$E$405,3,FALSE)</f>
        <v>1</v>
      </c>
      <c r="G447">
        <f>VLOOKUP(C447,away!$B$2:$E$405,4,FALSE)</f>
        <v>0</v>
      </c>
      <c r="H447">
        <f>VLOOKUP(A447,away!$A$2:$E$405,3,FALSE)</f>
        <v>1.6</v>
      </c>
      <c r="I447">
        <f>VLOOKUP(C447,away!$B$2:$E$405,3,FALSE)</f>
        <v>0</v>
      </c>
      <c r="J447">
        <f>VLOOKUP(B447,home!$B$2:$E$405,4,FALSE)</f>
        <v>1.87</v>
      </c>
      <c r="K447" s="3">
        <f t="shared" si="672"/>
        <v>0</v>
      </c>
      <c r="L447" s="3">
        <f t="shared" si="673"/>
        <v>0</v>
      </c>
      <c r="M447" s="5">
        <f t="shared" si="674"/>
        <v>1</v>
      </c>
      <c r="N447" s="5">
        <f t="shared" si="675"/>
        <v>0</v>
      </c>
      <c r="O447" s="5">
        <f t="shared" si="676"/>
        <v>0</v>
      </c>
      <c r="P447" s="5">
        <f t="shared" si="677"/>
        <v>0</v>
      </c>
      <c r="Q447" s="5">
        <f t="shared" si="678"/>
        <v>0</v>
      </c>
      <c r="R447" s="5">
        <f t="shared" si="679"/>
        <v>0</v>
      </c>
      <c r="S447" s="5">
        <f t="shared" si="680"/>
        <v>0</v>
      </c>
      <c r="T447" s="5">
        <f t="shared" si="681"/>
        <v>0</v>
      </c>
      <c r="U447" s="5">
        <f t="shared" si="682"/>
        <v>0</v>
      </c>
      <c r="V447" s="5">
        <f t="shared" si="683"/>
        <v>0</v>
      </c>
      <c r="W447" s="5">
        <f t="shared" si="684"/>
        <v>0</v>
      </c>
      <c r="X447" s="5">
        <f t="shared" si="685"/>
        <v>0</v>
      </c>
      <c r="Y447" s="5">
        <f t="shared" si="686"/>
        <v>0</v>
      </c>
      <c r="Z447" s="5">
        <f t="shared" si="687"/>
        <v>0</v>
      </c>
      <c r="AA447" s="5">
        <f t="shared" si="688"/>
        <v>0</v>
      </c>
      <c r="AB447" s="5">
        <f t="shared" si="689"/>
        <v>0</v>
      </c>
      <c r="AC447" s="5">
        <f t="shared" si="690"/>
        <v>0</v>
      </c>
      <c r="AD447" s="5">
        <f t="shared" si="691"/>
        <v>0</v>
      </c>
      <c r="AE447" s="5">
        <f t="shared" si="692"/>
        <v>0</v>
      </c>
      <c r="AF447" s="5">
        <f t="shared" si="693"/>
        <v>0</v>
      </c>
      <c r="AG447" s="5">
        <f t="shared" si="694"/>
        <v>0</v>
      </c>
      <c r="AH447" s="5">
        <f t="shared" si="695"/>
        <v>0</v>
      </c>
      <c r="AI447" s="5">
        <f t="shared" si="696"/>
        <v>0</v>
      </c>
      <c r="AJ447" s="5">
        <f t="shared" si="697"/>
        <v>0</v>
      </c>
      <c r="AK447" s="5">
        <f t="shared" si="698"/>
        <v>0</v>
      </c>
      <c r="AL447" s="5">
        <f t="shared" si="699"/>
        <v>0</v>
      </c>
      <c r="AM447" s="5">
        <f t="shared" si="700"/>
        <v>0</v>
      </c>
      <c r="AN447" s="5">
        <f t="shared" si="701"/>
        <v>0</v>
      </c>
      <c r="AO447" s="5">
        <f t="shared" si="702"/>
        <v>0</v>
      </c>
      <c r="AP447" s="5">
        <f t="shared" si="703"/>
        <v>0</v>
      </c>
      <c r="AQ447" s="5">
        <f t="shared" si="704"/>
        <v>0</v>
      </c>
      <c r="AR447" s="5">
        <f t="shared" si="705"/>
        <v>0</v>
      </c>
      <c r="AS447" s="5">
        <f t="shared" si="706"/>
        <v>0</v>
      </c>
      <c r="AT447" s="5">
        <f t="shared" si="707"/>
        <v>0</v>
      </c>
      <c r="AU447" s="5">
        <f t="shared" si="708"/>
        <v>0</v>
      </c>
      <c r="AV447" s="5">
        <f t="shared" si="709"/>
        <v>0</v>
      </c>
      <c r="AW447" s="5">
        <f t="shared" si="710"/>
        <v>0</v>
      </c>
      <c r="AX447" s="5">
        <f t="shared" si="711"/>
        <v>0</v>
      </c>
      <c r="AY447" s="5">
        <f t="shared" si="712"/>
        <v>0</v>
      </c>
      <c r="AZ447" s="5">
        <f t="shared" si="713"/>
        <v>0</v>
      </c>
      <c r="BA447" s="5">
        <f t="shared" si="714"/>
        <v>0</v>
      </c>
      <c r="BB447" s="5">
        <f t="shared" si="715"/>
        <v>0</v>
      </c>
      <c r="BC447" s="5">
        <f t="shared" si="716"/>
        <v>0</v>
      </c>
      <c r="BD447" s="5">
        <f t="shared" si="717"/>
        <v>0</v>
      </c>
      <c r="BE447" s="5">
        <f t="shared" si="718"/>
        <v>0</v>
      </c>
      <c r="BF447" s="5">
        <f t="shared" si="719"/>
        <v>0</v>
      </c>
      <c r="BG447" s="5">
        <f t="shared" si="720"/>
        <v>0</v>
      </c>
      <c r="BH447" s="5">
        <f t="shared" si="721"/>
        <v>0</v>
      </c>
      <c r="BI447" s="5">
        <f t="shared" si="722"/>
        <v>0</v>
      </c>
      <c r="BJ447" s="8">
        <f t="shared" si="723"/>
        <v>0</v>
      </c>
      <c r="BK447" s="8">
        <f t="shared" si="724"/>
        <v>1</v>
      </c>
      <c r="BL447" s="8">
        <f t="shared" si="725"/>
        <v>0</v>
      </c>
      <c r="BM447" s="8">
        <f t="shared" si="726"/>
        <v>0</v>
      </c>
      <c r="BN447" s="8">
        <f t="shared" si="727"/>
        <v>1</v>
      </c>
    </row>
    <row r="448" spans="1:66" x14ac:dyDescent="0.25">
      <c r="A448" t="s">
        <v>22</v>
      </c>
      <c r="B448" t="s">
        <v>266</v>
      </c>
      <c r="C448" t="s">
        <v>23</v>
      </c>
      <c r="D448" s="16"/>
      <c r="E448">
        <f>VLOOKUP(A448,home!$A$2:$E$405,3,FALSE)</f>
        <v>2</v>
      </c>
      <c r="F448">
        <f>VLOOKUP(B448,home!$B$2:$E$405,3,FALSE)</f>
        <v>0.5</v>
      </c>
      <c r="G448">
        <f>VLOOKUP(C448,away!$B$2:$E$405,4,FALSE)</f>
        <v>0</v>
      </c>
      <c r="H448">
        <f>VLOOKUP(A448,away!$A$2:$E$405,3,FALSE)</f>
        <v>1.6</v>
      </c>
      <c r="I448">
        <f>VLOOKUP(C448,away!$B$2:$E$405,3,FALSE)</f>
        <v>0</v>
      </c>
      <c r="J448">
        <f>VLOOKUP(B448,home!$B$2:$E$405,4,FALSE)</f>
        <v>1.87</v>
      </c>
      <c r="K448" s="3">
        <f t="shared" si="672"/>
        <v>0</v>
      </c>
      <c r="L448" s="3">
        <f t="shared" si="673"/>
        <v>0</v>
      </c>
      <c r="M448" s="5">
        <f t="shared" si="674"/>
        <v>1</v>
      </c>
      <c r="N448" s="5">
        <f t="shared" si="675"/>
        <v>0</v>
      </c>
      <c r="O448" s="5">
        <f t="shared" si="676"/>
        <v>0</v>
      </c>
      <c r="P448" s="5">
        <f t="shared" si="677"/>
        <v>0</v>
      </c>
      <c r="Q448" s="5">
        <f t="shared" si="678"/>
        <v>0</v>
      </c>
      <c r="R448" s="5">
        <f t="shared" si="679"/>
        <v>0</v>
      </c>
      <c r="S448" s="5">
        <f t="shared" si="680"/>
        <v>0</v>
      </c>
      <c r="T448" s="5">
        <f t="shared" si="681"/>
        <v>0</v>
      </c>
      <c r="U448" s="5">
        <f t="shared" si="682"/>
        <v>0</v>
      </c>
      <c r="V448" s="5">
        <f t="shared" si="683"/>
        <v>0</v>
      </c>
      <c r="W448" s="5">
        <f t="shared" si="684"/>
        <v>0</v>
      </c>
      <c r="X448" s="5">
        <f t="shared" si="685"/>
        <v>0</v>
      </c>
      <c r="Y448" s="5">
        <f t="shared" si="686"/>
        <v>0</v>
      </c>
      <c r="Z448" s="5">
        <f t="shared" si="687"/>
        <v>0</v>
      </c>
      <c r="AA448" s="5">
        <f t="shared" si="688"/>
        <v>0</v>
      </c>
      <c r="AB448" s="5">
        <f t="shared" si="689"/>
        <v>0</v>
      </c>
      <c r="AC448" s="5">
        <f t="shared" si="690"/>
        <v>0</v>
      </c>
      <c r="AD448" s="5">
        <f t="shared" si="691"/>
        <v>0</v>
      </c>
      <c r="AE448" s="5">
        <f t="shared" si="692"/>
        <v>0</v>
      </c>
      <c r="AF448" s="5">
        <f t="shared" si="693"/>
        <v>0</v>
      </c>
      <c r="AG448" s="5">
        <f t="shared" si="694"/>
        <v>0</v>
      </c>
      <c r="AH448" s="5">
        <f t="shared" si="695"/>
        <v>0</v>
      </c>
      <c r="AI448" s="5">
        <f t="shared" si="696"/>
        <v>0</v>
      </c>
      <c r="AJ448" s="5">
        <f t="shared" si="697"/>
        <v>0</v>
      </c>
      <c r="AK448" s="5">
        <f t="shared" si="698"/>
        <v>0</v>
      </c>
      <c r="AL448" s="5">
        <f t="shared" si="699"/>
        <v>0</v>
      </c>
      <c r="AM448" s="5">
        <f t="shared" si="700"/>
        <v>0</v>
      </c>
      <c r="AN448" s="5">
        <f t="shared" si="701"/>
        <v>0</v>
      </c>
      <c r="AO448" s="5">
        <f t="shared" si="702"/>
        <v>0</v>
      </c>
      <c r="AP448" s="5">
        <f t="shared" si="703"/>
        <v>0</v>
      </c>
      <c r="AQ448" s="5">
        <f t="shared" si="704"/>
        <v>0</v>
      </c>
      <c r="AR448" s="5">
        <f t="shared" si="705"/>
        <v>0</v>
      </c>
      <c r="AS448" s="5">
        <f t="shared" si="706"/>
        <v>0</v>
      </c>
      <c r="AT448" s="5">
        <f t="shared" si="707"/>
        <v>0</v>
      </c>
      <c r="AU448" s="5">
        <f t="shared" si="708"/>
        <v>0</v>
      </c>
      <c r="AV448" s="5">
        <f t="shared" si="709"/>
        <v>0</v>
      </c>
      <c r="AW448" s="5">
        <f t="shared" si="710"/>
        <v>0</v>
      </c>
      <c r="AX448" s="5">
        <f t="shared" si="711"/>
        <v>0</v>
      </c>
      <c r="AY448" s="5">
        <f t="shared" si="712"/>
        <v>0</v>
      </c>
      <c r="AZ448" s="5">
        <f t="shared" si="713"/>
        <v>0</v>
      </c>
      <c r="BA448" s="5">
        <f t="shared" si="714"/>
        <v>0</v>
      </c>
      <c r="BB448" s="5">
        <f t="shared" si="715"/>
        <v>0</v>
      </c>
      <c r="BC448" s="5">
        <f t="shared" si="716"/>
        <v>0</v>
      </c>
      <c r="BD448" s="5">
        <f t="shared" si="717"/>
        <v>0</v>
      </c>
      <c r="BE448" s="5">
        <f t="shared" si="718"/>
        <v>0</v>
      </c>
      <c r="BF448" s="5">
        <f t="shared" si="719"/>
        <v>0</v>
      </c>
      <c r="BG448" s="5">
        <f t="shared" si="720"/>
        <v>0</v>
      </c>
      <c r="BH448" s="5">
        <f t="shared" si="721"/>
        <v>0</v>
      </c>
      <c r="BI448" s="5">
        <f t="shared" si="722"/>
        <v>0</v>
      </c>
      <c r="BJ448" s="8">
        <f t="shared" si="723"/>
        <v>0</v>
      </c>
      <c r="BK448" s="8">
        <f t="shared" si="724"/>
        <v>1</v>
      </c>
      <c r="BL448" s="8">
        <f t="shared" si="725"/>
        <v>0</v>
      </c>
      <c r="BM448" s="8">
        <f t="shared" si="726"/>
        <v>0</v>
      </c>
      <c r="BN448" s="8">
        <f t="shared" si="727"/>
        <v>1</v>
      </c>
    </row>
    <row r="449" spans="1:66" x14ac:dyDescent="0.25">
      <c r="A449" t="s">
        <v>22</v>
      </c>
      <c r="B449" t="s">
        <v>164</v>
      </c>
      <c r="C449" t="s">
        <v>261</v>
      </c>
      <c r="D449" s="16"/>
      <c r="E449">
        <f>VLOOKUP(A449,home!$A$2:$E$405,3,FALSE)</f>
        <v>2</v>
      </c>
      <c r="F449">
        <f>VLOOKUP(B449,home!$B$2:$E$405,3,FALSE)</f>
        <v>0.5</v>
      </c>
      <c r="G449">
        <f>VLOOKUP(C449,away!$B$2:$E$405,4,FALSE)</f>
        <v>0</v>
      </c>
      <c r="H449">
        <f>VLOOKUP(A449,away!$A$2:$E$405,3,FALSE)</f>
        <v>1.6</v>
      </c>
      <c r="I449">
        <f>VLOOKUP(C449,away!$B$2:$E$405,3,FALSE)</f>
        <v>0</v>
      </c>
      <c r="J449">
        <f>VLOOKUP(B449,home!$B$2:$E$405,4,FALSE)</f>
        <v>1.25</v>
      </c>
      <c r="K449" s="3">
        <f t="shared" si="672"/>
        <v>0</v>
      </c>
      <c r="L449" s="3">
        <f t="shared" si="673"/>
        <v>0</v>
      </c>
      <c r="M449" s="5">
        <f t="shared" si="674"/>
        <v>1</v>
      </c>
      <c r="N449" s="5">
        <f t="shared" si="675"/>
        <v>0</v>
      </c>
      <c r="O449" s="5">
        <f t="shared" si="676"/>
        <v>0</v>
      </c>
      <c r="P449" s="5">
        <f t="shared" si="677"/>
        <v>0</v>
      </c>
      <c r="Q449" s="5">
        <f t="shared" si="678"/>
        <v>0</v>
      </c>
      <c r="R449" s="5">
        <f t="shared" si="679"/>
        <v>0</v>
      </c>
      <c r="S449" s="5">
        <f t="shared" si="680"/>
        <v>0</v>
      </c>
      <c r="T449" s="5">
        <f t="shared" si="681"/>
        <v>0</v>
      </c>
      <c r="U449" s="5">
        <f t="shared" si="682"/>
        <v>0</v>
      </c>
      <c r="V449" s="5">
        <f t="shared" si="683"/>
        <v>0</v>
      </c>
      <c r="W449" s="5">
        <f t="shared" si="684"/>
        <v>0</v>
      </c>
      <c r="X449" s="5">
        <f t="shared" si="685"/>
        <v>0</v>
      </c>
      <c r="Y449" s="5">
        <f t="shared" si="686"/>
        <v>0</v>
      </c>
      <c r="Z449" s="5">
        <f t="shared" si="687"/>
        <v>0</v>
      </c>
      <c r="AA449" s="5">
        <f t="shared" si="688"/>
        <v>0</v>
      </c>
      <c r="AB449" s="5">
        <f t="shared" si="689"/>
        <v>0</v>
      </c>
      <c r="AC449" s="5">
        <f t="shared" si="690"/>
        <v>0</v>
      </c>
      <c r="AD449" s="5">
        <f t="shared" si="691"/>
        <v>0</v>
      </c>
      <c r="AE449" s="5">
        <f t="shared" si="692"/>
        <v>0</v>
      </c>
      <c r="AF449" s="5">
        <f t="shared" si="693"/>
        <v>0</v>
      </c>
      <c r="AG449" s="5">
        <f t="shared" si="694"/>
        <v>0</v>
      </c>
      <c r="AH449" s="5">
        <f t="shared" si="695"/>
        <v>0</v>
      </c>
      <c r="AI449" s="5">
        <f t="shared" si="696"/>
        <v>0</v>
      </c>
      <c r="AJ449" s="5">
        <f t="shared" si="697"/>
        <v>0</v>
      </c>
      <c r="AK449" s="5">
        <f t="shared" si="698"/>
        <v>0</v>
      </c>
      <c r="AL449" s="5">
        <f t="shared" si="699"/>
        <v>0</v>
      </c>
      <c r="AM449" s="5">
        <f t="shared" si="700"/>
        <v>0</v>
      </c>
      <c r="AN449" s="5">
        <f t="shared" si="701"/>
        <v>0</v>
      </c>
      <c r="AO449" s="5">
        <f t="shared" si="702"/>
        <v>0</v>
      </c>
      <c r="AP449" s="5">
        <f t="shared" si="703"/>
        <v>0</v>
      </c>
      <c r="AQ449" s="5">
        <f t="shared" si="704"/>
        <v>0</v>
      </c>
      <c r="AR449" s="5">
        <f t="shared" si="705"/>
        <v>0</v>
      </c>
      <c r="AS449" s="5">
        <f t="shared" si="706"/>
        <v>0</v>
      </c>
      <c r="AT449" s="5">
        <f t="shared" si="707"/>
        <v>0</v>
      </c>
      <c r="AU449" s="5">
        <f t="shared" si="708"/>
        <v>0</v>
      </c>
      <c r="AV449" s="5">
        <f t="shared" si="709"/>
        <v>0</v>
      </c>
      <c r="AW449" s="5">
        <f t="shared" si="710"/>
        <v>0</v>
      </c>
      <c r="AX449" s="5">
        <f t="shared" si="711"/>
        <v>0</v>
      </c>
      <c r="AY449" s="5">
        <f t="shared" si="712"/>
        <v>0</v>
      </c>
      <c r="AZ449" s="5">
        <f t="shared" si="713"/>
        <v>0</v>
      </c>
      <c r="BA449" s="5">
        <f t="shared" si="714"/>
        <v>0</v>
      </c>
      <c r="BB449" s="5">
        <f t="shared" si="715"/>
        <v>0</v>
      </c>
      <c r="BC449" s="5">
        <f t="shared" si="716"/>
        <v>0</v>
      </c>
      <c r="BD449" s="5">
        <f t="shared" si="717"/>
        <v>0</v>
      </c>
      <c r="BE449" s="5">
        <f t="shared" si="718"/>
        <v>0</v>
      </c>
      <c r="BF449" s="5">
        <f t="shared" si="719"/>
        <v>0</v>
      </c>
      <c r="BG449" s="5">
        <f t="shared" si="720"/>
        <v>0</v>
      </c>
      <c r="BH449" s="5">
        <f t="shared" si="721"/>
        <v>0</v>
      </c>
      <c r="BI449" s="5">
        <f t="shared" si="722"/>
        <v>0</v>
      </c>
      <c r="BJ449" s="8">
        <f t="shared" si="723"/>
        <v>0</v>
      </c>
      <c r="BK449" s="8">
        <f t="shared" si="724"/>
        <v>1</v>
      </c>
      <c r="BL449" s="8">
        <f t="shared" si="725"/>
        <v>0</v>
      </c>
      <c r="BM449" s="8">
        <f t="shared" si="726"/>
        <v>0</v>
      </c>
      <c r="BN449" s="8">
        <f t="shared" si="727"/>
        <v>1</v>
      </c>
    </row>
    <row r="450" spans="1:66" x14ac:dyDescent="0.25">
      <c r="A450" t="s">
        <v>25</v>
      </c>
      <c r="B450" t="s">
        <v>174</v>
      </c>
      <c r="C450" t="s">
        <v>476</v>
      </c>
      <c r="D450" s="16"/>
      <c r="E450">
        <f>VLOOKUP(A450,home!$A$2:$E$405,3,FALSE)</f>
        <v>1.4</v>
      </c>
      <c r="F450">
        <f>VLOOKUP(B450,home!$B$2:$E$405,3,FALSE)</f>
        <v>0</v>
      </c>
      <c r="G450">
        <f>VLOOKUP(C450,away!$B$2:$E$405,4,FALSE)</f>
        <v>0</v>
      </c>
      <c r="H450">
        <f>VLOOKUP(A450,away!$A$2:$E$405,3,FALSE)</f>
        <v>1</v>
      </c>
      <c r="I450">
        <f>VLOOKUP(C450,away!$B$2:$E$405,3,FALSE)</f>
        <v>0</v>
      </c>
      <c r="J450">
        <f>VLOOKUP(B450,home!$B$2:$E$405,4,FALSE)</f>
        <v>1</v>
      </c>
      <c r="K450" s="3">
        <f t="shared" si="672"/>
        <v>0</v>
      </c>
      <c r="L450" s="3">
        <f t="shared" si="673"/>
        <v>0</v>
      </c>
      <c r="M450" s="5">
        <f t="shared" si="674"/>
        <v>1</v>
      </c>
      <c r="N450" s="5">
        <f t="shared" si="675"/>
        <v>0</v>
      </c>
      <c r="O450" s="5">
        <f t="shared" si="676"/>
        <v>0</v>
      </c>
      <c r="P450" s="5">
        <f t="shared" si="677"/>
        <v>0</v>
      </c>
      <c r="Q450" s="5">
        <f t="shared" si="678"/>
        <v>0</v>
      </c>
      <c r="R450" s="5">
        <f t="shared" si="679"/>
        <v>0</v>
      </c>
      <c r="S450" s="5">
        <f t="shared" si="680"/>
        <v>0</v>
      </c>
      <c r="T450" s="5">
        <f t="shared" si="681"/>
        <v>0</v>
      </c>
      <c r="U450" s="5">
        <f t="shared" si="682"/>
        <v>0</v>
      </c>
      <c r="V450" s="5">
        <f t="shared" si="683"/>
        <v>0</v>
      </c>
      <c r="W450" s="5">
        <f t="shared" si="684"/>
        <v>0</v>
      </c>
      <c r="X450" s="5">
        <f t="shared" si="685"/>
        <v>0</v>
      </c>
      <c r="Y450" s="5">
        <f t="shared" si="686"/>
        <v>0</v>
      </c>
      <c r="Z450" s="5">
        <f t="shared" si="687"/>
        <v>0</v>
      </c>
      <c r="AA450" s="5">
        <f t="shared" si="688"/>
        <v>0</v>
      </c>
      <c r="AB450" s="5">
        <f t="shared" si="689"/>
        <v>0</v>
      </c>
      <c r="AC450" s="5">
        <f t="shared" si="690"/>
        <v>0</v>
      </c>
      <c r="AD450" s="5">
        <f t="shared" si="691"/>
        <v>0</v>
      </c>
      <c r="AE450" s="5">
        <f t="shared" si="692"/>
        <v>0</v>
      </c>
      <c r="AF450" s="5">
        <f t="shared" si="693"/>
        <v>0</v>
      </c>
      <c r="AG450" s="5">
        <f t="shared" si="694"/>
        <v>0</v>
      </c>
      <c r="AH450" s="5">
        <f t="shared" si="695"/>
        <v>0</v>
      </c>
      <c r="AI450" s="5">
        <f t="shared" si="696"/>
        <v>0</v>
      </c>
      <c r="AJ450" s="5">
        <f t="shared" si="697"/>
        <v>0</v>
      </c>
      <c r="AK450" s="5">
        <f t="shared" si="698"/>
        <v>0</v>
      </c>
      <c r="AL450" s="5">
        <f t="shared" si="699"/>
        <v>0</v>
      </c>
      <c r="AM450" s="5">
        <f t="shared" si="700"/>
        <v>0</v>
      </c>
      <c r="AN450" s="5">
        <f t="shared" si="701"/>
        <v>0</v>
      </c>
      <c r="AO450" s="5">
        <f t="shared" si="702"/>
        <v>0</v>
      </c>
      <c r="AP450" s="5">
        <f t="shared" si="703"/>
        <v>0</v>
      </c>
      <c r="AQ450" s="5">
        <f t="shared" si="704"/>
        <v>0</v>
      </c>
      <c r="AR450" s="5">
        <f t="shared" si="705"/>
        <v>0</v>
      </c>
      <c r="AS450" s="5">
        <f t="shared" si="706"/>
        <v>0</v>
      </c>
      <c r="AT450" s="5">
        <f t="shared" si="707"/>
        <v>0</v>
      </c>
      <c r="AU450" s="5">
        <f t="shared" si="708"/>
        <v>0</v>
      </c>
      <c r="AV450" s="5">
        <f t="shared" si="709"/>
        <v>0</v>
      </c>
      <c r="AW450" s="5">
        <f t="shared" si="710"/>
        <v>0</v>
      </c>
      <c r="AX450" s="5">
        <f t="shared" si="711"/>
        <v>0</v>
      </c>
      <c r="AY450" s="5">
        <f t="shared" si="712"/>
        <v>0</v>
      </c>
      <c r="AZ450" s="5">
        <f t="shared" si="713"/>
        <v>0</v>
      </c>
      <c r="BA450" s="5">
        <f t="shared" si="714"/>
        <v>0</v>
      </c>
      <c r="BB450" s="5">
        <f t="shared" si="715"/>
        <v>0</v>
      </c>
      <c r="BC450" s="5">
        <f t="shared" si="716"/>
        <v>0</v>
      </c>
      <c r="BD450" s="5">
        <f t="shared" si="717"/>
        <v>0</v>
      </c>
      <c r="BE450" s="5">
        <f t="shared" si="718"/>
        <v>0</v>
      </c>
      <c r="BF450" s="5">
        <f t="shared" si="719"/>
        <v>0</v>
      </c>
      <c r="BG450" s="5">
        <f t="shared" si="720"/>
        <v>0</v>
      </c>
      <c r="BH450" s="5">
        <f t="shared" si="721"/>
        <v>0</v>
      </c>
      <c r="BI450" s="5">
        <f t="shared" si="722"/>
        <v>0</v>
      </c>
      <c r="BJ450" s="8">
        <f t="shared" si="723"/>
        <v>0</v>
      </c>
      <c r="BK450" s="8">
        <f t="shared" si="724"/>
        <v>1</v>
      </c>
      <c r="BL450" s="8">
        <f t="shared" si="725"/>
        <v>0</v>
      </c>
      <c r="BM450" s="8">
        <f t="shared" si="726"/>
        <v>0</v>
      </c>
      <c r="BN450" s="8">
        <f t="shared" si="727"/>
        <v>1</v>
      </c>
    </row>
    <row r="451" spans="1:66" x14ac:dyDescent="0.25">
      <c r="A451" t="s">
        <v>25</v>
      </c>
      <c r="B451" t="s">
        <v>168</v>
      </c>
      <c r="C451" t="s">
        <v>26</v>
      </c>
      <c r="D451" s="16"/>
      <c r="E451">
        <f>VLOOKUP(A451,home!$A$2:$E$405,3,FALSE)</f>
        <v>1.4</v>
      </c>
      <c r="F451">
        <f>VLOOKUP(B451,home!$B$2:$E$405,3,FALSE)</f>
        <v>0.71</v>
      </c>
      <c r="G451">
        <f>VLOOKUP(C451,away!$B$2:$E$405,4,FALSE)</f>
        <v>0</v>
      </c>
      <c r="H451">
        <f>VLOOKUP(A451,away!$A$2:$E$405,3,FALSE)</f>
        <v>1</v>
      </c>
      <c r="I451">
        <f>VLOOKUP(C451,away!$B$2:$E$405,3,FALSE)</f>
        <v>0</v>
      </c>
      <c r="J451">
        <f>VLOOKUP(B451,home!$B$2:$E$405,4,FALSE)</f>
        <v>0</v>
      </c>
      <c r="K451" s="3">
        <f t="shared" si="672"/>
        <v>0</v>
      </c>
      <c r="L451" s="3">
        <f t="shared" si="673"/>
        <v>0</v>
      </c>
      <c r="M451" s="5">
        <f t="shared" si="674"/>
        <v>1</v>
      </c>
      <c r="N451" s="5">
        <f t="shared" si="675"/>
        <v>0</v>
      </c>
      <c r="O451" s="5">
        <f t="shared" si="676"/>
        <v>0</v>
      </c>
      <c r="P451" s="5">
        <f t="shared" si="677"/>
        <v>0</v>
      </c>
      <c r="Q451" s="5">
        <f t="shared" si="678"/>
        <v>0</v>
      </c>
      <c r="R451" s="5">
        <f t="shared" si="679"/>
        <v>0</v>
      </c>
      <c r="S451" s="5">
        <f t="shared" si="680"/>
        <v>0</v>
      </c>
      <c r="T451" s="5">
        <f t="shared" si="681"/>
        <v>0</v>
      </c>
      <c r="U451" s="5">
        <f t="shared" si="682"/>
        <v>0</v>
      </c>
      <c r="V451" s="5">
        <f t="shared" si="683"/>
        <v>0</v>
      </c>
      <c r="W451" s="5">
        <f t="shared" si="684"/>
        <v>0</v>
      </c>
      <c r="X451" s="5">
        <f t="shared" si="685"/>
        <v>0</v>
      </c>
      <c r="Y451" s="5">
        <f t="shared" si="686"/>
        <v>0</v>
      </c>
      <c r="Z451" s="5">
        <f t="shared" si="687"/>
        <v>0</v>
      </c>
      <c r="AA451" s="5">
        <f t="shared" si="688"/>
        <v>0</v>
      </c>
      <c r="AB451" s="5">
        <f t="shared" si="689"/>
        <v>0</v>
      </c>
      <c r="AC451" s="5">
        <f t="shared" si="690"/>
        <v>0</v>
      </c>
      <c r="AD451" s="5">
        <f t="shared" si="691"/>
        <v>0</v>
      </c>
      <c r="AE451" s="5">
        <f t="shared" si="692"/>
        <v>0</v>
      </c>
      <c r="AF451" s="5">
        <f t="shared" si="693"/>
        <v>0</v>
      </c>
      <c r="AG451" s="5">
        <f t="shared" si="694"/>
        <v>0</v>
      </c>
      <c r="AH451" s="5">
        <f t="shared" si="695"/>
        <v>0</v>
      </c>
      <c r="AI451" s="5">
        <f t="shared" si="696"/>
        <v>0</v>
      </c>
      <c r="AJ451" s="5">
        <f t="shared" si="697"/>
        <v>0</v>
      </c>
      <c r="AK451" s="5">
        <f t="shared" si="698"/>
        <v>0</v>
      </c>
      <c r="AL451" s="5">
        <f t="shared" si="699"/>
        <v>0</v>
      </c>
      <c r="AM451" s="5">
        <f t="shared" si="700"/>
        <v>0</v>
      </c>
      <c r="AN451" s="5">
        <f t="shared" si="701"/>
        <v>0</v>
      </c>
      <c r="AO451" s="5">
        <f t="shared" si="702"/>
        <v>0</v>
      </c>
      <c r="AP451" s="5">
        <f t="shared" si="703"/>
        <v>0</v>
      </c>
      <c r="AQ451" s="5">
        <f t="shared" si="704"/>
        <v>0</v>
      </c>
      <c r="AR451" s="5">
        <f t="shared" si="705"/>
        <v>0</v>
      </c>
      <c r="AS451" s="5">
        <f t="shared" si="706"/>
        <v>0</v>
      </c>
      <c r="AT451" s="5">
        <f t="shared" si="707"/>
        <v>0</v>
      </c>
      <c r="AU451" s="5">
        <f t="shared" si="708"/>
        <v>0</v>
      </c>
      <c r="AV451" s="5">
        <f t="shared" si="709"/>
        <v>0</v>
      </c>
      <c r="AW451" s="5">
        <f t="shared" si="710"/>
        <v>0</v>
      </c>
      <c r="AX451" s="5">
        <f t="shared" si="711"/>
        <v>0</v>
      </c>
      <c r="AY451" s="5">
        <f t="shared" si="712"/>
        <v>0</v>
      </c>
      <c r="AZ451" s="5">
        <f t="shared" si="713"/>
        <v>0</v>
      </c>
      <c r="BA451" s="5">
        <f t="shared" si="714"/>
        <v>0</v>
      </c>
      <c r="BB451" s="5">
        <f t="shared" si="715"/>
        <v>0</v>
      </c>
      <c r="BC451" s="5">
        <f t="shared" si="716"/>
        <v>0</v>
      </c>
      <c r="BD451" s="5">
        <f t="shared" si="717"/>
        <v>0</v>
      </c>
      <c r="BE451" s="5">
        <f t="shared" si="718"/>
        <v>0</v>
      </c>
      <c r="BF451" s="5">
        <f t="shared" si="719"/>
        <v>0</v>
      </c>
      <c r="BG451" s="5">
        <f t="shared" si="720"/>
        <v>0</v>
      </c>
      <c r="BH451" s="5">
        <f t="shared" si="721"/>
        <v>0</v>
      </c>
      <c r="BI451" s="5">
        <f t="shared" si="722"/>
        <v>0</v>
      </c>
      <c r="BJ451" s="8">
        <f t="shared" si="723"/>
        <v>0</v>
      </c>
      <c r="BK451" s="8">
        <f t="shared" si="724"/>
        <v>1</v>
      </c>
      <c r="BL451" s="8">
        <f t="shared" si="725"/>
        <v>0</v>
      </c>
      <c r="BM451" s="8">
        <f t="shared" si="726"/>
        <v>0</v>
      </c>
      <c r="BN451" s="8">
        <f t="shared" si="727"/>
        <v>1</v>
      </c>
    </row>
    <row r="452" spans="1:66" x14ac:dyDescent="0.25">
      <c r="A452" t="s">
        <v>178</v>
      </c>
      <c r="B452" t="s">
        <v>272</v>
      </c>
      <c r="C452" t="s">
        <v>268</v>
      </c>
      <c r="D452" s="16"/>
      <c r="E452">
        <f>VLOOKUP(A452,home!$A$2:$E$405,3,FALSE)</f>
        <v>1.52941176470588</v>
      </c>
      <c r="F452">
        <f>VLOOKUP(B452,home!$B$2:$E$405,3,FALSE)</f>
        <v>1.96</v>
      </c>
      <c r="G452">
        <f>VLOOKUP(C452,away!$B$2:$E$405,4,FALSE)</f>
        <v>1.96</v>
      </c>
      <c r="H452">
        <f>VLOOKUP(A452,away!$A$2:$E$405,3,FALSE)</f>
        <v>1.1176470588235301</v>
      </c>
      <c r="I452">
        <f>VLOOKUP(C452,away!$B$2:$E$405,3,FALSE)</f>
        <v>1.31</v>
      </c>
      <c r="J452">
        <f>VLOOKUP(B452,home!$B$2:$E$405,4,FALSE)</f>
        <v>1.79</v>
      </c>
      <c r="K452" s="3">
        <f t="shared" si="672"/>
        <v>5.8753882352941087</v>
      </c>
      <c r="L452" s="3">
        <f t="shared" si="673"/>
        <v>2.6207705882352959</v>
      </c>
      <c r="M452" s="5">
        <f t="shared" si="674"/>
        <v>2.042514298969093E-4</v>
      </c>
      <c r="N452" s="5">
        <f t="shared" si="675"/>
        <v>1.2000564482583004E-3</v>
      </c>
      <c r="O452" s="5">
        <f t="shared" si="676"/>
        <v>5.3529614007882332E-4</v>
      </c>
      <c r="P452" s="5">
        <f t="shared" si="677"/>
        <v>3.145072643817466E-3</v>
      </c>
      <c r="Q452" s="5">
        <f t="shared" si="678"/>
        <v>3.525398768892826E-3</v>
      </c>
      <c r="R452" s="5">
        <f t="shared" si="679"/>
        <v>7.0144418995723057E-4</v>
      </c>
      <c r="S452" s="5">
        <f t="shared" si="680"/>
        <v>1.2106992274033845E-2</v>
      </c>
      <c r="T452" s="5">
        <f t="shared" si="681"/>
        <v>9.2392614053152401E-3</v>
      </c>
      <c r="U452" s="5">
        <f t="shared" si="682"/>
        <v>4.1212569413901197E-3</v>
      </c>
      <c r="V452" s="5">
        <f t="shared" si="683"/>
        <v>2.071377866604673E-2</v>
      </c>
      <c r="W452" s="5">
        <f t="shared" si="684"/>
        <v>6.9043621504910812E-3</v>
      </c>
      <c r="X452" s="5">
        <f t="shared" si="685"/>
        <v>1.8094749254532024E-2</v>
      </c>
      <c r="Y452" s="5">
        <f t="shared" si="686"/>
        <v>2.3711093323885039E-2</v>
      </c>
      <c r="Z452" s="5">
        <f t="shared" si="687"/>
        <v>6.1277476744281401E-4</v>
      </c>
      <c r="AA452" s="5">
        <f t="shared" si="688"/>
        <v>3.6002896595185934E-3</v>
      </c>
      <c r="AB452" s="5">
        <f t="shared" si="689"/>
        <v>1.0576549754593288E-2</v>
      </c>
      <c r="AC452" s="5">
        <f t="shared" si="690"/>
        <v>1.9934480588934666E-2</v>
      </c>
      <c r="AD452" s="5">
        <f t="shared" si="691"/>
        <v>1.0141452037801308E-2</v>
      </c>
      <c r="AE452" s="5">
        <f t="shared" si="692"/>
        <v>2.6578419222668574E-2</v>
      </c>
      <c r="AF452" s="5">
        <f t="shared" si="693"/>
        <v>3.4827969690278709E-2</v>
      </c>
      <c r="AG452" s="5">
        <f t="shared" si="694"/>
        <v>3.0425372870744264E-2</v>
      </c>
      <c r="AH452" s="5">
        <f t="shared" si="695"/>
        <v>4.0148552193171257E-4</v>
      </c>
      <c r="AI452" s="5">
        <f t="shared" si="696"/>
        <v>2.3588833121984992E-3</v>
      </c>
      <c r="AJ452" s="5">
        <f t="shared" si="697"/>
        <v>6.929677630461332E-3</v>
      </c>
      <c r="AK452" s="5">
        <f t="shared" si="698"/>
        <v>1.3571515474797754E-2</v>
      </c>
      <c r="AL452" s="5">
        <f t="shared" si="699"/>
        <v>1.2278080912454331E-2</v>
      </c>
      <c r="AM452" s="5">
        <f t="shared" si="700"/>
        <v>1.1916993598339453E-2</v>
      </c>
      <c r="AN452" s="5">
        <f t="shared" si="701"/>
        <v>3.1231706322716345E-2</v>
      </c>
      <c r="AO452" s="5">
        <f t="shared" si="702"/>
        <v>4.0925568675488667E-2</v>
      </c>
      <c r="AP452" s="5">
        <f t="shared" si="703"/>
        <v>3.5752175563841478E-2</v>
      </c>
      <c r="AQ452" s="5">
        <f t="shared" si="704"/>
        <v>2.3424562545785101E-2</v>
      </c>
      <c r="AR452" s="5">
        <f t="shared" si="705"/>
        <v>2.104402894961857E-4</v>
      </c>
      <c r="AS452" s="5">
        <f t="shared" si="706"/>
        <v>1.236418401137776E-3</v>
      </c>
      <c r="AT452" s="5">
        <f t="shared" si="707"/>
        <v>3.6322190639730204E-3</v>
      </c>
      <c r="AU452" s="5">
        <f t="shared" si="708"/>
        <v>7.1135657188260218E-3</v>
      </c>
      <c r="AV452" s="5">
        <f t="shared" si="709"/>
        <v>1.044874008384547E-2</v>
      </c>
      <c r="AW452" s="5">
        <f t="shared" si="710"/>
        <v>5.2516232914811166E-3</v>
      </c>
      <c r="AX452" s="5">
        <f t="shared" si="711"/>
        <v>1.1669493997959805E-2</v>
      </c>
      <c r="AY452" s="5">
        <f t="shared" si="712"/>
        <v>3.0583066649441371E-2</v>
      </c>
      <c r="AZ452" s="5">
        <f t="shared" si="713"/>
        <v>4.0075600786447868E-2</v>
      </c>
      <c r="BA452" s="5">
        <f t="shared" si="714"/>
        <v>3.5009651948993956E-2</v>
      </c>
      <c r="BB452" s="5">
        <f t="shared" si="715"/>
        <v>2.2938066533069467E-2</v>
      </c>
      <c r="BC452" s="5">
        <f t="shared" si="716"/>
        <v>1.2023082024170555E-2</v>
      </c>
      <c r="BD452" s="5">
        <f t="shared" si="717"/>
        <v>9.191928688188748E-5</v>
      </c>
      <c r="BE452" s="5">
        <f t="shared" si="718"/>
        <v>5.4006149674246584E-4</v>
      </c>
      <c r="BF452" s="5">
        <f t="shared" si="719"/>
        <v>1.5865354821480058E-3</v>
      </c>
      <c r="BG452" s="5">
        <f t="shared" si="720"/>
        <v>3.10717063556302E-3</v>
      </c>
      <c r="BH452" s="5">
        <f t="shared" si="721"/>
        <v>4.5639584493095712E-3</v>
      </c>
      <c r="BI452" s="5">
        <f t="shared" si="722"/>
        <v>5.3630055558889196E-3</v>
      </c>
      <c r="BJ452" s="8">
        <f t="shared" si="723"/>
        <v>0.46019810381912146</v>
      </c>
      <c r="BK452" s="8">
        <f t="shared" si="724"/>
        <v>9.8965723164625319E-2</v>
      </c>
      <c r="BL452" s="8">
        <f t="shared" si="725"/>
        <v>8.0690433088739702E-2</v>
      </c>
      <c r="BM452" s="8">
        <f t="shared" si="726"/>
        <v>0.60582407186106746</v>
      </c>
      <c r="BN452" s="8">
        <f t="shared" si="727"/>
        <v>9.3115196209015549E-3</v>
      </c>
    </row>
    <row r="453" spans="1:66" x14ac:dyDescent="0.25">
      <c r="A453" t="s">
        <v>178</v>
      </c>
      <c r="B453" t="s">
        <v>181</v>
      </c>
      <c r="C453" t="s">
        <v>472</v>
      </c>
      <c r="D453" s="16"/>
      <c r="E453">
        <f>VLOOKUP(A453,home!$A$2:$E$405,3,FALSE)</f>
        <v>1.52941176470588</v>
      </c>
      <c r="F453">
        <f>VLOOKUP(B453,home!$B$2:$E$405,3,FALSE)</f>
        <v>2.62</v>
      </c>
      <c r="G453">
        <f>VLOOKUP(C453,away!$B$2:$E$405,4,FALSE)</f>
        <v>2.62</v>
      </c>
      <c r="H453">
        <f>VLOOKUP(A453,away!$A$2:$E$405,3,FALSE)</f>
        <v>1.1176470588235301</v>
      </c>
      <c r="I453">
        <f>VLOOKUP(C453,away!$B$2:$E$405,3,FALSE)</f>
        <v>0.65</v>
      </c>
      <c r="J453">
        <f>VLOOKUP(B453,home!$B$2:$E$405,4,FALSE)</f>
        <v>0.89</v>
      </c>
      <c r="K453" s="3">
        <f t="shared" si="672"/>
        <v>10.498494117647045</v>
      </c>
      <c r="L453" s="3">
        <f t="shared" si="673"/>
        <v>0.6465588235294123</v>
      </c>
      <c r="M453" s="5">
        <f t="shared" si="674"/>
        <v>1.4446578677311258E-5</v>
      </c>
      <c r="N453" s="5">
        <f t="shared" si="675"/>
        <v>1.5166732126387745E-4</v>
      </c>
      <c r="O453" s="5">
        <f t="shared" si="676"/>
        <v>9.3405629136274613E-6</v>
      </c>
      <c r="P453" s="5">
        <f t="shared" si="677"/>
        <v>9.8061844804230039E-5</v>
      </c>
      <c r="Q453" s="5">
        <f t="shared" si="678"/>
        <v>7.9613924006405193E-4</v>
      </c>
      <c r="R453" s="5">
        <f t="shared" si="679"/>
        <v>3.0196116842687147E-6</v>
      </c>
      <c r="S453" s="5">
        <f t="shared" si="680"/>
        <v>1.6640835212961688E-4</v>
      </c>
      <c r="T453" s="5">
        <f t="shared" si="681"/>
        <v>5.1475085042141386E-4</v>
      </c>
      <c r="U453" s="5">
        <f t="shared" si="682"/>
        <v>3.1701375504873384E-5</v>
      </c>
      <c r="V453" s="5">
        <f t="shared" si="683"/>
        <v>1.2550691732131158E-4</v>
      </c>
      <c r="W453" s="5">
        <f t="shared" si="684"/>
        <v>2.7860877095468102E-3</v>
      </c>
      <c r="X453" s="5">
        <f t="shared" si="685"/>
        <v>1.8013695917343409E-3</v>
      </c>
      <c r="Y453" s="5">
        <f t="shared" si="686"/>
        <v>5.8234570198670646E-4</v>
      </c>
      <c r="Z453" s="5">
        <f t="shared" si="687"/>
        <v>6.5078552603214923E-7</v>
      </c>
      <c r="AA453" s="5">
        <f t="shared" si="688"/>
        <v>6.8322680168983553E-6</v>
      </c>
      <c r="AB453" s="5">
        <f t="shared" si="689"/>
        <v>3.5864262792797757E-5</v>
      </c>
      <c r="AC453" s="5">
        <f t="shared" si="690"/>
        <v>5.3245478233667161E-5</v>
      </c>
      <c r="AD453" s="5">
        <f t="shared" si="691"/>
        <v>7.3124313574814805E-3</v>
      </c>
      <c r="AE453" s="5">
        <f t="shared" si="692"/>
        <v>4.72791701563281E-3</v>
      </c>
      <c r="AF453" s="5">
        <f t="shared" si="693"/>
        <v>1.5284382316861195E-3</v>
      </c>
      <c r="AG453" s="5">
        <f t="shared" si="694"/>
        <v>3.2940840830545097E-4</v>
      </c>
      <c r="AH453" s="5">
        <f t="shared" si="695"/>
        <v>1.0519278102032902E-7</v>
      </c>
      <c r="AI453" s="5">
        <f t="shared" si="696"/>
        <v>1.1043657927608577E-6</v>
      </c>
      <c r="AJ453" s="5">
        <f t="shared" si="697"/>
        <v>5.7970888895152474E-6</v>
      </c>
      <c r="AK453" s="5">
        <f t="shared" si="698"/>
        <v>2.0286901202017605E-5</v>
      </c>
      <c r="AL453" s="5">
        <f t="shared" si="699"/>
        <v>1.4456986500968976E-5</v>
      </c>
      <c r="AM453" s="5">
        <f t="shared" si="700"/>
        <v>1.535390351844342E-2</v>
      </c>
      <c r="AN453" s="5">
        <f t="shared" si="701"/>
        <v>9.9272017954688836E-3</v>
      </c>
      <c r="AO453" s="5">
        <f t="shared" si="702"/>
        <v>3.2092599569087149E-3</v>
      </c>
      <c r="AP453" s="5">
        <f t="shared" si="703"/>
        <v>6.9165844737965041E-4</v>
      </c>
      <c r="AQ453" s="5">
        <f t="shared" si="704"/>
        <v>1.1179946800549167E-4</v>
      </c>
      <c r="AR453" s="5">
        <f t="shared" si="705"/>
        <v>1.3602664148058207E-8</v>
      </c>
      <c r="AS453" s="5">
        <f t="shared" si="706"/>
        <v>1.4280748954271743E-7</v>
      </c>
      <c r="AT453" s="5">
        <f t="shared" si="707"/>
        <v>7.4963179446008132E-7</v>
      </c>
      <c r="AU453" s="5">
        <f t="shared" si="708"/>
        <v>2.6233349948467852E-6</v>
      </c>
      <c r="AV453" s="5">
        <f t="shared" si="709"/>
        <v>6.8852667530041555E-6</v>
      </c>
      <c r="AW453" s="5">
        <f t="shared" si="710"/>
        <v>2.7259025557790819E-6</v>
      </c>
      <c r="AX453" s="5">
        <f t="shared" si="711"/>
        <v>2.6865477628549767E-2</v>
      </c>
      <c r="AY453" s="5">
        <f t="shared" si="712"/>
        <v>1.7370111609070885E-2</v>
      </c>
      <c r="AZ453" s="5">
        <f t="shared" si="713"/>
        <v>5.6153994632677272E-3</v>
      </c>
      <c r="BA453" s="5">
        <f t="shared" si="714"/>
        <v>1.2102286902060252E-3</v>
      </c>
      <c r="BB453" s="5">
        <f t="shared" si="715"/>
        <v>1.9562100953528729E-4</v>
      </c>
      <c r="BC453" s="5">
        <f t="shared" si="716"/>
        <v>2.5296097956554265E-5</v>
      </c>
      <c r="BD453" s="5">
        <f t="shared" si="717"/>
        <v>1.4658204214057045E-9</v>
      </c>
      <c r="BE453" s="5">
        <f t="shared" si="718"/>
        <v>1.5388907071654699E-8</v>
      </c>
      <c r="BF453" s="5">
        <f t="shared" si="719"/>
        <v>8.0780175184392044E-8</v>
      </c>
      <c r="BG453" s="5">
        <f t="shared" si="720"/>
        <v>2.8269006466527897E-7</v>
      </c>
      <c r="BH453" s="5">
        <f t="shared" si="721"/>
        <v>7.4195499525142369E-7</v>
      </c>
      <c r="BI453" s="5">
        <f t="shared" si="722"/>
        <v>1.5578820306411823E-6</v>
      </c>
      <c r="BJ453" s="8">
        <f t="shared" si="723"/>
        <v>0.10110651311291546</v>
      </c>
      <c r="BK453" s="8">
        <f t="shared" si="724"/>
        <v>1.7842237766737989E-2</v>
      </c>
      <c r="BL453" s="8">
        <f t="shared" si="725"/>
        <v>1.2714643526701687E-4</v>
      </c>
      <c r="BM453" s="8">
        <f t="shared" si="726"/>
        <v>0.10063648723452402</v>
      </c>
      <c r="BN453" s="8">
        <f t="shared" si="727"/>
        <v>1.0726751594073668E-3</v>
      </c>
    </row>
    <row r="454" spans="1:66" s="10" customFormat="1" x14ac:dyDescent="0.25">
      <c r="A454" t="s">
        <v>178</v>
      </c>
      <c r="B454" t="s">
        <v>180</v>
      </c>
      <c r="C454" t="s">
        <v>183</v>
      </c>
      <c r="D454" s="16"/>
      <c r="E454">
        <f>VLOOKUP(A454,home!$A$2:$E$405,3,FALSE)</f>
        <v>1.52941176470588</v>
      </c>
      <c r="F454">
        <f>VLOOKUP(B454,home!$B$2:$E$405,3,FALSE)</f>
        <v>0.65</v>
      </c>
      <c r="G454">
        <f>VLOOKUP(C454,away!$B$2:$E$405,4,FALSE)</f>
        <v>0.65</v>
      </c>
      <c r="H454">
        <f>VLOOKUP(A454,away!$A$2:$E$405,3,FALSE)</f>
        <v>1.1176470588235301</v>
      </c>
      <c r="I454">
        <f>VLOOKUP(C454,away!$B$2:$E$405,3,FALSE)</f>
        <v>0.65</v>
      </c>
      <c r="J454">
        <f>VLOOKUP(B454,home!$B$2:$E$405,4,FALSE)</f>
        <v>0.89</v>
      </c>
      <c r="K454" s="3">
        <f t="shared" si="672"/>
        <v>0.64617647058823435</v>
      </c>
      <c r="L454" s="3">
        <f t="shared" si="673"/>
        <v>0.6465588235294123</v>
      </c>
      <c r="M454" s="5">
        <f t="shared" si="674"/>
        <v>0.27451886536288478</v>
      </c>
      <c r="N454" s="5">
        <f t="shared" si="675"/>
        <v>0.17738763153007561</v>
      </c>
      <c r="O454" s="5">
        <f t="shared" si="676"/>
        <v>0.17749259462565595</v>
      </c>
      <c r="P454" s="5">
        <f t="shared" si="677"/>
        <v>0.11469153835075459</v>
      </c>
      <c r="Q454" s="5">
        <f t="shared" si="678"/>
        <v>5.7311856834055222E-2</v>
      </c>
      <c r="R454" s="5">
        <f t="shared" si="679"/>
        <v>5.7379701583173487E-2</v>
      </c>
      <c r="S454" s="5">
        <f t="shared" si="680"/>
        <v>1.1979275952377822E-2</v>
      </c>
      <c r="T454" s="5">
        <f t="shared" si="681"/>
        <v>3.7055486728912859E-2</v>
      </c>
      <c r="U454" s="5">
        <f t="shared" si="682"/>
        <v>3.7077413052421168E-2</v>
      </c>
      <c r="V454" s="5">
        <f t="shared" si="683"/>
        <v>5.5609276230746249E-4</v>
      </c>
      <c r="W454" s="5">
        <f t="shared" si="684"/>
        <v>1.2344524457295995E-2</v>
      </c>
      <c r="X454" s="5">
        <f t="shared" si="685"/>
        <v>7.981461210139356E-3</v>
      </c>
      <c r="Y454" s="5">
        <f t="shared" si="686"/>
        <v>2.5802420850366704E-3</v>
      </c>
      <c r="Z454" s="5">
        <f t="shared" si="687"/>
        <v>1.2366450783361804E-2</v>
      </c>
      <c r="AA454" s="5">
        <f t="shared" si="688"/>
        <v>7.9909095208958378E-3</v>
      </c>
      <c r="AB454" s="5">
        <f t="shared" si="689"/>
        <v>2.581768855501195E-3</v>
      </c>
      <c r="AC454" s="5">
        <f t="shared" si="690"/>
        <v>1.4520662881049659E-5</v>
      </c>
      <c r="AD454" s="5">
        <f t="shared" si="691"/>
        <v>1.994185311226416E-3</v>
      </c>
      <c r="AE454" s="5">
        <f t="shared" si="692"/>
        <v>1.2893581087261867E-3</v>
      </c>
      <c r="AF454" s="5">
        <f t="shared" si="693"/>
        <v>4.1682293094305551E-4</v>
      </c>
      <c r="AG454" s="5">
        <f t="shared" si="694"/>
        <v>8.9833514616874497E-5</v>
      </c>
      <c r="AH454" s="5">
        <f t="shared" si="695"/>
        <v>1.9989094674311967E-3</v>
      </c>
      <c r="AI454" s="5">
        <f t="shared" si="696"/>
        <v>1.291648264690098E-3</v>
      </c>
      <c r="AJ454" s="5">
        <f t="shared" si="697"/>
        <v>4.1731635845943243E-4</v>
      </c>
      <c r="AK454" s="5">
        <f t="shared" si="698"/>
        <v>8.9886670542683512E-5</v>
      </c>
      <c r="AL454" s="5">
        <f t="shared" si="699"/>
        <v>2.4266414790820412E-7</v>
      </c>
      <c r="AM454" s="5">
        <f t="shared" si="700"/>
        <v>2.5771912522143717E-4</v>
      </c>
      <c r="AN454" s="5">
        <f t="shared" si="701"/>
        <v>1.6663057440420172E-4</v>
      </c>
      <c r="AO454" s="5">
        <f t="shared" si="702"/>
        <v>5.3868234075405421E-5</v>
      </c>
      <c r="AP454" s="5">
        <f t="shared" si="703"/>
        <v>1.1609660683133711E-5</v>
      </c>
      <c r="AQ454" s="5">
        <f t="shared" si="704"/>
        <v>1.8765821382156512E-6</v>
      </c>
      <c r="AR454" s="5">
        <f t="shared" si="705"/>
        <v>2.584825107208238E-4</v>
      </c>
      <c r="AS454" s="5">
        <f t="shared" si="706"/>
        <v>1.6702531648636737E-4</v>
      </c>
      <c r="AT454" s="5">
        <f t="shared" si="707"/>
        <v>5.3963914753021843E-5</v>
      </c>
      <c r="AU454" s="5">
        <f t="shared" si="708"/>
        <v>1.162340399141067E-5</v>
      </c>
      <c r="AV454" s="5">
        <f t="shared" si="709"/>
        <v>1.8776925418477351E-6</v>
      </c>
      <c r="AW454" s="5">
        <f t="shared" si="710"/>
        <v>2.8161922485906624E-9</v>
      </c>
      <c r="AX454" s="5">
        <f t="shared" si="711"/>
        <v>2.7755339123112568E-5</v>
      </c>
      <c r="AY454" s="5">
        <f t="shared" si="712"/>
        <v>1.7945459410099533E-5</v>
      </c>
      <c r="AZ454" s="5">
        <f t="shared" si="713"/>
        <v>5.8013975619443867E-6</v>
      </c>
      <c r="BA454" s="5">
        <f t="shared" si="714"/>
        <v>1.250314927492388E-6</v>
      </c>
      <c r="BB454" s="5">
        <f t="shared" si="715"/>
        <v>2.021005371401852E-7</v>
      </c>
      <c r="BC454" s="5">
        <f t="shared" si="716"/>
        <v>2.6133977105604091E-8</v>
      </c>
      <c r="BD454" s="5">
        <f t="shared" si="717"/>
        <v>2.7854024672430746E-5</v>
      </c>
      <c r="BE454" s="5">
        <f t="shared" si="718"/>
        <v>1.7998615354508901E-5</v>
      </c>
      <c r="BF454" s="5">
        <f t="shared" si="719"/>
        <v>5.8151408726258816E-6</v>
      </c>
      <c r="BG454" s="5">
        <f t="shared" si="720"/>
        <v>1.2525357350155926E-6</v>
      </c>
      <c r="BH454" s="5">
        <f t="shared" si="721"/>
        <v>2.0233978013450385E-7</v>
      </c>
      <c r="BI454" s="5">
        <f t="shared" si="722"/>
        <v>2.6149440997382618E-8</v>
      </c>
      <c r="BJ454" s="8">
        <f t="shared" si="723"/>
        <v>0.29899608763308755</v>
      </c>
      <c r="BK454" s="8">
        <f t="shared" si="724"/>
        <v>0.40177848121476362</v>
      </c>
      <c r="BL454" s="8">
        <f t="shared" si="725"/>
        <v>0.28686627004312021</v>
      </c>
      <c r="BM454" s="8">
        <f t="shared" si="726"/>
        <v>0.14120715874451581</v>
      </c>
      <c r="BN454" s="8">
        <f t="shared" si="727"/>
        <v>0.85878218828659969</v>
      </c>
    </row>
    <row r="455" spans="1:66" x14ac:dyDescent="0.25">
      <c r="A455" t="s">
        <v>178</v>
      </c>
      <c r="B455" t="s">
        <v>270</v>
      </c>
      <c r="C455" t="s">
        <v>182</v>
      </c>
      <c r="D455" s="16"/>
      <c r="E455">
        <f>VLOOKUP(A455,home!$A$2:$E$405,3,FALSE)</f>
        <v>1.52941176470588</v>
      </c>
      <c r="F455">
        <f>VLOOKUP(B455,home!$B$2:$E$405,3,FALSE)</f>
        <v>0</v>
      </c>
      <c r="G455">
        <f>VLOOKUP(C455,away!$B$2:$E$405,4,FALSE)</f>
        <v>0</v>
      </c>
      <c r="H455">
        <f>VLOOKUP(A455,away!$A$2:$E$405,3,FALSE)</f>
        <v>1.1176470588235301</v>
      </c>
      <c r="I455">
        <f>VLOOKUP(C455,away!$B$2:$E$405,3,FALSE)</f>
        <v>0</v>
      </c>
      <c r="J455">
        <f>VLOOKUP(B455,home!$B$2:$E$405,4,FALSE)</f>
        <v>0</v>
      </c>
      <c r="K455" s="3">
        <f t="shared" si="672"/>
        <v>0</v>
      </c>
      <c r="L455" s="3">
        <f t="shared" si="673"/>
        <v>0</v>
      </c>
      <c r="M455" s="5">
        <f t="shared" si="674"/>
        <v>1</v>
      </c>
      <c r="N455" s="5">
        <f t="shared" si="675"/>
        <v>0</v>
      </c>
      <c r="O455" s="5">
        <f t="shared" si="676"/>
        <v>0</v>
      </c>
      <c r="P455" s="5">
        <f t="shared" si="677"/>
        <v>0</v>
      </c>
      <c r="Q455" s="5">
        <f t="shared" si="678"/>
        <v>0</v>
      </c>
      <c r="R455" s="5">
        <f t="shared" si="679"/>
        <v>0</v>
      </c>
      <c r="S455" s="5">
        <f t="shared" si="680"/>
        <v>0</v>
      </c>
      <c r="T455" s="5">
        <f t="shared" si="681"/>
        <v>0</v>
      </c>
      <c r="U455" s="5">
        <f t="shared" si="682"/>
        <v>0</v>
      </c>
      <c r="V455" s="5">
        <f t="shared" si="683"/>
        <v>0</v>
      </c>
      <c r="W455" s="5">
        <f t="shared" si="684"/>
        <v>0</v>
      </c>
      <c r="X455" s="5">
        <f t="shared" si="685"/>
        <v>0</v>
      </c>
      <c r="Y455" s="5">
        <f t="shared" si="686"/>
        <v>0</v>
      </c>
      <c r="Z455" s="5">
        <f t="shared" si="687"/>
        <v>0</v>
      </c>
      <c r="AA455" s="5">
        <f t="shared" si="688"/>
        <v>0</v>
      </c>
      <c r="AB455" s="5">
        <f t="shared" si="689"/>
        <v>0</v>
      </c>
      <c r="AC455" s="5">
        <f t="shared" si="690"/>
        <v>0</v>
      </c>
      <c r="AD455" s="5">
        <f t="shared" si="691"/>
        <v>0</v>
      </c>
      <c r="AE455" s="5">
        <f t="shared" si="692"/>
        <v>0</v>
      </c>
      <c r="AF455" s="5">
        <f t="shared" si="693"/>
        <v>0</v>
      </c>
      <c r="AG455" s="5">
        <f t="shared" si="694"/>
        <v>0</v>
      </c>
      <c r="AH455" s="5">
        <f t="shared" si="695"/>
        <v>0</v>
      </c>
      <c r="AI455" s="5">
        <f t="shared" si="696"/>
        <v>0</v>
      </c>
      <c r="AJ455" s="5">
        <f t="shared" si="697"/>
        <v>0</v>
      </c>
      <c r="AK455" s="5">
        <f t="shared" si="698"/>
        <v>0</v>
      </c>
      <c r="AL455" s="5">
        <f t="shared" si="699"/>
        <v>0</v>
      </c>
      <c r="AM455" s="5">
        <f t="shared" si="700"/>
        <v>0</v>
      </c>
      <c r="AN455" s="5">
        <f t="shared" si="701"/>
        <v>0</v>
      </c>
      <c r="AO455" s="5">
        <f t="shared" si="702"/>
        <v>0</v>
      </c>
      <c r="AP455" s="5">
        <f t="shared" si="703"/>
        <v>0</v>
      </c>
      <c r="AQ455" s="5">
        <f t="shared" si="704"/>
        <v>0</v>
      </c>
      <c r="AR455" s="5">
        <f t="shared" si="705"/>
        <v>0</v>
      </c>
      <c r="AS455" s="5">
        <f t="shared" si="706"/>
        <v>0</v>
      </c>
      <c r="AT455" s="5">
        <f t="shared" si="707"/>
        <v>0</v>
      </c>
      <c r="AU455" s="5">
        <f t="shared" si="708"/>
        <v>0</v>
      </c>
      <c r="AV455" s="5">
        <f t="shared" si="709"/>
        <v>0</v>
      </c>
      <c r="AW455" s="5">
        <f t="shared" si="710"/>
        <v>0</v>
      </c>
      <c r="AX455" s="5">
        <f t="shared" si="711"/>
        <v>0</v>
      </c>
      <c r="AY455" s="5">
        <f t="shared" si="712"/>
        <v>0</v>
      </c>
      <c r="AZ455" s="5">
        <f t="shared" si="713"/>
        <v>0</v>
      </c>
      <c r="BA455" s="5">
        <f t="shared" si="714"/>
        <v>0</v>
      </c>
      <c r="BB455" s="5">
        <f t="shared" si="715"/>
        <v>0</v>
      </c>
      <c r="BC455" s="5">
        <f t="shared" si="716"/>
        <v>0</v>
      </c>
      <c r="BD455" s="5">
        <f t="shared" si="717"/>
        <v>0</v>
      </c>
      <c r="BE455" s="5">
        <f t="shared" si="718"/>
        <v>0</v>
      </c>
      <c r="BF455" s="5">
        <f t="shared" si="719"/>
        <v>0</v>
      </c>
      <c r="BG455" s="5">
        <f t="shared" si="720"/>
        <v>0</v>
      </c>
      <c r="BH455" s="5">
        <f t="shared" si="721"/>
        <v>0</v>
      </c>
      <c r="BI455" s="5">
        <f t="shared" si="722"/>
        <v>0</v>
      </c>
      <c r="BJ455" s="8">
        <f t="shared" si="723"/>
        <v>0</v>
      </c>
      <c r="BK455" s="8">
        <f t="shared" si="724"/>
        <v>1</v>
      </c>
      <c r="BL455" s="8">
        <f t="shared" si="725"/>
        <v>0</v>
      </c>
      <c r="BM455" s="8">
        <f t="shared" si="726"/>
        <v>0</v>
      </c>
      <c r="BN455" s="8">
        <f t="shared" si="727"/>
        <v>1</v>
      </c>
    </row>
    <row r="456" spans="1:66" x14ac:dyDescent="0.25">
      <c r="A456" t="s">
        <v>28</v>
      </c>
      <c r="B456" t="s">
        <v>278</v>
      </c>
      <c r="C456" t="s">
        <v>31</v>
      </c>
      <c r="D456" s="16"/>
      <c r="E456">
        <f>VLOOKUP(A456,home!$A$2:$E$405,3,FALSE)</f>
        <v>1.4814814814814801</v>
      </c>
      <c r="F456">
        <f>VLOOKUP(B456,home!$B$2:$E$405,3,FALSE)</f>
        <v>1.01</v>
      </c>
      <c r="G456">
        <f>VLOOKUP(C456,away!$B$2:$E$405,4,FALSE)</f>
        <v>0.34</v>
      </c>
      <c r="H456">
        <f>VLOOKUP(A456,away!$A$2:$E$405,3,FALSE)</f>
        <v>1.1111111111111101</v>
      </c>
      <c r="I456">
        <f>VLOOKUP(C456,away!$B$2:$E$405,3,FALSE)</f>
        <v>1.35</v>
      </c>
      <c r="J456">
        <f>VLOOKUP(B456,home!$B$2:$E$405,4,FALSE)</f>
        <v>0.9</v>
      </c>
      <c r="K456" s="3">
        <f t="shared" si="672"/>
        <v>0.50874074074074027</v>
      </c>
      <c r="L456" s="3">
        <f t="shared" si="673"/>
        <v>1.3499999999999988</v>
      </c>
      <c r="M456" s="5">
        <f t="shared" si="674"/>
        <v>0.15586878604870943</v>
      </c>
      <c r="N456" s="5">
        <f t="shared" si="675"/>
        <v>7.9296801672780401E-2</v>
      </c>
      <c r="O456" s="5">
        <f t="shared" si="676"/>
        <v>0.21042286116575754</v>
      </c>
      <c r="P456" s="5">
        <f t="shared" si="677"/>
        <v>0.10705068225825343</v>
      </c>
      <c r="Q456" s="5">
        <f t="shared" si="678"/>
        <v>2.0170756810690936E-2</v>
      </c>
      <c r="R456" s="5">
        <f t="shared" si="679"/>
        <v>0.14203543128688623</v>
      </c>
      <c r="S456" s="5">
        <f t="shared" si="680"/>
        <v>1.8380602143742084E-2</v>
      </c>
      <c r="T456" s="5">
        <f t="shared" si="681"/>
        <v>2.7230521694432734E-2</v>
      </c>
      <c r="U456" s="5">
        <f t="shared" si="682"/>
        <v>7.2259210524321008E-2</v>
      </c>
      <c r="V456" s="5">
        <f t="shared" si="683"/>
        <v>1.4026441724802273E-3</v>
      </c>
      <c r="W456" s="5">
        <f t="shared" si="684"/>
        <v>3.420561920390747E-3</v>
      </c>
      <c r="X456" s="5">
        <f t="shared" si="685"/>
        <v>4.6177585925275041E-3</v>
      </c>
      <c r="Y456" s="5">
        <f t="shared" si="686"/>
        <v>3.1169870499560626E-3</v>
      </c>
      <c r="Z456" s="5">
        <f t="shared" si="687"/>
        <v>6.3915944079098758E-2</v>
      </c>
      <c r="AA456" s="5">
        <f t="shared" si="688"/>
        <v>3.2516644735944435E-2</v>
      </c>
      <c r="AB456" s="5">
        <f t="shared" si="689"/>
        <v>8.2712709646839324E-3</v>
      </c>
      <c r="AC456" s="5">
        <f t="shared" si="690"/>
        <v>6.0208501103713574E-5</v>
      </c>
      <c r="AD456" s="5">
        <f t="shared" si="691"/>
        <v>4.3504480128228932E-4</v>
      </c>
      <c r="AE456" s="5">
        <f t="shared" si="692"/>
        <v>5.8731048173108998E-4</v>
      </c>
      <c r="AF456" s="5">
        <f t="shared" si="693"/>
        <v>3.9643457516848541E-4</v>
      </c>
      <c r="AG456" s="5">
        <f t="shared" si="694"/>
        <v>1.7839555882581833E-4</v>
      </c>
      <c r="AH456" s="5">
        <f t="shared" si="695"/>
        <v>2.157163112669579E-2</v>
      </c>
      <c r="AI456" s="5">
        <f t="shared" si="696"/>
        <v>1.0974367598381225E-2</v>
      </c>
      <c r="AJ456" s="5">
        <f t="shared" si="697"/>
        <v>2.791553950580822E-3</v>
      </c>
      <c r="AK456" s="5">
        <f t="shared" si="698"/>
        <v>4.7339240821207585E-4</v>
      </c>
      <c r="AL456" s="5">
        <f t="shared" si="699"/>
        <v>1.6540479423212159E-6</v>
      </c>
      <c r="AM456" s="5">
        <f t="shared" si="700"/>
        <v>4.4265002891952015E-5</v>
      </c>
      <c r="AN456" s="5">
        <f t="shared" si="701"/>
        <v>5.9757753904135162E-5</v>
      </c>
      <c r="AO456" s="5">
        <f t="shared" si="702"/>
        <v>4.0336483885291199E-5</v>
      </c>
      <c r="AP456" s="5">
        <f t="shared" si="703"/>
        <v>1.8151417748381029E-5</v>
      </c>
      <c r="AQ456" s="5">
        <f t="shared" si="704"/>
        <v>6.1261034900785863E-6</v>
      </c>
      <c r="AR456" s="5">
        <f t="shared" si="705"/>
        <v>5.8243404042078546E-3</v>
      </c>
      <c r="AS456" s="5">
        <f t="shared" si="706"/>
        <v>2.9630792515629267E-3</v>
      </c>
      <c r="AT456" s="5">
        <f t="shared" si="707"/>
        <v>7.5371956665682078E-4</v>
      </c>
      <c r="AU456" s="5">
        <f t="shared" si="708"/>
        <v>1.278159502172603E-4</v>
      </c>
      <c r="AV456" s="5">
        <f t="shared" si="709"/>
        <v>1.6256295298002642E-5</v>
      </c>
      <c r="AW456" s="5">
        <f t="shared" si="710"/>
        <v>3.1555559077394701E-8</v>
      </c>
      <c r="AX456" s="5">
        <f t="shared" si="711"/>
        <v>3.7532350600237792E-6</v>
      </c>
      <c r="AY456" s="5">
        <f t="shared" si="712"/>
        <v>5.0668673310320965E-6</v>
      </c>
      <c r="AZ456" s="5">
        <f t="shared" si="713"/>
        <v>3.4201354484466628E-6</v>
      </c>
      <c r="BA456" s="5">
        <f t="shared" si="714"/>
        <v>1.5390609518009973E-6</v>
      </c>
      <c r="BB456" s="5">
        <f t="shared" si="715"/>
        <v>5.1943307123283566E-7</v>
      </c>
      <c r="BC456" s="5">
        <f t="shared" si="716"/>
        <v>1.402469292328654E-7</v>
      </c>
      <c r="BD456" s="5">
        <f t="shared" si="717"/>
        <v>1.3104765909467669E-3</v>
      </c>
      <c r="BE456" s="5">
        <f t="shared" si="718"/>
        <v>6.6669283160165817E-4</v>
      </c>
      <c r="BF456" s="5">
        <f t="shared" si="719"/>
        <v>1.6958690249778459E-4</v>
      </c>
      <c r="BG456" s="5">
        <f t="shared" si="720"/>
        <v>2.8758588798883552E-5</v>
      </c>
      <c r="BH456" s="5">
        <f t="shared" si="721"/>
        <v>3.6576664420505926E-6</v>
      </c>
      <c r="BI456" s="5">
        <f t="shared" si="722"/>
        <v>3.7216078702227338E-7</v>
      </c>
      <c r="BJ456" s="8">
        <f t="shared" si="723"/>
        <v>0.13963364889849764</v>
      </c>
      <c r="BK456" s="8">
        <f t="shared" si="724"/>
        <v>0.28276964403956228</v>
      </c>
      <c r="BL456" s="8">
        <f t="shared" si="725"/>
        <v>0.51318111997048022</v>
      </c>
      <c r="BM456" s="8">
        <f t="shared" si="726"/>
        <v>0.28465000243278887</v>
      </c>
      <c r="BN456" s="8">
        <f t="shared" si="727"/>
        <v>0.71484531924307793</v>
      </c>
    </row>
    <row r="457" spans="1:66" x14ac:dyDescent="0.25">
      <c r="A457" t="s">
        <v>28</v>
      </c>
      <c r="B457" t="s">
        <v>29</v>
      </c>
      <c r="C457" t="s">
        <v>294</v>
      </c>
      <c r="D457" s="16"/>
      <c r="E457">
        <f>VLOOKUP(A457,home!$A$2:$E$405,3,FALSE)</f>
        <v>1.4814814814814801</v>
      </c>
      <c r="F457">
        <f>VLOOKUP(B457,home!$B$2:$E$405,3,FALSE)</f>
        <v>1.69</v>
      </c>
      <c r="G457">
        <f>VLOOKUP(C457,away!$B$2:$E$405,4,FALSE)</f>
        <v>1.35</v>
      </c>
      <c r="H457">
        <f>VLOOKUP(A457,away!$A$2:$E$405,3,FALSE)</f>
        <v>1.1111111111111101</v>
      </c>
      <c r="I457">
        <f>VLOOKUP(C457,away!$B$2:$E$405,3,FALSE)</f>
        <v>0</v>
      </c>
      <c r="J457">
        <f>VLOOKUP(B457,home!$B$2:$E$405,4,FALSE)</f>
        <v>0</v>
      </c>
      <c r="K457" s="3">
        <f t="shared" si="672"/>
        <v>3.3799999999999972</v>
      </c>
      <c r="L457" s="3">
        <f t="shared" si="673"/>
        <v>0</v>
      </c>
      <c r="M457" s="5">
        <f t="shared" si="674"/>
        <v>3.4047454734599435E-2</v>
      </c>
      <c r="N457" s="5">
        <f t="shared" si="675"/>
        <v>0.11508039700294601</v>
      </c>
      <c r="O457" s="5">
        <f t="shared" si="676"/>
        <v>0</v>
      </c>
      <c r="P457" s="5">
        <f t="shared" si="677"/>
        <v>0</v>
      </c>
      <c r="Q457" s="5">
        <f t="shared" si="678"/>
        <v>0.19448587093497866</v>
      </c>
      <c r="R457" s="5">
        <f t="shared" si="679"/>
        <v>0</v>
      </c>
      <c r="S457" s="5">
        <f t="shared" si="680"/>
        <v>0</v>
      </c>
      <c r="T457" s="5">
        <f t="shared" si="681"/>
        <v>0</v>
      </c>
      <c r="U457" s="5">
        <f t="shared" si="682"/>
        <v>0</v>
      </c>
      <c r="V457" s="5">
        <f t="shared" si="683"/>
        <v>0</v>
      </c>
      <c r="W457" s="5">
        <f t="shared" si="684"/>
        <v>0.21912074792007571</v>
      </c>
      <c r="X457" s="5">
        <f t="shared" si="685"/>
        <v>0</v>
      </c>
      <c r="Y457" s="5">
        <f t="shared" si="686"/>
        <v>0</v>
      </c>
      <c r="Z457" s="5">
        <f t="shared" si="687"/>
        <v>0</v>
      </c>
      <c r="AA457" s="5">
        <f t="shared" si="688"/>
        <v>0</v>
      </c>
      <c r="AB457" s="5">
        <f t="shared" si="689"/>
        <v>0</v>
      </c>
      <c r="AC457" s="5">
        <f t="shared" si="690"/>
        <v>0</v>
      </c>
      <c r="AD457" s="5">
        <f t="shared" si="691"/>
        <v>0.18515703199246383</v>
      </c>
      <c r="AE457" s="5">
        <f t="shared" si="692"/>
        <v>0</v>
      </c>
      <c r="AF457" s="5">
        <f t="shared" si="693"/>
        <v>0</v>
      </c>
      <c r="AG457" s="5">
        <f t="shared" si="694"/>
        <v>0</v>
      </c>
      <c r="AH457" s="5">
        <f t="shared" si="695"/>
        <v>0</v>
      </c>
      <c r="AI457" s="5">
        <f t="shared" si="696"/>
        <v>0</v>
      </c>
      <c r="AJ457" s="5">
        <f t="shared" si="697"/>
        <v>0</v>
      </c>
      <c r="AK457" s="5">
        <f t="shared" si="698"/>
        <v>0</v>
      </c>
      <c r="AL457" s="5">
        <f t="shared" si="699"/>
        <v>0</v>
      </c>
      <c r="AM457" s="5">
        <f t="shared" si="700"/>
        <v>0.12516615362690542</v>
      </c>
      <c r="AN457" s="5">
        <f t="shared" si="701"/>
        <v>0</v>
      </c>
      <c r="AO457" s="5">
        <f t="shared" si="702"/>
        <v>0</v>
      </c>
      <c r="AP457" s="5">
        <f t="shared" si="703"/>
        <v>0</v>
      </c>
      <c r="AQ457" s="5">
        <f t="shared" si="704"/>
        <v>0</v>
      </c>
      <c r="AR457" s="5">
        <f t="shared" si="705"/>
        <v>0</v>
      </c>
      <c r="AS457" s="5">
        <f t="shared" si="706"/>
        <v>0</v>
      </c>
      <c r="AT457" s="5">
        <f t="shared" si="707"/>
        <v>0</v>
      </c>
      <c r="AU457" s="5">
        <f t="shared" si="708"/>
        <v>0</v>
      </c>
      <c r="AV457" s="5">
        <f t="shared" si="709"/>
        <v>0</v>
      </c>
      <c r="AW457" s="5">
        <f t="shared" si="710"/>
        <v>0</v>
      </c>
      <c r="AX457" s="5">
        <f t="shared" si="711"/>
        <v>7.0510266543156647E-2</v>
      </c>
      <c r="AY457" s="5">
        <f t="shared" si="712"/>
        <v>0</v>
      </c>
      <c r="AZ457" s="5">
        <f t="shared" si="713"/>
        <v>0</v>
      </c>
      <c r="BA457" s="5">
        <f t="shared" si="714"/>
        <v>0</v>
      </c>
      <c r="BB457" s="5">
        <f t="shared" si="715"/>
        <v>0</v>
      </c>
      <c r="BC457" s="5">
        <f t="shared" si="716"/>
        <v>0</v>
      </c>
      <c r="BD457" s="5">
        <f t="shared" si="717"/>
        <v>0</v>
      </c>
      <c r="BE457" s="5">
        <f t="shared" si="718"/>
        <v>0</v>
      </c>
      <c r="BF457" s="5">
        <f t="shared" si="719"/>
        <v>0</v>
      </c>
      <c r="BG457" s="5">
        <f t="shared" si="720"/>
        <v>0</v>
      </c>
      <c r="BH457" s="5">
        <f t="shared" si="721"/>
        <v>0</v>
      </c>
      <c r="BI457" s="5">
        <f t="shared" si="722"/>
        <v>0</v>
      </c>
      <c r="BJ457" s="8">
        <f t="shared" si="723"/>
        <v>0.90952046802052622</v>
      </c>
      <c r="BK457" s="8">
        <f t="shared" si="724"/>
        <v>3.4047454734599435E-2</v>
      </c>
      <c r="BL457" s="8">
        <f t="shared" si="725"/>
        <v>0</v>
      </c>
      <c r="BM457" s="8">
        <f t="shared" si="726"/>
        <v>0.59995420008260159</v>
      </c>
      <c r="BN457" s="8">
        <f t="shared" si="727"/>
        <v>0.3436137226725241</v>
      </c>
    </row>
    <row r="458" spans="1:66" x14ac:dyDescent="0.25">
      <c r="A458" t="s">
        <v>192</v>
      </c>
      <c r="B458" t="s">
        <v>193</v>
      </c>
      <c r="C458" t="s">
        <v>202</v>
      </c>
      <c r="D458" s="16"/>
      <c r="E458">
        <f>VLOOKUP(A458,home!$A$2:$E$405,3,FALSE)</f>
        <v>2</v>
      </c>
      <c r="F458">
        <f>VLOOKUP(B458,home!$B$2:$E$405,3,FALSE)</f>
        <v>3</v>
      </c>
      <c r="G458">
        <f>VLOOKUP(C458,away!$B$2:$E$405,4,FALSE)</f>
        <v>2</v>
      </c>
      <c r="H458">
        <f>VLOOKUP(A458,away!$A$2:$E$405,3,FALSE)</f>
        <v>1.1666666666666701</v>
      </c>
      <c r="I458">
        <f>VLOOKUP(C458,away!$B$2:$E$405,3,FALSE)</f>
        <v>0.5</v>
      </c>
      <c r="J458">
        <f>VLOOKUP(B458,home!$B$2:$E$405,4,FALSE)</f>
        <v>0</v>
      </c>
      <c r="K458" s="3">
        <f t="shared" si="672"/>
        <v>12</v>
      </c>
      <c r="L458" s="3">
        <f t="shared" si="673"/>
        <v>0</v>
      </c>
      <c r="M458" s="5">
        <f t="shared" si="674"/>
        <v>6.1442123533282098E-6</v>
      </c>
      <c r="N458" s="5">
        <f t="shared" si="675"/>
        <v>7.3730548239938514E-5</v>
      </c>
      <c r="O458" s="5">
        <f t="shared" si="676"/>
        <v>0</v>
      </c>
      <c r="P458" s="5">
        <f t="shared" si="677"/>
        <v>0</v>
      </c>
      <c r="Q458" s="5">
        <f t="shared" si="678"/>
        <v>4.423832894396313E-4</v>
      </c>
      <c r="R458" s="5">
        <f t="shared" si="679"/>
        <v>0</v>
      </c>
      <c r="S458" s="5">
        <f t="shared" si="680"/>
        <v>0</v>
      </c>
      <c r="T458" s="5">
        <f t="shared" si="681"/>
        <v>0</v>
      </c>
      <c r="U458" s="5">
        <f t="shared" si="682"/>
        <v>0</v>
      </c>
      <c r="V458" s="5">
        <f t="shared" si="683"/>
        <v>0</v>
      </c>
      <c r="W458" s="5">
        <f t="shared" si="684"/>
        <v>1.7695331577585235E-3</v>
      </c>
      <c r="X458" s="5">
        <f t="shared" si="685"/>
        <v>0</v>
      </c>
      <c r="Y458" s="5">
        <f t="shared" si="686"/>
        <v>0</v>
      </c>
      <c r="Z458" s="5">
        <f t="shared" si="687"/>
        <v>0</v>
      </c>
      <c r="AA458" s="5">
        <f t="shared" si="688"/>
        <v>0</v>
      </c>
      <c r="AB458" s="5">
        <f t="shared" si="689"/>
        <v>0</v>
      </c>
      <c r="AC458" s="5">
        <f t="shared" si="690"/>
        <v>0</v>
      </c>
      <c r="AD458" s="5">
        <f t="shared" si="691"/>
        <v>5.3085994732755765E-3</v>
      </c>
      <c r="AE458" s="5">
        <f t="shared" si="692"/>
        <v>0</v>
      </c>
      <c r="AF458" s="5">
        <f t="shared" si="693"/>
        <v>0</v>
      </c>
      <c r="AG458" s="5">
        <f t="shared" si="694"/>
        <v>0</v>
      </c>
      <c r="AH458" s="5">
        <f t="shared" si="695"/>
        <v>0</v>
      </c>
      <c r="AI458" s="5">
        <f t="shared" si="696"/>
        <v>0</v>
      </c>
      <c r="AJ458" s="5">
        <f t="shared" si="697"/>
        <v>0</v>
      </c>
      <c r="AK458" s="5">
        <f t="shared" si="698"/>
        <v>0</v>
      </c>
      <c r="AL458" s="5">
        <f t="shared" si="699"/>
        <v>0</v>
      </c>
      <c r="AM458" s="5">
        <f t="shared" si="700"/>
        <v>1.2740638735861376E-2</v>
      </c>
      <c r="AN458" s="5">
        <f t="shared" si="701"/>
        <v>0</v>
      </c>
      <c r="AO458" s="5">
        <f t="shared" si="702"/>
        <v>0</v>
      </c>
      <c r="AP458" s="5">
        <f t="shared" si="703"/>
        <v>0</v>
      </c>
      <c r="AQ458" s="5">
        <f t="shared" si="704"/>
        <v>0</v>
      </c>
      <c r="AR458" s="5">
        <f t="shared" si="705"/>
        <v>0</v>
      </c>
      <c r="AS458" s="5">
        <f t="shared" si="706"/>
        <v>0</v>
      </c>
      <c r="AT458" s="5">
        <f t="shared" si="707"/>
        <v>0</v>
      </c>
      <c r="AU458" s="5">
        <f t="shared" si="708"/>
        <v>0</v>
      </c>
      <c r="AV458" s="5">
        <f t="shared" si="709"/>
        <v>0</v>
      </c>
      <c r="AW458" s="5">
        <f t="shared" si="710"/>
        <v>0</v>
      </c>
      <c r="AX458" s="5">
        <f t="shared" si="711"/>
        <v>2.5481277471722744E-2</v>
      </c>
      <c r="AY458" s="5">
        <f t="shared" si="712"/>
        <v>0</v>
      </c>
      <c r="AZ458" s="5">
        <f t="shared" si="713"/>
        <v>0</v>
      </c>
      <c r="BA458" s="5">
        <f t="shared" si="714"/>
        <v>0</v>
      </c>
      <c r="BB458" s="5">
        <f t="shared" si="715"/>
        <v>0</v>
      </c>
      <c r="BC458" s="5">
        <f t="shared" si="716"/>
        <v>0</v>
      </c>
      <c r="BD458" s="5">
        <f t="shared" si="717"/>
        <v>0</v>
      </c>
      <c r="BE458" s="5">
        <f t="shared" si="718"/>
        <v>0</v>
      </c>
      <c r="BF458" s="5">
        <f t="shared" si="719"/>
        <v>0</v>
      </c>
      <c r="BG458" s="5">
        <f t="shared" si="720"/>
        <v>0</v>
      </c>
      <c r="BH458" s="5">
        <f t="shared" si="721"/>
        <v>0</v>
      </c>
      <c r="BI458" s="5">
        <f t="shared" si="722"/>
        <v>0</v>
      </c>
      <c r="BJ458" s="8">
        <f t="shared" si="723"/>
        <v>4.5816162676297789E-2</v>
      </c>
      <c r="BK458" s="8">
        <f t="shared" si="724"/>
        <v>6.1442123533282098E-6</v>
      </c>
      <c r="BL458" s="8">
        <f t="shared" si="725"/>
        <v>0</v>
      </c>
      <c r="BM458" s="8">
        <f t="shared" si="726"/>
        <v>4.5300048838618219E-2</v>
      </c>
      <c r="BN458" s="8">
        <f t="shared" si="727"/>
        <v>5.2225805003289802E-4</v>
      </c>
    </row>
    <row r="459" spans="1:66" x14ac:dyDescent="0.25">
      <c r="A459" t="s">
        <v>192</v>
      </c>
      <c r="B459" t="s">
        <v>194</v>
      </c>
      <c r="C459" t="s">
        <v>280</v>
      </c>
      <c r="D459" s="16"/>
      <c r="E459">
        <f>VLOOKUP(A459,home!$A$2:$E$405,3,FALSE)</f>
        <v>2</v>
      </c>
      <c r="F459">
        <f>VLOOKUP(B459,home!$B$2:$E$405,3,FALSE)</f>
        <v>0.5</v>
      </c>
      <c r="G459">
        <f>VLOOKUP(C459,away!$B$2:$E$405,4,FALSE)</f>
        <v>0.5</v>
      </c>
      <c r="H459">
        <f>VLOOKUP(A459,away!$A$2:$E$405,3,FALSE)</f>
        <v>1.1666666666666701</v>
      </c>
      <c r="I459">
        <f>VLOOKUP(C459,away!$B$2:$E$405,3,FALSE)</f>
        <v>0.75</v>
      </c>
      <c r="J459">
        <f>VLOOKUP(B459,home!$B$2:$E$405,4,FALSE)</f>
        <v>1.71</v>
      </c>
      <c r="K459" s="3">
        <f t="shared" si="672"/>
        <v>0.5</v>
      </c>
      <c r="L459" s="3">
        <f t="shared" si="673"/>
        <v>1.4962500000000043</v>
      </c>
      <c r="M459" s="5">
        <f t="shared" si="674"/>
        <v>0.13584374331554591</v>
      </c>
      <c r="N459" s="5">
        <f t="shared" si="675"/>
        <v>6.7921871657772956E-2</v>
      </c>
      <c r="O459" s="5">
        <f t="shared" si="676"/>
        <v>0.20325620093588612</v>
      </c>
      <c r="P459" s="5">
        <f t="shared" si="677"/>
        <v>0.10162810046794306</v>
      </c>
      <c r="Q459" s="5">
        <f t="shared" si="678"/>
        <v>1.6980467914443239E-2</v>
      </c>
      <c r="R459" s="5">
        <f t="shared" si="679"/>
        <v>0.15206104532516029</v>
      </c>
      <c r="S459" s="5">
        <f t="shared" si="680"/>
        <v>1.9007630665645037E-2</v>
      </c>
      <c r="T459" s="5">
        <f t="shared" si="681"/>
        <v>2.5407025116985765E-2</v>
      </c>
      <c r="U459" s="5">
        <f t="shared" si="682"/>
        <v>7.6030522662580147E-2</v>
      </c>
      <c r="V459" s="5">
        <f t="shared" si="683"/>
        <v>1.5800092990817481E-3</v>
      </c>
      <c r="W459" s="5">
        <f t="shared" si="684"/>
        <v>2.8300779857405403E-3</v>
      </c>
      <c r="X459" s="5">
        <f t="shared" si="685"/>
        <v>4.234504186164295E-3</v>
      </c>
      <c r="Y459" s="5">
        <f t="shared" si="686"/>
        <v>3.1679384442741734E-3</v>
      </c>
      <c r="Z459" s="5">
        <f t="shared" si="687"/>
        <v>7.5840446355923893E-2</v>
      </c>
      <c r="AA459" s="5">
        <f t="shared" si="688"/>
        <v>3.7920223177961947E-2</v>
      </c>
      <c r="AB459" s="5">
        <f t="shared" si="689"/>
        <v>9.4800557944904867E-3</v>
      </c>
      <c r="AC459" s="5">
        <f t="shared" si="690"/>
        <v>7.3877778554721016E-5</v>
      </c>
      <c r="AD459" s="5">
        <f t="shared" si="691"/>
        <v>3.5375974821756742E-4</v>
      </c>
      <c r="AE459" s="5">
        <f t="shared" si="692"/>
        <v>5.2931302327053665E-4</v>
      </c>
      <c r="AF459" s="5">
        <f t="shared" si="693"/>
        <v>3.9599230553427156E-4</v>
      </c>
      <c r="AG459" s="5">
        <f t="shared" si="694"/>
        <v>1.9750116238521846E-4</v>
      </c>
      <c r="AH459" s="5">
        <f t="shared" si="695"/>
        <v>2.8369066965012874E-2</v>
      </c>
      <c r="AI459" s="5">
        <f t="shared" si="696"/>
        <v>1.4184533482506437E-2</v>
      </c>
      <c r="AJ459" s="5">
        <f t="shared" si="697"/>
        <v>3.5461333706266092E-3</v>
      </c>
      <c r="AK459" s="5">
        <f t="shared" si="698"/>
        <v>5.9102222843776834E-4</v>
      </c>
      <c r="AL459" s="5">
        <f t="shared" si="699"/>
        <v>2.2107925232500307E-6</v>
      </c>
      <c r="AM459" s="5">
        <f t="shared" si="700"/>
        <v>3.5375974821756749E-5</v>
      </c>
      <c r="AN459" s="5">
        <f t="shared" si="701"/>
        <v>5.2931302327053683E-5</v>
      </c>
      <c r="AO459" s="5">
        <f t="shared" si="702"/>
        <v>3.9599230553427164E-5</v>
      </c>
      <c r="AP459" s="5">
        <f t="shared" si="703"/>
        <v>1.9750116238521852E-5</v>
      </c>
      <c r="AQ459" s="5">
        <f t="shared" si="704"/>
        <v>7.3877778554721036E-6</v>
      </c>
      <c r="AR459" s="5">
        <f t="shared" si="705"/>
        <v>8.4894432892801165E-3</v>
      </c>
      <c r="AS459" s="5">
        <f t="shared" si="706"/>
        <v>4.2447216446400583E-3</v>
      </c>
      <c r="AT459" s="5">
        <f t="shared" si="707"/>
        <v>1.0611804111600146E-3</v>
      </c>
      <c r="AU459" s="5">
        <f t="shared" si="708"/>
        <v>1.7686340186000247E-4</v>
      </c>
      <c r="AV459" s="5">
        <f t="shared" si="709"/>
        <v>2.2107925232500302E-5</v>
      </c>
      <c r="AW459" s="5">
        <f t="shared" si="710"/>
        <v>4.5943032123789908E-8</v>
      </c>
      <c r="AX459" s="5">
        <f t="shared" si="711"/>
        <v>2.9479979018130622E-6</v>
      </c>
      <c r="AY459" s="5">
        <f t="shared" si="712"/>
        <v>4.4109418605878063E-6</v>
      </c>
      <c r="AZ459" s="5">
        <f t="shared" si="713"/>
        <v>3.2999358794522637E-6</v>
      </c>
      <c r="BA459" s="5">
        <f t="shared" si="714"/>
        <v>1.6458430198768208E-6</v>
      </c>
      <c r="BB459" s="5">
        <f t="shared" si="715"/>
        <v>6.1564815462267527E-7</v>
      </c>
      <c r="BC459" s="5">
        <f t="shared" si="716"/>
        <v>1.8423271027083589E-7</v>
      </c>
      <c r="BD459" s="5">
        <f t="shared" si="717"/>
        <v>2.1170549202642387E-3</v>
      </c>
      <c r="BE459" s="5">
        <f t="shared" si="718"/>
        <v>1.0585274601321193E-3</v>
      </c>
      <c r="BF459" s="5">
        <f t="shared" si="719"/>
        <v>2.6463186503302983E-4</v>
      </c>
      <c r="BG459" s="5">
        <f t="shared" si="720"/>
        <v>4.4105310838838317E-5</v>
      </c>
      <c r="BH459" s="5">
        <f t="shared" si="721"/>
        <v>5.5131638548547879E-6</v>
      </c>
      <c r="BI459" s="5">
        <f t="shared" si="722"/>
        <v>5.51316385485479E-7</v>
      </c>
      <c r="BJ459" s="8">
        <f t="shared" si="723"/>
        <v>0.12218660054611143</v>
      </c>
      <c r="BK459" s="8">
        <f t="shared" si="724"/>
        <v>0.25813998326115434</v>
      </c>
      <c r="BL459" s="8">
        <f t="shared" si="725"/>
        <v>0.54292350465134398</v>
      </c>
      <c r="BM459" s="8">
        <f t="shared" si="726"/>
        <v>0.32139474019895342</v>
      </c>
      <c r="BN459" s="8">
        <f t="shared" si="727"/>
        <v>0.67769142961675144</v>
      </c>
    </row>
    <row r="460" spans="1:66" x14ac:dyDescent="0.25">
      <c r="A460" t="s">
        <v>32</v>
      </c>
      <c r="B460" t="s">
        <v>208</v>
      </c>
      <c r="C460" t="s">
        <v>362</v>
      </c>
      <c r="D460" s="16"/>
      <c r="E460">
        <f>VLOOKUP(A460,home!$A$2:$E$405,3,FALSE)</f>
        <v>1.4285714285714299</v>
      </c>
      <c r="F460">
        <f>VLOOKUP(B460,home!$B$2:$E$405,3,FALSE)</f>
        <v>1.05</v>
      </c>
      <c r="G460">
        <f>VLOOKUP(C460,away!$B$2:$E$405,4,FALSE)</f>
        <v>1.05</v>
      </c>
      <c r="H460">
        <f>VLOOKUP(A460,away!$A$2:$E$405,3,FALSE)</f>
        <v>1.5714285714285701</v>
      </c>
      <c r="I460">
        <f>VLOOKUP(C460,away!$B$2:$E$405,3,FALSE)</f>
        <v>1.4</v>
      </c>
      <c r="J460">
        <f>VLOOKUP(B460,home!$B$2:$E$405,4,FALSE)</f>
        <v>0.64</v>
      </c>
      <c r="K460" s="3">
        <f t="shared" si="672"/>
        <v>1.5750000000000017</v>
      </c>
      <c r="L460" s="3">
        <f t="shared" si="673"/>
        <v>1.4079999999999988</v>
      </c>
      <c r="M460" s="5">
        <f t="shared" si="674"/>
        <v>5.0640683702659735E-2</v>
      </c>
      <c r="N460" s="5">
        <f t="shared" si="675"/>
        <v>7.9759076831689174E-2</v>
      </c>
      <c r="O460" s="5">
        <f t="shared" si="676"/>
        <v>7.1302082653344853E-2</v>
      </c>
      <c r="P460" s="5">
        <f t="shared" si="677"/>
        <v>0.11230078017901828</v>
      </c>
      <c r="Q460" s="5">
        <f t="shared" si="678"/>
        <v>6.2810273004955314E-2</v>
      </c>
      <c r="R460" s="5">
        <f t="shared" si="679"/>
        <v>5.0196666187954743E-2</v>
      </c>
      <c r="S460" s="5">
        <f t="shared" si="680"/>
        <v>6.2259552531247764E-2</v>
      </c>
      <c r="T460" s="5">
        <f t="shared" si="681"/>
        <v>8.8436864390977005E-2</v>
      </c>
      <c r="U460" s="5">
        <f t="shared" si="682"/>
        <v>7.9059749246028807E-2</v>
      </c>
      <c r="V460" s="5">
        <f t="shared" si="683"/>
        <v>1.5340753743699455E-2</v>
      </c>
      <c r="W460" s="5">
        <f t="shared" si="684"/>
        <v>3.297539332760157E-2</v>
      </c>
      <c r="X460" s="5">
        <f t="shared" si="685"/>
        <v>4.6429353805262981E-2</v>
      </c>
      <c r="Y460" s="5">
        <f t="shared" si="686"/>
        <v>3.2686265078905111E-2</v>
      </c>
      <c r="Z460" s="5">
        <f t="shared" si="687"/>
        <v>2.3558968664213406E-2</v>
      </c>
      <c r="AA460" s="5">
        <f t="shared" si="688"/>
        <v>3.7105375646136161E-2</v>
      </c>
      <c r="AB460" s="5">
        <f t="shared" si="689"/>
        <v>2.9220483321332265E-2</v>
      </c>
      <c r="AC460" s="5">
        <f t="shared" si="690"/>
        <v>2.1262284688767438E-3</v>
      </c>
      <c r="AD460" s="5">
        <f t="shared" si="691"/>
        <v>1.298406112274313E-2</v>
      </c>
      <c r="AE460" s="5">
        <f t="shared" si="692"/>
        <v>1.8281558060822312E-2</v>
      </c>
      <c r="AF460" s="5">
        <f t="shared" si="693"/>
        <v>1.2870216874818898E-2</v>
      </c>
      <c r="AG460" s="5">
        <f t="shared" si="694"/>
        <v>6.0404217865816651E-3</v>
      </c>
      <c r="AH460" s="5">
        <f t="shared" si="695"/>
        <v>8.2927569698031094E-3</v>
      </c>
      <c r="AI460" s="5">
        <f t="shared" si="696"/>
        <v>1.3061092227439912E-2</v>
      </c>
      <c r="AJ460" s="5">
        <f t="shared" si="697"/>
        <v>1.0285610129108945E-2</v>
      </c>
      <c r="AK460" s="5">
        <f t="shared" si="698"/>
        <v>5.3999453177822022E-3</v>
      </c>
      <c r="AL460" s="5">
        <f t="shared" si="699"/>
        <v>1.8860497010324281E-4</v>
      </c>
      <c r="AM460" s="5">
        <f t="shared" si="700"/>
        <v>4.0899792536640903E-3</v>
      </c>
      <c r="AN460" s="5">
        <f t="shared" si="701"/>
        <v>5.7586907891590345E-3</v>
      </c>
      <c r="AO460" s="5">
        <f t="shared" si="702"/>
        <v>4.0541183155679578E-3</v>
      </c>
      <c r="AP460" s="5">
        <f t="shared" si="703"/>
        <v>1.9027328627732266E-3</v>
      </c>
      <c r="AQ460" s="5">
        <f t="shared" si="704"/>
        <v>6.6976196769617498E-4</v>
      </c>
      <c r="AR460" s="5">
        <f t="shared" si="705"/>
        <v>2.3352403626965552E-3</v>
      </c>
      <c r="AS460" s="5">
        <f t="shared" si="706"/>
        <v>3.6780035712470783E-3</v>
      </c>
      <c r="AT460" s="5">
        <f t="shared" si="707"/>
        <v>2.8964278123570779E-3</v>
      </c>
      <c r="AU460" s="5">
        <f t="shared" si="708"/>
        <v>1.5206246014874676E-3</v>
      </c>
      <c r="AV460" s="5">
        <f t="shared" si="709"/>
        <v>5.9874593683569087E-4</v>
      </c>
      <c r="AW460" s="5">
        <f t="shared" si="710"/>
        <v>1.1618066158359755E-5</v>
      </c>
      <c r="AX460" s="5">
        <f t="shared" si="711"/>
        <v>1.0736195540868253E-3</v>
      </c>
      <c r="AY460" s="5">
        <f t="shared" si="712"/>
        <v>1.5116563321542489E-3</v>
      </c>
      <c r="AZ460" s="5">
        <f t="shared" si="713"/>
        <v>1.0642060578365904E-3</v>
      </c>
      <c r="BA460" s="5">
        <f t="shared" si="714"/>
        <v>4.9946737647797279E-4</v>
      </c>
      <c r="BB460" s="5">
        <f t="shared" si="715"/>
        <v>1.7581251652024621E-4</v>
      </c>
      <c r="BC460" s="5">
        <f t="shared" si="716"/>
        <v>4.9508804652101318E-5</v>
      </c>
      <c r="BD460" s="5">
        <f t="shared" si="717"/>
        <v>5.480030717794573E-4</v>
      </c>
      <c r="BE460" s="5">
        <f t="shared" si="718"/>
        <v>8.6310483805264622E-4</v>
      </c>
      <c r="BF460" s="5">
        <f t="shared" si="719"/>
        <v>6.7969505996645977E-4</v>
      </c>
      <c r="BG460" s="5">
        <f t="shared" si="720"/>
        <v>3.5683990648239177E-4</v>
      </c>
      <c r="BH460" s="5">
        <f t="shared" si="721"/>
        <v>1.4050571317744188E-4</v>
      </c>
      <c r="BI460" s="5">
        <f t="shared" si="722"/>
        <v>4.4259299650894237E-5</v>
      </c>
      <c r="BJ460" s="8">
        <f t="shared" si="723"/>
        <v>0.41412303811494561</v>
      </c>
      <c r="BK460" s="8">
        <f t="shared" si="724"/>
        <v>0.24436825992775948</v>
      </c>
      <c r="BL460" s="8">
        <f t="shared" si="725"/>
        <v>0.31758521187266409</v>
      </c>
      <c r="BM460" s="8">
        <f t="shared" si="726"/>
        <v>0.57112587775396451</v>
      </c>
      <c r="BN460" s="8">
        <f t="shared" si="727"/>
        <v>0.42700956255962214</v>
      </c>
    </row>
    <row r="461" spans="1:66" x14ac:dyDescent="0.25">
      <c r="A461" t="s">
        <v>32</v>
      </c>
      <c r="B461" t="s">
        <v>195</v>
      </c>
      <c r="C461" t="s">
        <v>198</v>
      </c>
      <c r="D461" s="16"/>
      <c r="E461">
        <f>VLOOKUP(A461,home!$A$2:$E$405,3,FALSE)</f>
        <v>1.4285714285714299</v>
      </c>
      <c r="F461">
        <f>VLOOKUP(B461,home!$B$2:$E$405,3,FALSE)</f>
        <v>0</v>
      </c>
      <c r="G461">
        <f>VLOOKUP(C461,away!$B$2:$E$405,4,FALSE)</f>
        <v>0</v>
      </c>
      <c r="H461">
        <f>VLOOKUP(A461,away!$A$2:$E$405,3,FALSE)</f>
        <v>1.5714285714285701</v>
      </c>
      <c r="I461">
        <f>VLOOKUP(C461,away!$B$2:$E$405,3,FALSE)</f>
        <v>1.05</v>
      </c>
      <c r="J461">
        <f>VLOOKUP(B461,home!$B$2:$E$405,4,FALSE)</f>
        <v>0.95</v>
      </c>
      <c r="K461" s="3">
        <f t="shared" si="672"/>
        <v>0</v>
      </c>
      <c r="L461" s="3">
        <f t="shared" si="673"/>
        <v>1.5674999999999986</v>
      </c>
      <c r="M461" s="5">
        <f t="shared" si="674"/>
        <v>0.20856594599623129</v>
      </c>
      <c r="N461" s="5">
        <f t="shared" si="675"/>
        <v>0</v>
      </c>
      <c r="O461" s="5">
        <f t="shared" si="676"/>
        <v>0.32692712034909222</v>
      </c>
      <c r="P461" s="5">
        <f t="shared" si="677"/>
        <v>0</v>
      </c>
      <c r="Q461" s="5">
        <f t="shared" si="678"/>
        <v>0</v>
      </c>
      <c r="R461" s="5">
        <f t="shared" si="679"/>
        <v>0.25622913057360086</v>
      </c>
      <c r="S461" s="5">
        <f t="shared" si="680"/>
        <v>0</v>
      </c>
      <c r="T461" s="5">
        <f t="shared" si="681"/>
        <v>0</v>
      </c>
      <c r="U461" s="5">
        <f t="shared" si="682"/>
        <v>0</v>
      </c>
      <c r="V461" s="5">
        <f t="shared" si="683"/>
        <v>0</v>
      </c>
      <c r="W461" s="5">
        <f t="shared" si="684"/>
        <v>0</v>
      </c>
      <c r="X461" s="5">
        <f t="shared" si="685"/>
        <v>0</v>
      </c>
      <c r="Y461" s="5">
        <f t="shared" si="686"/>
        <v>0</v>
      </c>
      <c r="Z461" s="5">
        <f t="shared" si="687"/>
        <v>0.13387972072470633</v>
      </c>
      <c r="AA461" s="5">
        <f t="shared" si="688"/>
        <v>0</v>
      </c>
      <c r="AB461" s="5">
        <f t="shared" si="689"/>
        <v>0</v>
      </c>
      <c r="AC461" s="5">
        <f t="shared" si="690"/>
        <v>0</v>
      </c>
      <c r="AD461" s="5">
        <f t="shared" si="691"/>
        <v>0</v>
      </c>
      <c r="AE461" s="5">
        <f t="shared" si="692"/>
        <v>0</v>
      </c>
      <c r="AF461" s="5">
        <f t="shared" si="693"/>
        <v>0</v>
      </c>
      <c r="AG461" s="5">
        <f t="shared" si="694"/>
        <v>0</v>
      </c>
      <c r="AH461" s="5">
        <f t="shared" si="695"/>
        <v>5.2464115558994259E-2</v>
      </c>
      <c r="AI461" s="5">
        <f t="shared" si="696"/>
        <v>0</v>
      </c>
      <c r="AJ461" s="5">
        <f t="shared" si="697"/>
        <v>0</v>
      </c>
      <c r="AK461" s="5">
        <f t="shared" si="698"/>
        <v>0</v>
      </c>
      <c r="AL461" s="5">
        <f t="shared" si="699"/>
        <v>0</v>
      </c>
      <c r="AM461" s="5">
        <f t="shared" si="700"/>
        <v>0</v>
      </c>
      <c r="AN461" s="5">
        <f t="shared" si="701"/>
        <v>0</v>
      </c>
      <c r="AO461" s="5">
        <f t="shared" si="702"/>
        <v>0</v>
      </c>
      <c r="AP461" s="5">
        <f t="shared" si="703"/>
        <v>0</v>
      </c>
      <c r="AQ461" s="5">
        <f t="shared" si="704"/>
        <v>0</v>
      </c>
      <c r="AR461" s="5">
        <f t="shared" si="705"/>
        <v>1.6447500227744681E-2</v>
      </c>
      <c r="AS461" s="5">
        <f t="shared" si="706"/>
        <v>0</v>
      </c>
      <c r="AT461" s="5">
        <f t="shared" si="707"/>
        <v>0</v>
      </c>
      <c r="AU461" s="5">
        <f t="shared" si="708"/>
        <v>0</v>
      </c>
      <c r="AV461" s="5">
        <f t="shared" si="709"/>
        <v>0</v>
      </c>
      <c r="AW461" s="5">
        <f t="shared" si="710"/>
        <v>0</v>
      </c>
      <c r="AX461" s="5">
        <f t="shared" si="711"/>
        <v>0</v>
      </c>
      <c r="AY461" s="5">
        <f t="shared" si="712"/>
        <v>0</v>
      </c>
      <c r="AZ461" s="5">
        <f t="shared" si="713"/>
        <v>0</v>
      </c>
      <c r="BA461" s="5">
        <f t="shared" si="714"/>
        <v>0</v>
      </c>
      <c r="BB461" s="5">
        <f t="shared" si="715"/>
        <v>0</v>
      </c>
      <c r="BC461" s="5">
        <f t="shared" si="716"/>
        <v>0</v>
      </c>
      <c r="BD461" s="5">
        <f t="shared" si="717"/>
        <v>4.2969094344982878E-3</v>
      </c>
      <c r="BE461" s="5">
        <f t="shared" si="718"/>
        <v>0</v>
      </c>
      <c r="BF461" s="5">
        <f t="shared" si="719"/>
        <v>0</v>
      </c>
      <c r="BG461" s="5">
        <f t="shared" si="720"/>
        <v>0</v>
      </c>
      <c r="BH461" s="5">
        <f t="shared" si="721"/>
        <v>0</v>
      </c>
      <c r="BI461" s="5">
        <f t="shared" si="722"/>
        <v>0</v>
      </c>
      <c r="BJ461" s="8">
        <f t="shared" si="723"/>
        <v>0</v>
      </c>
      <c r="BK461" s="8">
        <f t="shared" si="724"/>
        <v>0.20856594599623129</v>
      </c>
      <c r="BL461" s="8">
        <f t="shared" si="725"/>
        <v>0.6563647761439303</v>
      </c>
      <c r="BM461" s="8">
        <f t="shared" si="726"/>
        <v>0.20708824594594358</v>
      </c>
      <c r="BN461" s="8">
        <f t="shared" si="727"/>
        <v>0.79172219691892431</v>
      </c>
    </row>
    <row r="462" spans="1:66" s="15" customFormat="1" x14ac:dyDescent="0.25">
      <c r="A462" t="s">
        <v>32</v>
      </c>
      <c r="B462" t="s">
        <v>210</v>
      </c>
      <c r="C462" t="s">
        <v>206</v>
      </c>
      <c r="D462" s="16"/>
      <c r="E462">
        <f>VLOOKUP(A462,home!$A$2:$E$405,3,FALSE)</f>
        <v>1.4285714285714299</v>
      </c>
      <c r="F462">
        <f>VLOOKUP(B462,home!$B$2:$E$405,3,FALSE)</f>
        <v>0.7</v>
      </c>
      <c r="G462">
        <f>VLOOKUP(C462,away!$B$2:$E$405,4,FALSE)</f>
        <v>1.05</v>
      </c>
      <c r="H462">
        <f>VLOOKUP(A462,away!$A$2:$E$405,3,FALSE)</f>
        <v>1.5714285714285701</v>
      </c>
      <c r="I462">
        <f>VLOOKUP(C462,away!$B$2:$E$405,3,FALSE)</f>
        <v>0</v>
      </c>
      <c r="J462">
        <f>VLOOKUP(B462,home!$B$2:$E$405,4,FALSE)</f>
        <v>0</v>
      </c>
      <c r="K462" s="3">
        <f t="shared" si="672"/>
        <v>1.0500000000000009</v>
      </c>
      <c r="L462" s="3">
        <f t="shared" si="673"/>
        <v>0</v>
      </c>
      <c r="M462" s="5">
        <f t="shared" si="674"/>
        <v>0.34993774911115505</v>
      </c>
      <c r="N462" s="5">
        <f t="shared" si="675"/>
        <v>0.3674346365667131</v>
      </c>
      <c r="O462" s="5">
        <f t="shared" si="676"/>
        <v>0</v>
      </c>
      <c r="P462" s="5">
        <f t="shared" si="677"/>
        <v>0</v>
      </c>
      <c r="Q462" s="5">
        <f t="shared" si="678"/>
        <v>0.19290318419752453</v>
      </c>
      <c r="R462" s="5">
        <f t="shared" si="679"/>
        <v>0</v>
      </c>
      <c r="S462" s="5">
        <f t="shared" si="680"/>
        <v>0</v>
      </c>
      <c r="T462" s="5">
        <f t="shared" si="681"/>
        <v>0</v>
      </c>
      <c r="U462" s="5">
        <f t="shared" si="682"/>
        <v>0</v>
      </c>
      <c r="V462" s="5">
        <f t="shared" si="683"/>
        <v>0</v>
      </c>
      <c r="W462" s="5">
        <f t="shared" si="684"/>
        <v>6.7516114469133665E-2</v>
      </c>
      <c r="X462" s="5">
        <f t="shared" si="685"/>
        <v>0</v>
      </c>
      <c r="Y462" s="5">
        <f t="shared" si="686"/>
        <v>0</v>
      </c>
      <c r="Z462" s="5">
        <f t="shared" si="687"/>
        <v>0</v>
      </c>
      <c r="AA462" s="5">
        <f t="shared" si="688"/>
        <v>0</v>
      </c>
      <c r="AB462" s="5">
        <f t="shared" si="689"/>
        <v>0</v>
      </c>
      <c r="AC462" s="5">
        <f t="shared" si="690"/>
        <v>0</v>
      </c>
      <c r="AD462" s="5">
        <f t="shared" si="691"/>
        <v>1.7722980048147596E-2</v>
      </c>
      <c r="AE462" s="5">
        <f t="shared" si="692"/>
        <v>0</v>
      </c>
      <c r="AF462" s="5">
        <f t="shared" si="693"/>
        <v>0</v>
      </c>
      <c r="AG462" s="5">
        <f t="shared" si="694"/>
        <v>0</v>
      </c>
      <c r="AH462" s="5">
        <f t="shared" si="695"/>
        <v>0</v>
      </c>
      <c r="AI462" s="5">
        <f t="shared" si="696"/>
        <v>0</v>
      </c>
      <c r="AJ462" s="5">
        <f t="shared" si="697"/>
        <v>0</v>
      </c>
      <c r="AK462" s="5">
        <f t="shared" si="698"/>
        <v>0</v>
      </c>
      <c r="AL462" s="5">
        <f t="shared" si="699"/>
        <v>0</v>
      </c>
      <c r="AM462" s="5">
        <f t="shared" si="700"/>
        <v>3.7218258101109998E-3</v>
      </c>
      <c r="AN462" s="5">
        <f t="shared" si="701"/>
        <v>0</v>
      </c>
      <c r="AO462" s="5">
        <f t="shared" si="702"/>
        <v>0</v>
      </c>
      <c r="AP462" s="5">
        <f t="shared" si="703"/>
        <v>0</v>
      </c>
      <c r="AQ462" s="5">
        <f t="shared" si="704"/>
        <v>0</v>
      </c>
      <c r="AR462" s="5">
        <f t="shared" si="705"/>
        <v>0</v>
      </c>
      <c r="AS462" s="5">
        <f t="shared" si="706"/>
        <v>0</v>
      </c>
      <c r="AT462" s="5">
        <f t="shared" si="707"/>
        <v>0</v>
      </c>
      <c r="AU462" s="5">
        <f t="shared" si="708"/>
        <v>0</v>
      </c>
      <c r="AV462" s="5">
        <f t="shared" si="709"/>
        <v>0</v>
      </c>
      <c r="AW462" s="5">
        <f t="shared" si="710"/>
        <v>0</v>
      </c>
      <c r="AX462" s="5">
        <f t="shared" si="711"/>
        <v>6.5131951676942535E-4</v>
      </c>
      <c r="AY462" s="5">
        <f t="shared" si="712"/>
        <v>0</v>
      </c>
      <c r="AZ462" s="5">
        <f t="shared" si="713"/>
        <v>0</v>
      </c>
      <c r="BA462" s="5">
        <f t="shared" si="714"/>
        <v>0</v>
      </c>
      <c r="BB462" s="5">
        <f t="shared" si="715"/>
        <v>0</v>
      </c>
      <c r="BC462" s="5">
        <f t="shared" si="716"/>
        <v>0</v>
      </c>
      <c r="BD462" s="5">
        <f t="shared" si="717"/>
        <v>0</v>
      </c>
      <c r="BE462" s="5">
        <f t="shared" si="718"/>
        <v>0</v>
      </c>
      <c r="BF462" s="5">
        <f t="shared" si="719"/>
        <v>0</v>
      </c>
      <c r="BG462" s="5">
        <f t="shared" si="720"/>
        <v>0</v>
      </c>
      <c r="BH462" s="5">
        <f t="shared" si="721"/>
        <v>0</v>
      </c>
      <c r="BI462" s="5">
        <f t="shared" si="722"/>
        <v>0</v>
      </c>
      <c r="BJ462" s="8">
        <f t="shared" si="723"/>
        <v>0.64995006060839944</v>
      </c>
      <c r="BK462" s="8">
        <f t="shared" si="724"/>
        <v>0.34993774911115505</v>
      </c>
      <c r="BL462" s="8">
        <f t="shared" si="725"/>
        <v>0</v>
      </c>
      <c r="BM462" s="8">
        <f t="shared" si="726"/>
        <v>8.9612239844161695E-2</v>
      </c>
      <c r="BN462" s="8">
        <f t="shared" si="727"/>
        <v>0.91027556987539271</v>
      </c>
    </row>
    <row r="463" spans="1:66" x14ac:dyDescent="0.25">
      <c r="A463" t="s">
        <v>32</v>
      </c>
      <c r="B463" t="s">
        <v>33</v>
      </c>
      <c r="C463" t="s">
        <v>207</v>
      </c>
      <c r="D463" s="17"/>
      <c r="E463">
        <f>VLOOKUP(A463,home!$A$2:$E$405,3,FALSE)</f>
        <v>1.4285714285714299</v>
      </c>
      <c r="F463">
        <f>VLOOKUP(B463,home!$B$2:$E$405,3,FALSE)</f>
        <v>1.4</v>
      </c>
      <c r="G463">
        <f>VLOOKUP(C463,away!$B$2:$E$405,4,FALSE)</f>
        <v>1.75</v>
      </c>
      <c r="H463">
        <f>VLOOKUP(A463,away!$A$2:$E$405,3,FALSE)</f>
        <v>1.5714285714285701</v>
      </c>
      <c r="I463">
        <f>VLOOKUP(C463,away!$B$2:$E$405,3,FALSE)</f>
        <v>1.75</v>
      </c>
      <c r="J463">
        <f>VLOOKUP(B463,home!$B$2:$E$405,4,FALSE)</f>
        <v>1.59</v>
      </c>
      <c r="K463" s="3">
        <f t="shared" si="672"/>
        <v>3.5000000000000031</v>
      </c>
      <c r="L463" s="3">
        <f t="shared" si="673"/>
        <v>4.3724999999999969</v>
      </c>
      <c r="M463" s="5">
        <f t="shared" si="674"/>
        <v>3.8108046915766877E-4</v>
      </c>
      <c r="N463" s="5">
        <f t="shared" si="675"/>
        <v>1.3337816420518421E-3</v>
      </c>
      <c r="O463" s="5">
        <f t="shared" si="676"/>
        <v>1.6662743513919057E-3</v>
      </c>
      <c r="P463" s="5">
        <f t="shared" si="677"/>
        <v>5.8319602298716753E-3</v>
      </c>
      <c r="Q463" s="5">
        <f t="shared" si="678"/>
        <v>2.3341178735907259E-3</v>
      </c>
      <c r="R463" s="5">
        <f t="shared" si="679"/>
        <v>3.6428923007305524E-3</v>
      </c>
      <c r="S463" s="5">
        <f t="shared" si="680"/>
        <v>2.2312715341974675E-2</v>
      </c>
      <c r="T463" s="5">
        <f t="shared" si="681"/>
        <v>1.0205930402275442E-2</v>
      </c>
      <c r="U463" s="5">
        <f t="shared" si="682"/>
        <v>1.2750123052556945E-2</v>
      </c>
      <c r="V463" s="5">
        <f t="shared" si="683"/>
        <v>3.7940913046082769E-2</v>
      </c>
      <c r="W463" s="5">
        <f t="shared" si="684"/>
        <v>2.7231375191891826E-3</v>
      </c>
      <c r="X463" s="5">
        <f t="shared" si="685"/>
        <v>1.1906918802654693E-2</v>
      </c>
      <c r="Y463" s="5">
        <f t="shared" si="686"/>
        <v>2.6031501232303814E-2</v>
      </c>
      <c r="Z463" s="5">
        <f t="shared" si="687"/>
        <v>5.3095155283147755E-3</v>
      </c>
      <c r="AA463" s="5">
        <f t="shared" si="688"/>
        <v>1.8583304349101732E-2</v>
      </c>
      <c r="AB463" s="5">
        <f t="shared" si="689"/>
        <v>3.2520782610928056E-2</v>
      </c>
      <c r="AC463" s="5">
        <f t="shared" si="690"/>
        <v>3.6289890501811833E-2</v>
      </c>
      <c r="AD463" s="5">
        <f t="shared" si="691"/>
        <v>2.382745329290537E-3</v>
      </c>
      <c r="AE463" s="5">
        <f t="shared" si="692"/>
        <v>1.0418553952322865E-2</v>
      </c>
      <c r="AF463" s="5">
        <f t="shared" si="693"/>
        <v>2.2777563578265856E-2</v>
      </c>
      <c r="AG463" s="5">
        <f t="shared" si="694"/>
        <v>3.3198298915322451E-2</v>
      </c>
      <c r="AH463" s="5">
        <f t="shared" si="695"/>
        <v>5.8039641618890855E-3</v>
      </c>
      <c r="AI463" s="5">
        <f t="shared" si="696"/>
        <v>2.0313874566611819E-2</v>
      </c>
      <c r="AJ463" s="5">
        <f t="shared" si="697"/>
        <v>3.554928049157071E-2</v>
      </c>
      <c r="AK463" s="5">
        <f t="shared" si="698"/>
        <v>4.1474160573499202E-2</v>
      </c>
      <c r="AL463" s="5">
        <f t="shared" si="699"/>
        <v>2.2214856470684115E-2</v>
      </c>
      <c r="AM463" s="5">
        <f t="shared" si="700"/>
        <v>1.6679217305033771E-3</v>
      </c>
      <c r="AN463" s="5">
        <f t="shared" si="701"/>
        <v>7.2929877666260117E-3</v>
      </c>
      <c r="AO463" s="5">
        <f t="shared" si="702"/>
        <v>1.5944294504786113E-2</v>
      </c>
      <c r="AP463" s="5">
        <f t="shared" si="703"/>
        <v>2.3238809240725737E-2</v>
      </c>
      <c r="AQ463" s="5">
        <f t="shared" si="704"/>
        <v>2.5402923351268307E-2</v>
      </c>
      <c r="AR463" s="5">
        <f t="shared" si="705"/>
        <v>5.0755666595720004E-3</v>
      </c>
      <c r="AS463" s="5">
        <f t="shared" si="706"/>
        <v>1.7764483308502017E-2</v>
      </c>
      <c r="AT463" s="5">
        <f t="shared" si="707"/>
        <v>3.1087845789878561E-2</v>
      </c>
      <c r="AU463" s="5">
        <f t="shared" si="708"/>
        <v>3.6269153421525022E-2</v>
      </c>
      <c r="AV463" s="5">
        <f t="shared" si="709"/>
        <v>3.173550924383442E-2</v>
      </c>
      <c r="AW463" s="5">
        <f t="shared" si="710"/>
        <v>9.4436280475897767E-3</v>
      </c>
      <c r="AX463" s="5">
        <f t="shared" si="711"/>
        <v>9.7295434279363717E-4</v>
      </c>
      <c r="AY463" s="5">
        <f t="shared" si="712"/>
        <v>4.2542428638651757E-3</v>
      </c>
      <c r="AZ463" s="5">
        <f t="shared" si="713"/>
        <v>9.3008384611252375E-3</v>
      </c>
      <c r="BA463" s="5">
        <f t="shared" si="714"/>
        <v>1.355597205709002E-2</v>
      </c>
      <c r="BB463" s="5">
        <f t="shared" si="715"/>
        <v>1.4818371954906519E-2</v>
      </c>
      <c r="BC463" s="5">
        <f t="shared" si="716"/>
        <v>1.2958666274565739E-2</v>
      </c>
      <c r="BD463" s="5">
        <f t="shared" si="717"/>
        <v>3.698819203163093E-3</v>
      </c>
      <c r="BE463" s="5">
        <f t="shared" si="718"/>
        <v>1.2945867211070838E-2</v>
      </c>
      <c r="BF463" s="5">
        <f t="shared" si="719"/>
        <v>2.2655267619373989E-2</v>
      </c>
      <c r="BG463" s="5">
        <f t="shared" si="720"/>
        <v>2.6431145555936345E-2</v>
      </c>
      <c r="BH463" s="5">
        <f t="shared" si="721"/>
        <v>2.312725236144432E-2</v>
      </c>
      <c r="BI463" s="5">
        <f t="shared" si="722"/>
        <v>1.6189076653011038E-2</v>
      </c>
      <c r="BJ463" s="8">
        <f t="shared" si="723"/>
        <v>0.25272053179552323</v>
      </c>
      <c r="BK463" s="8">
        <f t="shared" si="724"/>
        <v>0.12922565892344789</v>
      </c>
      <c r="BL463" s="8">
        <f t="shared" si="725"/>
        <v>0.39928464348559167</v>
      </c>
      <c r="BM463" s="8">
        <f t="shared" si="726"/>
        <v>0.77653962804980814</v>
      </c>
      <c r="BN463" s="8">
        <f t="shared" si="727"/>
        <v>1.5190106866794371E-2</v>
      </c>
    </row>
    <row r="464" spans="1:66" x14ac:dyDescent="0.25">
      <c r="A464" t="s">
        <v>298</v>
      </c>
      <c r="B464" t="s">
        <v>203</v>
      </c>
      <c r="C464" t="s">
        <v>366</v>
      </c>
      <c r="D464" s="17"/>
      <c r="E464">
        <f>VLOOKUP(A464,home!$A$2:$E$405,3,FALSE)</f>
        <v>1.7</v>
      </c>
      <c r="F464">
        <f>VLOOKUP(B464,home!$B$2:$E$405,3,FALSE)</f>
        <v>1.18</v>
      </c>
      <c r="G464">
        <f>VLOOKUP(C464,away!$B$2:$E$405,4,FALSE)</f>
        <v>0.59</v>
      </c>
      <c r="H464">
        <f>VLOOKUP(A464,away!$A$2:$E$405,3,FALSE)</f>
        <v>1.4</v>
      </c>
      <c r="I464">
        <f>VLOOKUP(C464,away!$B$2:$E$405,3,FALSE)</f>
        <v>0.59</v>
      </c>
      <c r="J464">
        <f>VLOOKUP(B464,home!$B$2:$E$405,4,FALSE)</f>
        <v>0.71</v>
      </c>
      <c r="K464" s="3">
        <f t="shared" si="672"/>
        <v>1.1835399999999998</v>
      </c>
      <c r="L464" s="3">
        <f t="shared" si="673"/>
        <v>0.58645999999999998</v>
      </c>
      <c r="M464" s="5">
        <f t="shared" si="674"/>
        <v>0.17033298882540948</v>
      </c>
      <c r="N464" s="5">
        <f t="shared" si="675"/>
        <v>0.20159590559442511</v>
      </c>
      <c r="O464" s="5">
        <f t="shared" si="676"/>
        <v>9.9893484626549636E-2</v>
      </c>
      <c r="P464" s="5">
        <f t="shared" si="677"/>
        <v>0.11822793479490654</v>
      </c>
      <c r="Q464" s="5">
        <f t="shared" si="678"/>
        <v>0.11929840905361296</v>
      </c>
      <c r="R464" s="5">
        <f t="shared" si="679"/>
        <v>2.9291766497043147E-2</v>
      </c>
      <c r="S464" s="5">
        <f t="shared" si="680"/>
        <v>2.0515468938603405E-2</v>
      </c>
      <c r="T464" s="5">
        <f t="shared" si="681"/>
        <v>6.9963744973581848E-2</v>
      </c>
      <c r="U464" s="5">
        <f t="shared" si="682"/>
        <v>3.4667977319910441E-2</v>
      </c>
      <c r="V464" s="5">
        <f t="shared" si="683"/>
        <v>1.5821959749977748E-3</v>
      </c>
      <c r="W464" s="5">
        <f t="shared" si="684"/>
        <v>4.706481301710435E-2</v>
      </c>
      <c r="X464" s="5">
        <f t="shared" si="685"/>
        <v>2.7601630242011014E-2</v>
      </c>
      <c r="Y464" s="5">
        <f t="shared" si="686"/>
        <v>8.0936260358648888E-3</v>
      </c>
      <c r="Z464" s="5">
        <f t="shared" si="687"/>
        <v>5.7261497932853097E-3</v>
      </c>
      <c r="AA464" s="5">
        <f t="shared" si="688"/>
        <v>6.7771273263448947E-3</v>
      </c>
      <c r="AB464" s="5">
        <f t="shared" si="689"/>
        <v>4.0105006379111191E-3</v>
      </c>
      <c r="AC464" s="5">
        <f t="shared" si="690"/>
        <v>6.8637527239561865E-5</v>
      </c>
      <c r="AD464" s="5">
        <f t="shared" si="691"/>
        <v>1.3925772199565921E-2</v>
      </c>
      <c r="AE464" s="5">
        <f t="shared" si="692"/>
        <v>8.1669083641574287E-3</v>
      </c>
      <c r="AF464" s="5">
        <f t="shared" si="693"/>
        <v>2.3947825396218826E-3</v>
      </c>
      <c r="AG464" s="5">
        <f t="shared" si="694"/>
        <v>4.681480560622166E-4</v>
      </c>
      <c r="AH464" s="5">
        <f t="shared" si="695"/>
        <v>8.3953945194252533E-4</v>
      </c>
      <c r="AI464" s="5">
        <f t="shared" si="696"/>
        <v>9.9362852295205631E-4</v>
      </c>
      <c r="AJ464" s="5">
        <f t="shared" si="697"/>
        <v>5.8799955102733842E-4</v>
      </c>
      <c r="AK464" s="5">
        <f t="shared" si="698"/>
        <v>2.3197366287429867E-4</v>
      </c>
      <c r="AL464" s="5">
        <f t="shared" si="699"/>
        <v>1.9056491994701601E-6</v>
      </c>
      <c r="AM464" s="5">
        <f t="shared" si="700"/>
        <v>3.2963416858148445E-3</v>
      </c>
      <c r="AN464" s="5">
        <f t="shared" si="701"/>
        <v>1.9331725450629736E-3</v>
      </c>
      <c r="AO464" s="5">
        <f t="shared" si="702"/>
        <v>5.6686418538881578E-4</v>
      </c>
      <c r="AP464" s="5">
        <f t="shared" si="703"/>
        <v>1.1081439005437499E-4</v>
      </c>
      <c r="AQ464" s="5">
        <f t="shared" si="704"/>
        <v>1.6247051797822185E-5</v>
      </c>
      <c r="AR464" s="5">
        <f t="shared" si="705"/>
        <v>9.8471261397242718E-5</v>
      </c>
      <c r="AS464" s="5">
        <f t="shared" si="706"/>
        <v>1.1654467671409263E-4</v>
      </c>
      <c r="AT464" s="5">
        <f t="shared" si="707"/>
        <v>6.8967643339098593E-5</v>
      </c>
      <c r="AU464" s="5">
        <f t="shared" si="708"/>
        <v>2.7208654865852247E-5</v>
      </c>
      <c r="AV464" s="5">
        <f t="shared" si="709"/>
        <v>8.0506328449826918E-6</v>
      </c>
      <c r="AW464" s="5">
        <f t="shared" si="710"/>
        <v>3.6741915358877896E-8</v>
      </c>
      <c r="AX464" s="5">
        <f t="shared" si="711"/>
        <v>6.5022537313821698E-4</v>
      </c>
      <c r="AY464" s="5">
        <f t="shared" si="712"/>
        <v>3.8133117233063874E-4</v>
      </c>
      <c r="AZ464" s="5">
        <f t="shared" si="713"/>
        <v>1.1181773966251319E-4</v>
      </c>
      <c r="BA464" s="5">
        <f t="shared" si="714"/>
        <v>2.1858877200825835E-5</v>
      </c>
      <c r="BB464" s="5">
        <f t="shared" si="715"/>
        <v>3.2048392807990786E-6</v>
      </c>
      <c r="BC464" s="5">
        <f t="shared" si="716"/>
        <v>3.7590200892348561E-7</v>
      </c>
      <c r="BD464" s="5">
        <f t="shared" si="717"/>
        <v>9.6249093265044921E-6</v>
      </c>
      <c r="BE464" s="5">
        <f t="shared" si="718"/>
        <v>1.1391465184291127E-5</v>
      </c>
      <c r="BF464" s="5">
        <f t="shared" si="719"/>
        <v>6.7411273521079601E-6</v>
      </c>
      <c r="BG464" s="5">
        <f t="shared" si="720"/>
        <v>2.6594646221046178E-6</v>
      </c>
      <c r="BH464" s="5">
        <f t="shared" si="721"/>
        <v>7.8689568971142484E-7</v>
      </c>
      <c r="BI464" s="5">
        <f t="shared" si="722"/>
        <v>1.8626450492021168E-7</v>
      </c>
      <c r="BJ464" s="8">
        <f t="shared" si="723"/>
        <v>0.50566599383774846</v>
      </c>
      <c r="BK464" s="8">
        <f t="shared" si="724"/>
        <v>0.3111104628826869</v>
      </c>
      <c r="BL464" s="8">
        <f t="shared" si="725"/>
        <v>0.17764463059239644</v>
      </c>
      <c r="BM464" s="8">
        <f t="shared" si="726"/>
        <v>0.26112545328375464</v>
      </c>
      <c r="BN464" s="8">
        <f t="shared" si="727"/>
        <v>0.73864048939194682</v>
      </c>
    </row>
    <row r="465" spans="1:66" x14ac:dyDescent="0.25">
      <c r="A465" t="s">
        <v>298</v>
      </c>
      <c r="B465" t="s">
        <v>330</v>
      </c>
      <c r="C465" t="s">
        <v>325</v>
      </c>
      <c r="D465" s="17"/>
      <c r="E465">
        <f>VLOOKUP(A465,home!$A$2:$E$405,3,FALSE)</f>
        <v>1.7</v>
      </c>
      <c r="F465">
        <f>VLOOKUP(B465,home!$B$2:$E$405,3,FALSE)</f>
        <v>0.88</v>
      </c>
      <c r="G465">
        <f>VLOOKUP(C465,away!$B$2:$E$405,4,FALSE)</f>
        <v>0.88</v>
      </c>
      <c r="H465">
        <f>VLOOKUP(A465,away!$A$2:$E$405,3,FALSE)</f>
        <v>1.4</v>
      </c>
      <c r="I465">
        <f>VLOOKUP(C465,away!$B$2:$E$405,3,FALSE)</f>
        <v>0.88</v>
      </c>
      <c r="J465">
        <f>VLOOKUP(B465,home!$B$2:$E$405,4,FALSE)</f>
        <v>1.79</v>
      </c>
      <c r="K465" s="3">
        <f t="shared" si="672"/>
        <v>1.3164800000000001</v>
      </c>
      <c r="L465" s="3">
        <f t="shared" si="673"/>
        <v>2.2052800000000001</v>
      </c>
      <c r="M465" s="5">
        <f t="shared" si="674"/>
        <v>2.9547385978718609E-2</v>
      </c>
      <c r="N465" s="5">
        <f t="shared" si="675"/>
        <v>3.8898542693263469E-2</v>
      </c>
      <c r="O465" s="5">
        <f t="shared" si="676"/>
        <v>6.5160259351148567E-2</v>
      </c>
      <c r="P465" s="5">
        <f t="shared" si="677"/>
        <v>8.5782178230600054E-2</v>
      </c>
      <c r="Q465" s="5">
        <f t="shared" si="678"/>
        <v>2.5604576742413752E-2</v>
      </c>
      <c r="R465" s="5">
        <f t="shared" si="679"/>
        <v>7.1848308370950478E-2</v>
      </c>
      <c r="S465" s="5">
        <f t="shared" si="680"/>
        <v>6.2260855387397306E-2</v>
      </c>
      <c r="T465" s="5">
        <f t="shared" si="681"/>
        <v>5.6465260998510187E-2</v>
      </c>
      <c r="U465" s="5">
        <f t="shared" si="682"/>
        <v>9.458686100418888E-2</v>
      </c>
      <c r="V465" s="5">
        <f t="shared" si="683"/>
        <v>2.0084016898137321E-2</v>
      </c>
      <c r="W465" s="5">
        <f t="shared" si="684"/>
        <v>1.1235971063284287E-2</v>
      </c>
      <c r="X465" s="5">
        <f t="shared" si="685"/>
        <v>2.4778462266439569E-2</v>
      </c>
      <c r="Y465" s="5">
        <f t="shared" si="686"/>
        <v>2.7321723633466938E-2</v>
      </c>
      <c r="Z465" s="5">
        <f t="shared" si="687"/>
        <v>5.2815212494763224E-2</v>
      </c>
      <c r="AA465" s="5">
        <f t="shared" si="688"/>
        <v>6.9530170945105885E-2</v>
      </c>
      <c r="AB465" s="5">
        <f t="shared" si="689"/>
        <v>4.5767539722906508E-2</v>
      </c>
      <c r="AC465" s="5">
        <f t="shared" si="690"/>
        <v>3.6442536710000256E-3</v>
      </c>
      <c r="AD465" s="5">
        <f t="shared" si="691"/>
        <v>3.6979827963481244E-3</v>
      </c>
      <c r="AE465" s="5">
        <f t="shared" si="692"/>
        <v>8.1550875011305902E-3</v>
      </c>
      <c r="AF465" s="5">
        <f t="shared" si="693"/>
        <v>8.9921256822466378E-3</v>
      </c>
      <c r="AG465" s="5">
        <f t="shared" si="694"/>
        <v>6.6100516415149553E-3</v>
      </c>
      <c r="AH465" s="5">
        <f t="shared" si="695"/>
        <v>2.9118082952612864E-2</v>
      </c>
      <c r="AI465" s="5">
        <f t="shared" si="696"/>
        <v>3.8333373845455779E-2</v>
      </c>
      <c r="AJ465" s="5">
        <f t="shared" si="697"/>
        <v>2.5232560000032819E-2</v>
      </c>
      <c r="AK465" s="5">
        <f t="shared" si="698"/>
        <v>1.1072720196281071E-2</v>
      </c>
      <c r="AL465" s="5">
        <f t="shared" si="699"/>
        <v>4.2320091279600907E-4</v>
      </c>
      <c r="AM465" s="5">
        <f t="shared" si="700"/>
        <v>9.7366407834727599E-4</v>
      </c>
      <c r="AN465" s="5">
        <f t="shared" si="701"/>
        <v>2.1472019186976805E-3</v>
      </c>
      <c r="AO465" s="5">
        <f t="shared" si="702"/>
        <v>2.3675907236328114E-3</v>
      </c>
      <c r="AP465" s="5">
        <f t="shared" si="703"/>
        <v>1.7404001570043221E-3</v>
      </c>
      <c r="AQ465" s="5">
        <f t="shared" si="704"/>
        <v>9.5951741455962308E-4</v>
      </c>
      <c r="AR465" s="5">
        <f t="shared" si="705"/>
        <v>1.2842705194747618E-2</v>
      </c>
      <c r="AS465" s="5">
        <f t="shared" si="706"/>
        <v>1.6907164534781343E-2</v>
      </c>
      <c r="AT465" s="5">
        <f t="shared" si="707"/>
        <v>1.1128971983374474E-2</v>
      </c>
      <c r="AU465" s="5">
        <f t="shared" si="708"/>
        <v>4.8836896788909435E-3</v>
      </c>
      <c r="AV465" s="5">
        <f t="shared" si="709"/>
        <v>1.6073199471165873E-3</v>
      </c>
      <c r="AW465" s="5">
        <f t="shared" si="710"/>
        <v>3.4128884959162675E-5</v>
      </c>
      <c r="AX465" s="5">
        <f t="shared" si="711"/>
        <v>2.1363488097710337E-4</v>
      </c>
      <c r="AY465" s="5">
        <f t="shared" si="712"/>
        <v>4.7112473032118646E-4</v>
      </c>
      <c r="AZ465" s="5">
        <f t="shared" si="713"/>
        <v>5.1948097264135332E-4</v>
      </c>
      <c r="BA465" s="5">
        <f t="shared" si="714"/>
        <v>3.8186699978217449E-4</v>
      </c>
      <c r="BB465" s="5">
        <f t="shared" si="715"/>
        <v>2.1053091431990847E-4</v>
      </c>
      <c r="BC465" s="5">
        <f t="shared" si="716"/>
        <v>9.2855922946281539E-5</v>
      </c>
      <c r="BD465" s="5">
        <f t="shared" si="717"/>
        <v>4.720293485312178E-3</v>
      </c>
      <c r="BE465" s="5">
        <f t="shared" si="718"/>
        <v>6.2141719675437761E-3</v>
      </c>
      <c r="BF465" s="5">
        <f t="shared" si="719"/>
        <v>4.0904165559160158E-3</v>
      </c>
      <c r="BG465" s="5">
        <f t="shared" si="720"/>
        <v>1.7949838625107724E-3</v>
      </c>
      <c r="BH465" s="5">
        <f t="shared" si="721"/>
        <v>5.9076508882954532E-4</v>
      </c>
      <c r="BI465" s="5">
        <f t="shared" si="722"/>
        <v>1.5554608482846403E-4</v>
      </c>
      <c r="BJ465" s="8">
        <f t="shared" si="723"/>
        <v>0.22183765373184824</v>
      </c>
      <c r="BK465" s="8">
        <f t="shared" si="724"/>
        <v>0.20221301580897053</v>
      </c>
      <c r="BL465" s="8">
        <f t="shared" si="725"/>
        <v>0.51558590477253463</v>
      </c>
      <c r="BM465" s="8">
        <f t="shared" si="726"/>
        <v>0.67517353959565951</v>
      </c>
      <c r="BN465" s="8">
        <f t="shared" si="727"/>
        <v>0.3168412513670949</v>
      </c>
    </row>
    <row r="466" spans="1:66" x14ac:dyDescent="0.25">
      <c r="A466" t="s">
        <v>298</v>
      </c>
      <c r="B466" t="s">
        <v>331</v>
      </c>
      <c r="C466" t="s">
        <v>358</v>
      </c>
      <c r="D466" s="17"/>
      <c r="E466">
        <f>VLOOKUP(A466,home!$A$2:$E$405,3,FALSE)</f>
        <v>1.7</v>
      </c>
      <c r="F466">
        <f>VLOOKUP(B466,home!$B$2:$E$405,3,FALSE)</f>
        <v>0.28999999999999998</v>
      </c>
      <c r="G466">
        <f>VLOOKUP(C466,away!$B$2:$E$405,4,FALSE)</f>
        <v>0</v>
      </c>
      <c r="H466">
        <f>VLOOKUP(A466,away!$A$2:$E$405,3,FALSE)</f>
        <v>1.4</v>
      </c>
      <c r="I466">
        <f>VLOOKUP(C466,away!$B$2:$E$405,3,FALSE)</f>
        <v>1.47</v>
      </c>
      <c r="J466">
        <f>VLOOKUP(B466,home!$B$2:$E$405,4,FALSE)</f>
        <v>1.07</v>
      </c>
      <c r="K466" s="3">
        <f t="shared" si="672"/>
        <v>0</v>
      </c>
      <c r="L466" s="3">
        <f t="shared" si="673"/>
        <v>2.2020599999999999</v>
      </c>
      <c r="M466" s="5">
        <f t="shared" si="674"/>
        <v>0.11057513879689521</v>
      </c>
      <c r="N466" s="5">
        <f t="shared" si="675"/>
        <v>0</v>
      </c>
      <c r="O466" s="5">
        <f t="shared" si="676"/>
        <v>0.24349309013909101</v>
      </c>
      <c r="P466" s="5">
        <f t="shared" si="677"/>
        <v>0</v>
      </c>
      <c r="Q466" s="5">
        <f t="shared" si="678"/>
        <v>0</v>
      </c>
      <c r="R466" s="5">
        <f t="shared" si="679"/>
        <v>0.26809319703584344</v>
      </c>
      <c r="S466" s="5">
        <f t="shared" si="680"/>
        <v>0</v>
      </c>
      <c r="T466" s="5">
        <f t="shared" si="681"/>
        <v>0</v>
      </c>
      <c r="U466" s="5">
        <f t="shared" si="682"/>
        <v>0</v>
      </c>
      <c r="V466" s="5">
        <f t="shared" si="683"/>
        <v>0</v>
      </c>
      <c r="W466" s="5">
        <f t="shared" si="684"/>
        <v>0</v>
      </c>
      <c r="X466" s="5">
        <f t="shared" si="685"/>
        <v>0</v>
      </c>
      <c r="Y466" s="5">
        <f t="shared" si="686"/>
        <v>0</v>
      </c>
      <c r="Z466" s="5">
        <f t="shared" si="687"/>
        <v>0.1967857684882498</v>
      </c>
      <c r="AA466" s="5">
        <f t="shared" si="688"/>
        <v>0</v>
      </c>
      <c r="AB466" s="5">
        <f t="shared" si="689"/>
        <v>0</v>
      </c>
      <c r="AC466" s="5">
        <f t="shared" si="690"/>
        <v>0</v>
      </c>
      <c r="AD466" s="5">
        <f t="shared" si="691"/>
        <v>0</v>
      </c>
      <c r="AE466" s="5">
        <f t="shared" si="692"/>
        <v>0</v>
      </c>
      <c r="AF466" s="5">
        <f t="shared" si="693"/>
        <v>0</v>
      </c>
      <c r="AG466" s="5">
        <f t="shared" si="694"/>
        <v>0</v>
      </c>
      <c r="AH466" s="5">
        <f t="shared" si="695"/>
        <v>0.10833351733930884</v>
      </c>
      <c r="AI466" s="5">
        <f t="shared" si="696"/>
        <v>0</v>
      </c>
      <c r="AJ466" s="5">
        <f t="shared" si="697"/>
        <v>0</v>
      </c>
      <c r="AK466" s="5">
        <f t="shared" si="698"/>
        <v>0</v>
      </c>
      <c r="AL466" s="5">
        <f t="shared" si="699"/>
        <v>0</v>
      </c>
      <c r="AM466" s="5">
        <f t="shared" si="700"/>
        <v>0</v>
      </c>
      <c r="AN466" s="5">
        <f t="shared" si="701"/>
        <v>0</v>
      </c>
      <c r="AO466" s="5">
        <f t="shared" si="702"/>
        <v>0</v>
      </c>
      <c r="AP466" s="5">
        <f t="shared" si="703"/>
        <v>0</v>
      </c>
      <c r="AQ466" s="5">
        <f t="shared" si="704"/>
        <v>0</v>
      </c>
      <c r="AR466" s="5">
        <f t="shared" si="705"/>
        <v>4.7711381038439672E-2</v>
      </c>
      <c r="AS466" s="5">
        <f t="shared" si="706"/>
        <v>0</v>
      </c>
      <c r="AT466" s="5">
        <f t="shared" si="707"/>
        <v>0</v>
      </c>
      <c r="AU466" s="5">
        <f t="shared" si="708"/>
        <v>0</v>
      </c>
      <c r="AV466" s="5">
        <f t="shared" si="709"/>
        <v>0</v>
      </c>
      <c r="AW466" s="5">
        <f t="shared" si="710"/>
        <v>0</v>
      </c>
      <c r="AX466" s="5">
        <f t="shared" si="711"/>
        <v>0</v>
      </c>
      <c r="AY466" s="5">
        <f t="shared" si="712"/>
        <v>0</v>
      </c>
      <c r="AZ466" s="5">
        <f t="shared" si="713"/>
        <v>0</v>
      </c>
      <c r="BA466" s="5">
        <f t="shared" si="714"/>
        <v>0</v>
      </c>
      <c r="BB466" s="5">
        <f t="shared" si="715"/>
        <v>0</v>
      </c>
      <c r="BC466" s="5">
        <f t="shared" si="716"/>
        <v>0</v>
      </c>
      <c r="BD466" s="5">
        <f t="shared" si="717"/>
        <v>1.7510553954917733E-2</v>
      </c>
      <c r="BE466" s="5">
        <f t="shared" si="718"/>
        <v>0</v>
      </c>
      <c r="BF466" s="5">
        <f t="shared" si="719"/>
        <v>0</v>
      </c>
      <c r="BG466" s="5">
        <f t="shared" si="720"/>
        <v>0</v>
      </c>
      <c r="BH466" s="5">
        <f t="shared" si="721"/>
        <v>0</v>
      </c>
      <c r="BI466" s="5">
        <f t="shared" si="722"/>
        <v>0</v>
      </c>
      <c r="BJ466" s="8">
        <f t="shared" si="723"/>
        <v>0</v>
      </c>
      <c r="BK466" s="8">
        <f t="shared" si="724"/>
        <v>0.11057513879689521</v>
      </c>
      <c r="BL466" s="8">
        <f t="shared" si="725"/>
        <v>0.68514173950760071</v>
      </c>
      <c r="BM466" s="8">
        <f t="shared" si="726"/>
        <v>0.37034122082091608</v>
      </c>
      <c r="BN466" s="8">
        <f t="shared" si="727"/>
        <v>0.62216142597182966</v>
      </c>
    </row>
    <row r="467" spans="1:66" x14ac:dyDescent="0.25">
      <c r="A467" t="s">
        <v>298</v>
      </c>
      <c r="B467" t="s">
        <v>338</v>
      </c>
      <c r="C467" t="s">
        <v>324</v>
      </c>
      <c r="D467" s="17"/>
      <c r="E467">
        <f>VLOOKUP(A467,home!$A$2:$E$405,3,FALSE)</f>
        <v>1.7</v>
      </c>
      <c r="F467">
        <f>VLOOKUP(B467,home!$B$2:$E$405,3,FALSE)</f>
        <v>1.47</v>
      </c>
      <c r="G467">
        <f>VLOOKUP(C467,away!$B$2:$E$405,4,FALSE)</f>
        <v>1.47</v>
      </c>
      <c r="H467">
        <f>VLOOKUP(A467,away!$A$2:$E$405,3,FALSE)</f>
        <v>1.4</v>
      </c>
      <c r="I467">
        <f>VLOOKUP(C467,away!$B$2:$E$405,3,FALSE)</f>
        <v>0.59</v>
      </c>
      <c r="J467">
        <f>VLOOKUP(B467,home!$B$2:$E$405,4,FALSE)</f>
        <v>0.36</v>
      </c>
      <c r="K467" s="3">
        <f t="shared" si="672"/>
        <v>3.67353</v>
      </c>
      <c r="L467" s="3">
        <f t="shared" si="673"/>
        <v>0.29735999999999996</v>
      </c>
      <c r="M467" s="5">
        <f t="shared" si="674"/>
        <v>1.8856643252267363E-2</v>
      </c>
      <c r="N467" s="5">
        <f t="shared" si="675"/>
        <v>6.9270444686501717E-2</v>
      </c>
      <c r="O467" s="5">
        <f t="shared" si="676"/>
        <v>5.6072114374942214E-3</v>
      </c>
      <c r="P467" s="5">
        <f t="shared" si="677"/>
        <v>2.0598259431978145E-2</v>
      </c>
      <c r="Q467" s="5">
        <f t="shared" si="678"/>
        <v>0.12723352833460239</v>
      </c>
      <c r="R467" s="5">
        <f t="shared" si="679"/>
        <v>8.336801965266405E-4</v>
      </c>
      <c r="S467" s="5">
        <f t="shared" si="680"/>
        <v>5.6251832040156392E-3</v>
      </c>
      <c r="T467" s="5">
        <f t="shared" si="681"/>
        <v>3.7834161985577354E-2</v>
      </c>
      <c r="U467" s="5">
        <f t="shared" si="682"/>
        <v>3.0625492123465096E-3</v>
      </c>
      <c r="V467" s="5">
        <f t="shared" si="683"/>
        <v>6.8274778659998734E-4</v>
      </c>
      <c r="W467" s="5">
        <f t="shared" si="684"/>
        <v>0.1557987277810039</v>
      </c>
      <c r="X467" s="5">
        <f t="shared" si="685"/>
        <v>4.6328309692959306E-2</v>
      </c>
      <c r="Y467" s="5">
        <f t="shared" si="686"/>
        <v>6.8880930851491868E-3</v>
      </c>
      <c r="Z467" s="5">
        <f t="shared" si="687"/>
        <v>8.2634381079720604E-5</v>
      </c>
      <c r="AA467" s="5">
        <f t="shared" si="688"/>
        <v>3.0355987792778604E-4</v>
      </c>
      <c r="AB467" s="5">
        <f t="shared" si="689"/>
        <v>5.5756815918203012E-4</v>
      </c>
      <c r="AC467" s="5">
        <f t="shared" si="690"/>
        <v>4.661293584591329E-5</v>
      </c>
      <c r="AD467" s="5">
        <f t="shared" si="691"/>
        <v>0.14308282511633785</v>
      </c>
      <c r="AE467" s="5">
        <f t="shared" si="692"/>
        <v>4.2547108876594207E-2</v>
      </c>
      <c r="AF467" s="5">
        <f t="shared" si="693"/>
        <v>6.325904147772024E-3</v>
      </c>
      <c r="AG467" s="5">
        <f t="shared" si="694"/>
        <v>6.2702361912716305E-4</v>
      </c>
      <c r="AH467" s="5">
        <f t="shared" si="695"/>
        <v>6.1430398894664276E-6</v>
      </c>
      <c r="AI467" s="5">
        <f t="shared" si="696"/>
        <v>2.2566641325151605E-5</v>
      </c>
      <c r="AJ467" s="5">
        <f t="shared" si="697"/>
        <v>4.1449616953592105E-5</v>
      </c>
      <c r="AK467" s="5">
        <f t="shared" si="698"/>
        <v>5.0755470455843049E-5</v>
      </c>
      <c r="AL467" s="5">
        <f t="shared" si="699"/>
        <v>2.0367259062926301E-6</v>
      </c>
      <c r="AM467" s="5">
        <f t="shared" si="700"/>
        <v>0.1051238101099241</v>
      </c>
      <c r="AN467" s="5">
        <f t="shared" si="701"/>
        <v>3.1259616174287019E-2</v>
      </c>
      <c r="AO467" s="5">
        <f t="shared" si="702"/>
        <v>4.6476797327929921E-3</v>
      </c>
      <c r="AP467" s="5">
        <f t="shared" si="703"/>
        <v>4.6067801511444139E-4</v>
      </c>
      <c r="AQ467" s="5">
        <f t="shared" si="704"/>
        <v>3.4246803643607563E-5</v>
      </c>
      <c r="AR467" s="5">
        <f t="shared" si="705"/>
        <v>3.6533886830634761E-7</v>
      </c>
      <c r="AS467" s="5">
        <f t="shared" si="706"/>
        <v>1.342083292889417E-6</v>
      </c>
      <c r="AT467" s="5">
        <f t="shared" si="707"/>
        <v>2.4650916194640314E-6</v>
      </c>
      <c r="AU467" s="5">
        <f t="shared" si="708"/>
        <v>3.0185293389498995E-6</v>
      </c>
      <c r="AV467" s="5">
        <f t="shared" si="709"/>
        <v>2.7721645206281566E-6</v>
      </c>
      <c r="AW467" s="5">
        <f t="shared" si="710"/>
        <v>6.1801102915166462E-8</v>
      </c>
      <c r="AX467" s="5">
        <f t="shared" si="711"/>
        <v>6.4362578358851563E-2</v>
      </c>
      <c r="AY467" s="5">
        <f t="shared" si="712"/>
        <v>1.9138856300788099E-2</v>
      </c>
      <c r="AZ467" s="5">
        <f t="shared" si="713"/>
        <v>2.8455651548011732E-3</v>
      </c>
      <c r="BA467" s="5">
        <f t="shared" si="714"/>
        <v>2.8205241814389226E-4</v>
      </c>
      <c r="BB467" s="5">
        <f t="shared" si="715"/>
        <v>2.0967776764816945E-5</v>
      </c>
      <c r="BC467" s="5">
        <f t="shared" si="716"/>
        <v>1.2469956197571941E-6</v>
      </c>
      <c r="BD467" s="5">
        <f t="shared" si="717"/>
        <v>1.8106194313262565E-8</v>
      </c>
      <c r="BE467" s="5">
        <f t="shared" si="718"/>
        <v>6.6513647995599428E-8</v>
      </c>
      <c r="BF467" s="5">
        <f t="shared" si="719"/>
        <v>1.2216994066063724E-7</v>
      </c>
      <c r="BG467" s="5">
        <f t="shared" si="720"/>
        <v>1.4959831403835684E-7</v>
      </c>
      <c r="BH467" s="5">
        <f t="shared" si="721"/>
        <v>1.3738847364233127E-7</v>
      </c>
      <c r="BI467" s="5">
        <f t="shared" si="722"/>
        <v>1.0094013591586262E-7</v>
      </c>
      <c r="BJ467" s="8">
        <f t="shared" si="723"/>
        <v>0.86411342516635659</v>
      </c>
      <c r="BK467" s="8">
        <f t="shared" si="724"/>
        <v>6.4950339637401433E-2</v>
      </c>
      <c r="BL467" s="8">
        <f t="shared" si="725"/>
        <v>1.0496041576448043E-2</v>
      </c>
      <c r="BM467" s="8">
        <f t="shared" si="726"/>
        <v>0.67810387892223012</v>
      </c>
      <c r="BN467" s="8">
        <f t="shared" si="727"/>
        <v>0.24239976733937046</v>
      </c>
    </row>
    <row r="468" spans="1:66" x14ac:dyDescent="0.25">
      <c r="A468" t="s">
        <v>298</v>
      </c>
      <c r="B468" t="s">
        <v>363</v>
      </c>
      <c r="C468" t="s">
        <v>299</v>
      </c>
      <c r="D468" s="17"/>
      <c r="E468">
        <f>VLOOKUP(A468,home!$A$2:$E$405,3,FALSE)</f>
        <v>1.7</v>
      </c>
      <c r="F468">
        <f>VLOOKUP(B468,home!$B$2:$E$405,3,FALSE)</f>
        <v>1.18</v>
      </c>
      <c r="G468">
        <f>VLOOKUP(C468,away!$B$2:$E$405,4,FALSE)</f>
        <v>1.18</v>
      </c>
      <c r="H468">
        <f>VLOOKUP(A468,away!$A$2:$E$405,3,FALSE)</f>
        <v>1.4</v>
      </c>
      <c r="I468">
        <f>VLOOKUP(C468,away!$B$2:$E$405,3,FALSE)</f>
        <v>1.47</v>
      </c>
      <c r="J468">
        <f>VLOOKUP(B468,home!$B$2:$E$405,4,FALSE)</f>
        <v>1.07</v>
      </c>
      <c r="K468" s="3">
        <f t="shared" si="672"/>
        <v>2.3670799999999996</v>
      </c>
      <c r="L468" s="3">
        <f t="shared" si="673"/>
        <v>2.2020599999999999</v>
      </c>
      <c r="M468" s="5">
        <f t="shared" si="674"/>
        <v>1.0366871394442633E-2</v>
      </c>
      <c r="N468" s="5">
        <f t="shared" si="675"/>
        <v>2.4539213940357262E-2</v>
      </c>
      <c r="O468" s="5">
        <f t="shared" si="676"/>
        <v>2.2828472822846342E-2</v>
      </c>
      <c r="P468" s="5">
        <f t="shared" si="677"/>
        <v>5.40368214495031E-2</v>
      </c>
      <c r="Q468" s="5">
        <f t="shared" si="678"/>
        <v>2.9043141266970433E-2</v>
      </c>
      <c r="R468" s="5">
        <f t="shared" si="679"/>
        <v>2.5134833432138511E-2</v>
      </c>
      <c r="S468" s="5">
        <f t="shared" si="680"/>
        <v>7.04160870060275E-2</v>
      </c>
      <c r="T468" s="5">
        <f t="shared" si="681"/>
        <v>6.3954739658344903E-2</v>
      </c>
      <c r="U468" s="5">
        <f t="shared" si="682"/>
        <v>5.949616152054641E-2</v>
      </c>
      <c r="V468" s="5">
        <f t="shared" si="683"/>
        <v>4.0782276284403875E-2</v>
      </c>
      <c r="W468" s="5">
        <f t="shared" si="684"/>
        <v>2.2915812943406787E-2</v>
      </c>
      <c r="X468" s="5">
        <f t="shared" si="685"/>
        <v>5.0461995050158338E-2</v>
      </c>
      <c r="Y468" s="5">
        <f t="shared" si="686"/>
        <v>5.5560170410075854E-2</v>
      </c>
      <c r="Z468" s="5">
        <f t="shared" si="687"/>
        <v>1.844947043585831E-2</v>
      </c>
      <c r="AA468" s="5">
        <f t="shared" si="688"/>
        <v>4.3671372479311479E-2</v>
      </c>
      <c r="AB468" s="5">
        <f t="shared" si="689"/>
        <v>5.1686816184164305E-2</v>
      </c>
      <c r="AC468" s="5">
        <f t="shared" si="690"/>
        <v>1.3285979069984888E-2</v>
      </c>
      <c r="AD468" s="5">
        <f t="shared" si="691"/>
        <v>1.3560890625519833E-2</v>
      </c>
      <c r="AE468" s="5">
        <f t="shared" si="692"/>
        <v>2.98618948108322E-2</v>
      </c>
      <c r="AF468" s="5">
        <f t="shared" si="693"/>
        <v>3.2878842043570583E-2</v>
      </c>
      <c r="AG468" s="5">
        <f t="shared" si="694"/>
        <v>2.4133727636821679E-2</v>
      </c>
      <c r="AH468" s="5">
        <f t="shared" si="695"/>
        <v>1.0156710216996538E-2</v>
      </c>
      <c r="AI468" s="5">
        <f t="shared" si="696"/>
        <v>2.4041745620448158E-2</v>
      </c>
      <c r="AJ468" s="5">
        <f t="shared" si="697"/>
        <v>2.845436761162521E-2</v>
      </c>
      <c r="AK468" s="5">
        <f t="shared" si="698"/>
        <v>2.2451254828708599E-2</v>
      </c>
      <c r="AL468" s="5">
        <f t="shared" si="699"/>
        <v>2.7701012252219887E-3</v>
      </c>
      <c r="AM468" s="5">
        <f t="shared" si="700"/>
        <v>6.4199425963710919E-3</v>
      </c>
      <c r="AN468" s="5">
        <f t="shared" si="701"/>
        <v>1.4137098793764924E-2</v>
      </c>
      <c r="AO468" s="5">
        <f t="shared" si="702"/>
        <v>1.5565369884898999E-2</v>
      </c>
      <c r="AP468" s="5">
        <f t="shared" si="703"/>
        <v>1.1425292802913562E-2</v>
      </c>
      <c r="AQ468" s="5">
        <f t="shared" si="704"/>
        <v>6.2897950673959594E-3</v>
      </c>
      <c r="AR468" s="5">
        <f t="shared" si="705"/>
        <v>4.4731370600878785E-3</v>
      </c>
      <c r="AS468" s="5">
        <f t="shared" si="706"/>
        <v>1.058827327219281E-2</v>
      </c>
      <c r="AT468" s="5">
        <f t="shared" si="707"/>
        <v>1.2531644948571081E-2</v>
      </c>
      <c r="AU468" s="5">
        <f t="shared" si="708"/>
        <v>9.8878020416212093E-3</v>
      </c>
      <c r="AV468" s="5">
        <f t="shared" si="709"/>
        <v>5.8513046141701825E-3</v>
      </c>
      <c r="AW468" s="5">
        <f t="shared" si="710"/>
        <v>4.0108389398681979E-4</v>
      </c>
      <c r="AX468" s="5">
        <f t="shared" si="711"/>
        <v>2.5327529535030154E-3</v>
      </c>
      <c r="AY468" s="5">
        <f t="shared" si="712"/>
        <v>5.5772739687908494E-3</v>
      </c>
      <c r="AZ468" s="5">
        <f t="shared" si="713"/>
        <v>6.14074595785779E-3</v>
      </c>
      <c r="BA468" s="5">
        <f t="shared" si="714"/>
        <v>4.5074303479867754E-3</v>
      </c>
      <c r="BB468" s="5">
        <f t="shared" si="715"/>
        <v>2.4814080180219395E-3</v>
      </c>
      <c r="BC468" s="5">
        <f t="shared" si="716"/>
        <v>1.0928418680330781E-3</v>
      </c>
      <c r="BD468" s="5">
        <f t="shared" si="717"/>
        <v>1.6416860324228511E-3</v>
      </c>
      <c r="BE468" s="5">
        <f t="shared" si="718"/>
        <v>3.8860021736274813E-3</v>
      </c>
      <c r="BF468" s="5">
        <f t="shared" si="719"/>
        <v>4.5992390125750692E-3</v>
      </c>
      <c r="BG468" s="5">
        <f t="shared" si="720"/>
        <v>3.6289222272953979E-3</v>
      </c>
      <c r="BH468" s="5">
        <f t="shared" si="721"/>
        <v>2.1474873064465973E-3</v>
      </c>
      <c r="BI468" s="5">
        <f t="shared" si="722"/>
        <v>1.0166548506687215E-3</v>
      </c>
      <c r="BJ468" s="8">
        <f t="shared" si="723"/>
        <v>0.42308038064559583</v>
      </c>
      <c r="BK468" s="8">
        <f t="shared" si="724"/>
        <v>0.19723541039837481</v>
      </c>
      <c r="BL468" s="8">
        <f t="shared" si="725"/>
        <v>0.34817388825646484</v>
      </c>
      <c r="BM468" s="8">
        <f t="shared" si="726"/>
        <v>0.8158136053552314</v>
      </c>
      <c r="BN468" s="8">
        <f t="shared" si="727"/>
        <v>0.16594935430625829</v>
      </c>
    </row>
    <row r="469" spans="1:66" x14ac:dyDescent="0.25">
      <c r="A469" t="s">
        <v>304</v>
      </c>
      <c r="B469" t="s">
        <v>305</v>
      </c>
      <c r="C469" t="s">
        <v>310</v>
      </c>
      <c r="D469" s="17"/>
      <c r="E469">
        <f>VLOOKUP(A469,home!$A$2:$E$405,3,FALSE)</f>
        <v>1.31578947368421</v>
      </c>
      <c r="F469">
        <f>VLOOKUP(B469,home!$B$2:$E$405,3,FALSE)</f>
        <v>1.01</v>
      </c>
      <c r="G469">
        <f>VLOOKUP(C469,away!$B$2:$E$405,4,FALSE)</f>
        <v>0</v>
      </c>
      <c r="H469">
        <f>VLOOKUP(A469,away!$A$2:$E$405,3,FALSE)</f>
        <v>1.15789473684211</v>
      </c>
      <c r="I469">
        <f>VLOOKUP(C469,away!$B$2:$E$405,3,FALSE)</f>
        <v>1.52</v>
      </c>
      <c r="J469">
        <f>VLOOKUP(B469,home!$B$2:$E$405,4,FALSE)</f>
        <v>0.86</v>
      </c>
      <c r="K469" s="3">
        <f t="shared" si="672"/>
        <v>0</v>
      </c>
      <c r="L469" s="3">
        <f t="shared" si="673"/>
        <v>1.5136000000000061</v>
      </c>
      <c r="M469" s="5">
        <f t="shared" si="674"/>
        <v>0.2201161318191292</v>
      </c>
      <c r="N469" s="5">
        <f t="shared" si="675"/>
        <v>0</v>
      </c>
      <c r="O469" s="5">
        <f t="shared" si="676"/>
        <v>0.33316777712143525</v>
      </c>
      <c r="P469" s="5">
        <f t="shared" si="677"/>
        <v>0</v>
      </c>
      <c r="Q469" s="5">
        <f t="shared" si="678"/>
        <v>0</v>
      </c>
      <c r="R469" s="5">
        <f t="shared" si="679"/>
        <v>0.25214137372550327</v>
      </c>
      <c r="S469" s="5">
        <f t="shared" si="680"/>
        <v>0</v>
      </c>
      <c r="T469" s="5">
        <f t="shared" si="681"/>
        <v>0</v>
      </c>
      <c r="U469" s="5">
        <f t="shared" si="682"/>
        <v>0</v>
      </c>
      <c r="V469" s="5">
        <f t="shared" si="683"/>
        <v>0</v>
      </c>
      <c r="W469" s="5">
        <f t="shared" si="684"/>
        <v>0</v>
      </c>
      <c r="X469" s="5">
        <f t="shared" si="685"/>
        <v>0</v>
      </c>
      <c r="Y469" s="5">
        <f t="shared" si="686"/>
        <v>0</v>
      </c>
      <c r="Z469" s="5">
        <f t="shared" si="687"/>
        <v>0.1272137277569744</v>
      </c>
      <c r="AA469" s="5">
        <f t="shared" si="688"/>
        <v>0</v>
      </c>
      <c r="AB469" s="5">
        <f t="shared" si="689"/>
        <v>0</v>
      </c>
      <c r="AC469" s="5">
        <f t="shared" si="690"/>
        <v>0</v>
      </c>
      <c r="AD469" s="5">
        <f t="shared" si="691"/>
        <v>0</v>
      </c>
      <c r="AE469" s="5">
        <f t="shared" si="692"/>
        <v>0</v>
      </c>
      <c r="AF469" s="5">
        <f t="shared" si="693"/>
        <v>0</v>
      </c>
      <c r="AG469" s="5">
        <f t="shared" si="694"/>
        <v>0</v>
      </c>
      <c r="AH469" s="5">
        <f t="shared" si="695"/>
        <v>4.8137674583239302E-2</v>
      </c>
      <c r="AI469" s="5">
        <f t="shared" si="696"/>
        <v>0</v>
      </c>
      <c r="AJ469" s="5">
        <f t="shared" si="697"/>
        <v>0</v>
      </c>
      <c r="AK469" s="5">
        <f t="shared" si="698"/>
        <v>0</v>
      </c>
      <c r="AL469" s="5">
        <f t="shared" si="699"/>
        <v>0</v>
      </c>
      <c r="AM469" s="5">
        <f t="shared" si="700"/>
        <v>0</v>
      </c>
      <c r="AN469" s="5">
        <f t="shared" si="701"/>
        <v>0</v>
      </c>
      <c r="AO469" s="5">
        <f t="shared" si="702"/>
        <v>0</v>
      </c>
      <c r="AP469" s="5">
        <f t="shared" si="703"/>
        <v>0</v>
      </c>
      <c r="AQ469" s="5">
        <f t="shared" si="704"/>
        <v>0</v>
      </c>
      <c r="AR469" s="5">
        <f t="shared" si="705"/>
        <v>1.4572236849838251E-2</v>
      </c>
      <c r="AS469" s="5">
        <f t="shared" si="706"/>
        <v>0</v>
      </c>
      <c r="AT469" s="5">
        <f t="shared" si="707"/>
        <v>0</v>
      </c>
      <c r="AU469" s="5">
        <f t="shared" si="708"/>
        <v>0</v>
      </c>
      <c r="AV469" s="5">
        <f t="shared" si="709"/>
        <v>0</v>
      </c>
      <c r="AW469" s="5">
        <f t="shared" si="710"/>
        <v>0</v>
      </c>
      <c r="AX469" s="5">
        <f t="shared" si="711"/>
        <v>0</v>
      </c>
      <c r="AY469" s="5">
        <f t="shared" si="712"/>
        <v>0</v>
      </c>
      <c r="AZ469" s="5">
        <f t="shared" si="713"/>
        <v>0</v>
      </c>
      <c r="BA469" s="5">
        <f t="shared" si="714"/>
        <v>0</v>
      </c>
      <c r="BB469" s="5">
        <f t="shared" si="715"/>
        <v>0</v>
      </c>
      <c r="BC469" s="5">
        <f t="shared" si="716"/>
        <v>0</v>
      </c>
      <c r="BD469" s="5">
        <f t="shared" si="717"/>
        <v>3.6760896159858786E-3</v>
      </c>
      <c r="BE469" s="5">
        <f t="shared" si="718"/>
        <v>0</v>
      </c>
      <c r="BF469" s="5">
        <f t="shared" si="719"/>
        <v>0</v>
      </c>
      <c r="BG469" s="5">
        <f t="shared" si="720"/>
        <v>0</v>
      </c>
      <c r="BH469" s="5">
        <f t="shared" si="721"/>
        <v>0</v>
      </c>
      <c r="BI469" s="5">
        <f t="shared" si="722"/>
        <v>0</v>
      </c>
      <c r="BJ469" s="8">
        <f t="shared" si="723"/>
        <v>0</v>
      </c>
      <c r="BK469" s="8">
        <f t="shared" si="724"/>
        <v>0.2201161318191292</v>
      </c>
      <c r="BL469" s="8">
        <f t="shared" si="725"/>
        <v>0.65169515189600191</v>
      </c>
      <c r="BM469" s="8">
        <f t="shared" si="726"/>
        <v>0.19359972880603782</v>
      </c>
      <c r="BN469" s="8">
        <f t="shared" si="727"/>
        <v>0.80542528266606772</v>
      </c>
    </row>
    <row r="470" spans="1:66" x14ac:dyDescent="0.25">
      <c r="A470" t="s">
        <v>304</v>
      </c>
      <c r="B470" t="s">
        <v>335</v>
      </c>
      <c r="C470" t="s">
        <v>339</v>
      </c>
      <c r="D470" s="17"/>
      <c r="E470">
        <f>VLOOKUP(A470,home!$A$2:$E$405,3,FALSE)</f>
        <v>1.31578947368421</v>
      </c>
      <c r="F470">
        <f>VLOOKUP(B470,home!$B$2:$E$405,3,FALSE)</f>
        <v>1.27</v>
      </c>
      <c r="G470">
        <f>VLOOKUP(C470,away!$B$2:$E$405,4,FALSE)</f>
        <v>0.38</v>
      </c>
      <c r="H470">
        <f>VLOOKUP(A470,away!$A$2:$E$405,3,FALSE)</f>
        <v>1.15789473684211</v>
      </c>
      <c r="I470">
        <f>VLOOKUP(C470,away!$B$2:$E$405,3,FALSE)</f>
        <v>1.1399999999999999</v>
      </c>
      <c r="J470">
        <f>VLOOKUP(B470,home!$B$2:$E$405,4,FALSE)</f>
        <v>0.57999999999999996</v>
      </c>
      <c r="K470" s="3">
        <f t="shared" si="672"/>
        <v>0.63499999999999979</v>
      </c>
      <c r="L470" s="3">
        <f t="shared" si="673"/>
        <v>0.76560000000000294</v>
      </c>
      <c r="M470" s="5">
        <f t="shared" si="674"/>
        <v>0.24644905014181823</v>
      </c>
      <c r="N470" s="5">
        <f t="shared" si="675"/>
        <v>0.1564951468400545</v>
      </c>
      <c r="O470" s="5">
        <f t="shared" si="676"/>
        <v>0.18868139278857671</v>
      </c>
      <c r="P470" s="5">
        <f t="shared" si="677"/>
        <v>0.11981268442074615</v>
      </c>
      <c r="Q470" s="5">
        <f t="shared" si="678"/>
        <v>4.9687209121717285E-2</v>
      </c>
      <c r="R470" s="5">
        <f t="shared" si="679"/>
        <v>7.2227237159467439E-2</v>
      </c>
      <c r="S470" s="5">
        <f t="shared" si="680"/>
        <v>1.4561913851813118E-2</v>
      </c>
      <c r="T470" s="5">
        <f t="shared" si="681"/>
        <v>3.8040527303586889E-2</v>
      </c>
      <c r="U470" s="5">
        <f t="shared" si="682"/>
        <v>4.5864295596261803E-2</v>
      </c>
      <c r="V470" s="5">
        <f t="shared" si="683"/>
        <v>7.8659575450467614E-4</v>
      </c>
      <c r="W470" s="5">
        <f t="shared" si="684"/>
        <v>1.0517125930763491E-2</v>
      </c>
      <c r="X470" s="5">
        <f t="shared" si="685"/>
        <v>8.0519116125925567E-3</v>
      </c>
      <c r="Y470" s="5">
        <f t="shared" si="686"/>
        <v>3.082271765300443E-3</v>
      </c>
      <c r="Z470" s="5">
        <f t="shared" si="687"/>
        <v>1.8432390923096165E-2</v>
      </c>
      <c r="AA470" s="5">
        <f t="shared" si="688"/>
        <v>1.1704568236166059E-2</v>
      </c>
      <c r="AB470" s="5">
        <f t="shared" si="689"/>
        <v>3.716200414982722E-3</v>
      </c>
      <c r="AC470" s="5">
        <f t="shared" si="690"/>
        <v>2.3900515351686034E-5</v>
      </c>
      <c r="AD470" s="5">
        <f t="shared" si="691"/>
        <v>1.6695937415087032E-3</v>
      </c>
      <c r="AE470" s="5">
        <f t="shared" si="692"/>
        <v>1.2782409684990678E-3</v>
      </c>
      <c r="AF470" s="5">
        <f t="shared" si="693"/>
        <v>4.893106427414451E-4</v>
      </c>
      <c r="AG470" s="5">
        <f t="shared" si="694"/>
        <v>1.2487207602761727E-4</v>
      </c>
      <c r="AH470" s="5">
        <f t="shared" si="695"/>
        <v>3.5279596226806191E-3</v>
      </c>
      <c r="AI470" s="5">
        <f t="shared" si="696"/>
        <v>2.2402543604021917E-3</v>
      </c>
      <c r="AJ470" s="5">
        <f t="shared" si="697"/>
        <v>7.1128075942769565E-4</v>
      </c>
      <c r="AK470" s="5">
        <f t="shared" si="698"/>
        <v>1.5055442741219557E-4</v>
      </c>
      <c r="AL470" s="5">
        <f t="shared" si="699"/>
        <v>4.6477515765257294E-7</v>
      </c>
      <c r="AM470" s="5">
        <f t="shared" si="700"/>
        <v>2.1203840517160528E-4</v>
      </c>
      <c r="AN470" s="5">
        <f t="shared" si="701"/>
        <v>1.6233660299938159E-4</v>
      </c>
      <c r="AO470" s="5">
        <f t="shared" si="702"/>
        <v>6.2142451628163512E-5</v>
      </c>
      <c r="AP470" s="5">
        <f t="shared" si="703"/>
        <v>1.5858753655507393E-5</v>
      </c>
      <c r="AQ470" s="5">
        <f t="shared" si="704"/>
        <v>3.035365449664126E-6</v>
      </c>
      <c r="AR470" s="5">
        <f t="shared" si="705"/>
        <v>5.4020117742485869E-4</v>
      </c>
      <c r="AS470" s="5">
        <f t="shared" si="706"/>
        <v>3.4302774766478504E-4</v>
      </c>
      <c r="AT470" s="5">
        <f t="shared" si="707"/>
        <v>1.0891130988356922E-4</v>
      </c>
      <c r="AU470" s="5">
        <f t="shared" si="708"/>
        <v>2.305289392535548E-5</v>
      </c>
      <c r="AV470" s="5">
        <f t="shared" si="709"/>
        <v>3.659646910650181E-6</v>
      </c>
      <c r="AW470" s="5">
        <f t="shared" si="710"/>
        <v>6.2764786539929139E-9</v>
      </c>
      <c r="AX470" s="5">
        <f t="shared" si="711"/>
        <v>2.2440731213994883E-5</v>
      </c>
      <c r="AY470" s="5">
        <f t="shared" si="712"/>
        <v>1.7180623817434545E-5</v>
      </c>
      <c r="AZ470" s="5">
        <f t="shared" si="713"/>
        <v>6.5767427973139691E-6</v>
      </c>
      <c r="BA470" s="5">
        <f t="shared" si="714"/>
        <v>1.6783847618745314E-6</v>
      </c>
      <c r="BB470" s="5">
        <f t="shared" si="715"/>
        <v>3.2124284342278652E-7</v>
      </c>
      <c r="BC470" s="5">
        <f t="shared" si="716"/>
        <v>4.9188704184897276E-8</v>
      </c>
      <c r="BD470" s="5">
        <f t="shared" si="717"/>
        <v>6.8929670239412192E-5</v>
      </c>
      <c r="BE470" s="5">
        <f t="shared" si="718"/>
        <v>4.3770340602026722E-5</v>
      </c>
      <c r="BF470" s="5">
        <f t="shared" si="719"/>
        <v>1.389708314114348E-5</v>
      </c>
      <c r="BG470" s="5">
        <f t="shared" si="720"/>
        <v>2.9415492648753693E-6</v>
      </c>
      <c r="BH470" s="5">
        <f t="shared" si="721"/>
        <v>4.6697094579896472E-7</v>
      </c>
      <c r="BI470" s="5">
        <f t="shared" si="722"/>
        <v>5.9305310116468506E-8</v>
      </c>
      <c r="BJ470" s="8">
        <f t="shared" si="723"/>
        <v>0.26993986849583451</v>
      </c>
      <c r="BK470" s="8">
        <f t="shared" si="724"/>
        <v>0.38165179008320893</v>
      </c>
      <c r="BL470" s="8">
        <f t="shared" si="725"/>
        <v>0.32997266106068995</v>
      </c>
      <c r="BM470" s="8">
        <f t="shared" si="726"/>
        <v>0.16662681574311064</v>
      </c>
      <c r="BN470" s="8">
        <f t="shared" si="727"/>
        <v>0.83335272047238029</v>
      </c>
    </row>
    <row r="471" spans="1:66" x14ac:dyDescent="0.25">
      <c r="A471" t="s">
        <v>304</v>
      </c>
      <c r="B471" t="s">
        <v>459</v>
      </c>
      <c r="C471" t="s">
        <v>332</v>
      </c>
      <c r="D471" s="17"/>
      <c r="E471">
        <f>VLOOKUP(A471,home!$A$2:$E$405,3,FALSE)</f>
        <v>1.31578947368421</v>
      </c>
      <c r="F471">
        <f>VLOOKUP(B471,home!$B$2:$E$405,3,FALSE)</f>
        <v>1.1399999999999999</v>
      </c>
      <c r="G471">
        <f>VLOOKUP(C471,away!$B$2:$E$405,4,FALSE)</f>
        <v>1.27</v>
      </c>
      <c r="H471">
        <f>VLOOKUP(A471,away!$A$2:$E$405,3,FALSE)</f>
        <v>1.15789473684211</v>
      </c>
      <c r="I471">
        <f>VLOOKUP(C471,away!$B$2:$E$405,3,FALSE)</f>
        <v>0</v>
      </c>
      <c r="J471">
        <f>VLOOKUP(B471,home!$B$2:$E$405,4,FALSE)</f>
        <v>0</v>
      </c>
      <c r="K471" s="3">
        <f t="shared" si="672"/>
        <v>1.9049999999999989</v>
      </c>
      <c r="L471" s="3">
        <f t="shared" si="673"/>
        <v>0</v>
      </c>
      <c r="M471" s="5">
        <f t="shared" si="674"/>
        <v>0.14882264262214054</v>
      </c>
      <c r="N471" s="5">
        <f t="shared" si="675"/>
        <v>0.28350713419517753</v>
      </c>
      <c r="O471" s="5">
        <f t="shared" si="676"/>
        <v>0</v>
      </c>
      <c r="P471" s="5">
        <f t="shared" si="677"/>
        <v>0</v>
      </c>
      <c r="Q471" s="5">
        <f t="shared" si="678"/>
        <v>0.27004054532090654</v>
      </c>
      <c r="R471" s="5">
        <f t="shared" si="679"/>
        <v>0</v>
      </c>
      <c r="S471" s="5">
        <f t="shared" si="680"/>
        <v>0</v>
      </c>
      <c r="T471" s="5">
        <f t="shared" si="681"/>
        <v>0</v>
      </c>
      <c r="U471" s="5">
        <f t="shared" si="682"/>
        <v>0</v>
      </c>
      <c r="V471" s="5">
        <f t="shared" si="683"/>
        <v>0</v>
      </c>
      <c r="W471" s="5">
        <f t="shared" si="684"/>
        <v>0.17147574627877551</v>
      </c>
      <c r="X471" s="5">
        <f t="shared" si="685"/>
        <v>0</v>
      </c>
      <c r="Y471" s="5">
        <f t="shared" si="686"/>
        <v>0</v>
      </c>
      <c r="Z471" s="5">
        <f t="shared" si="687"/>
        <v>0</v>
      </c>
      <c r="AA471" s="5">
        <f t="shared" si="688"/>
        <v>0</v>
      </c>
      <c r="AB471" s="5">
        <f t="shared" si="689"/>
        <v>0</v>
      </c>
      <c r="AC471" s="5">
        <f t="shared" si="690"/>
        <v>0</v>
      </c>
      <c r="AD471" s="5">
        <f t="shared" si="691"/>
        <v>8.1665324165266812E-2</v>
      </c>
      <c r="AE471" s="5">
        <f t="shared" si="692"/>
        <v>0</v>
      </c>
      <c r="AF471" s="5">
        <f t="shared" si="693"/>
        <v>0</v>
      </c>
      <c r="AG471" s="5">
        <f t="shared" si="694"/>
        <v>0</v>
      </c>
      <c r="AH471" s="5">
        <f t="shared" si="695"/>
        <v>0</v>
      </c>
      <c r="AI471" s="5">
        <f t="shared" si="696"/>
        <v>0</v>
      </c>
      <c r="AJ471" s="5">
        <f t="shared" si="697"/>
        <v>0</v>
      </c>
      <c r="AK471" s="5">
        <f t="shared" si="698"/>
        <v>0</v>
      </c>
      <c r="AL471" s="5">
        <f t="shared" si="699"/>
        <v>0</v>
      </c>
      <c r="AM471" s="5">
        <f t="shared" si="700"/>
        <v>3.1114488506966631E-2</v>
      </c>
      <c r="AN471" s="5">
        <f t="shared" si="701"/>
        <v>0</v>
      </c>
      <c r="AO471" s="5">
        <f t="shared" si="702"/>
        <v>0</v>
      </c>
      <c r="AP471" s="5">
        <f t="shared" si="703"/>
        <v>0</v>
      </c>
      <c r="AQ471" s="5">
        <f t="shared" si="704"/>
        <v>0</v>
      </c>
      <c r="AR471" s="5">
        <f t="shared" si="705"/>
        <v>0</v>
      </c>
      <c r="AS471" s="5">
        <f t="shared" si="706"/>
        <v>0</v>
      </c>
      <c r="AT471" s="5">
        <f t="shared" si="707"/>
        <v>0</v>
      </c>
      <c r="AU471" s="5">
        <f t="shared" si="708"/>
        <v>0</v>
      </c>
      <c r="AV471" s="5">
        <f t="shared" si="709"/>
        <v>0</v>
      </c>
      <c r="AW471" s="5">
        <f t="shared" si="710"/>
        <v>0</v>
      </c>
      <c r="AX471" s="5">
        <f t="shared" si="711"/>
        <v>9.8788501009618897E-3</v>
      </c>
      <c r="AY471" s="5">
        <f t="shared" si="712"/>
        <v>0</v>
      </c>
      <c r="AZ471" s="5">
        <f t="shared" si="713"/>
        <v>0</v>
      </c>
      <c r="BA471" s="5">
        <f t="shared" si="714"/>
        <v>0</v>
      </c>
      <c r="BB471" s="5">
        <f t="shared" si="715"/>
        <v>0</v>
      </c>
      <c r="BC471" s="5">
        <f t="shared" si="716"/>
        <v>0</v>
      </c>
      <c r="BD471" s="5">
        <f t="shared" si="717"/>
        <v>0</v>
      </c>
      <c r="BE471" s="5">
        <f t="shared" si="718"/>
        <v>0</v>
      </c>
      <c r="BF471" s="5">
        <f t="shared" si="719"/>
        <v>0</v>
      </c>
      <c r="BG471" s="5">
        <f t="shared" si="720"/>
        <v>0</v>
      </c>
      <c r="BH471" s="5">
        <f t="shared" si="721"/>
        <v>0</v>
      </c>
      <c r="BI471" s="5">
        <f t="shared" si="722"/>
        <v>0</v>
      </c>
      <c r="BJ471" s="8">
        <f t="shared" si="723"/>
        <v>0.84768208856805494</v>
      </c>
      <c r="BK471" s="8">
        <f t="shared" si="724"/>
        <v>0.14882264262214054</v>
      </c>
      <c r="BL471" s="8">
        <f t="shared" si="725"/>
        <v>0</v>
      </c>
      <c r="BM471" s="8">
        <f t="shared" si="726"/>
        <v>0.29413440905197086</v>
      </c>
      <c r="BN471" s="8">
        <f t="shared" si="727"/>
        <v>0.7023703221382247</v>
      </c>
    </row>
    <row r="472" spans="1:66" x14ac:dyDescent="0.25">
      <c r="A472" t="s">
        <v>304</v>
      </c>
      <c r="B472" t="s">
        <v>375</v>
      </c>
      <c r="C472" t="s">
        <v>327</v>
      </c>
      <c r="D472" s="17"/>
      <c r="E472">
        <f>VLOOKUP(A472,home!$A$2:$E$405,3,FALSE)</f>
        <v>1.31578947368421</v>
      </c>
      <c r="F472">
        <f>VLOOKUP(B472,home!$B$2:$E$405,3,FALSE)</f>
        <v>0.38</v>
      </c>
      <c r="G472">
        <f>VLOOKUP(C472,away!$B$2:$E$405,4,FALSE)</f>
        <v>1.1399999999999999</v>
      </c>
      <c r="H472">
        <f>VLOOKUP(A472,away!$A$2:$E$405,3,FALSE)</f>
        <v>1.15789473684211</v>
      </c>
      <c r="I472">
        <f>VLOOKUP(C472,away!$B$2:$E$405,3,FALSE)</f>
        <v>0.38</v>
      </c>
      <c r="J472">
        <f>VLOOKUP(B472,home!$B$2:$E$405,4,FALSE)</f>
        <v>0.86</v>
      </c>
      <c r="K472" s="3">
        <f t="shared" si="672"/>
        <v>0.56999999999999973</v>
      </c>
      <c r="L472" s="3">
        <f t="shared" si="673"/>
        <v>0.37840000000000151</v>
      </c>
      <c r="M472" s="5">
        <f t="shared" si="674"/>
        <v>0.38736030438465874</v>
      </c>
      <c r="N472" s="5">
        <f t="shared" si="675"/>
        <v>0.2207953734992554</v>
      </c>
      <c r="O472" s="5">
        <f t="shared" si="676"/>
        <v>0.14657713917915546</v>
      </c>
      <c r="P472" s="5">
        <f t="shared" si="677"/>
        <v>8.3548969332118583E-2</v>
      </c>
      <c r="Q472" s="5">
        <f t="shared" si="678"/>
        <v>6.2926681447287761E-2</v>
      </c>
      <c r="R472" s="5">
        <f t="shared" si="679"/>
        <v>2.7732394732696321E-2</v>
      </c>
      <c r="S472" s="5">
        <f t="shared" si="680"/>
        <v>4.5051275243265139E-3</v>
      </c>
      <c r="T472" s="5">
        <f t="shared" si="681"/>
        <v>2.3811456259653783E-2</v>
      </c>
      <c r="U472" s="5">
        <f t="shared" si="682"/>
        <v>1.5807464997636897E-2</v>
      </c>
      <c r="V472" s="5">
        <f t="shared" si="683"/>
        <v>1.0796688282966009E-4</v>
      </c>
      <c r="W472" s="5">
        <f t="shared" si="684"/>
        <v>1.1956069474984668E-2</v>
      </c>
      <c r="X472" s="5">
        <f t="shared" si="685"/>
        <v>4.5241766893342169E-3</v>
      </c>
      <c r="Y472" s="5">
        <f t="shared" si="686"/>
        <v>8.5597422962203711E-4</v>
      </c>
      <c r="Z472" s="5">
        <f t="shared" si="687"/>
        <v>3.4979793889507779E-3</v>
      </c>
      <c r="AA472" s="5">
        <f t="shared" si="688"/>
        <v>1.9938482517019426E-3</v>
      </c>
      <c r="AB472" s="5">
        <f t="shared" si="689"/>
        <v>5.6824675173505344E-4</v>
      </c>
      <c r="AC472" s="5">
        <f t="shared" si="690"/>
        <v>1.4554475639852373E-6</v>
      </c>
      <c r="AD472" s="5">
        <f t="shared" si="691"/>
        <v>1.7037399001853142E-3</v>
      </c>
      <c r="AE472" s="5">
        <f t="shared" si="692"/>
        <v>6.4469517823012546E-4</v>
      </c>
      <c r="AF472" s="5">
        <f t="shared" si="693"/>
        <v>1.2197632772114022E-4</v>
      </c>
      <c r="AG472" s="5">
        <f t="shared" si="694"/>
        <v>1.5385280803226553E-5</v>
      </c>
      <c r="AH472" s="5">
        <f t="shared" si="695"/>
        <v>3.3090885019474483E-4</v>
      </c>
      <c r="AI472" s="5">
        <f t="shared" si="696"/>
        <v>1.8861804461100447E-4</v>
      </c>
      <c r="AJ472" s="5">
        <f t="shared" si="697"/>
        <v>5.3756142714136249E-5</v>
      </c>
      <c r="AK472" s="5">
        <f t="shared" si="698"/>
        <v>1.0213667115685881E-5</v>
      </c>
      <c r="AL472" s="5">
        <f t="shared" si="699"/>
        <v>1.2556902967233973E-8</v>
      </c>
      <c r="AM472" s="5">
        <f t="shared" si="700"/>
        <v>1.9422634862112584E-4</v>
      </c>
      <c r="AN472" s="5">
        <f t="shared" si="701"/>
        <v>7.3495250318234321E-5</v>
      </c>
      <c r="AO472" s="5">
        <f t="shared" si="702"/>
        <v>1.3905301360209987E-5</v>
      </c>
      <c r="AP472" s="5">
        <f t="shared" si="703"/>
        <v>1.7539220115678273E-6</v>
      </c>
      <c r="AQ472" s="5">
        <f t="shared" si="704"/>
        <v>1.6592102229431708E-7</v>
      </c>
      <c r="AR472" s="5">
        <f t="shared" si="705"/>
        <v>2.5043181782738399E-5</v>
      </c>
      <c r="AS472" s="5">
        <f t="shared" si="706"/>
        <v>1.4274613616160883E-5</v>
      </c>
      <c r="AT472" s="5">
        <f t="shared" si="707"/>
        <v>4.0682648806058498E-6</v>
      </c>
      <c r="AU472" s="5">
        <f t="shared" si="708"/>
        <v>7.7297032731511096E-7</v>
      </c>
      <c r="AV472" s="5">
        <f t="shared" si="709"/>
        <v>1.1014827164240325E-7</v>
      </c>
      <c r="AW472" s="5">
        <f t="shared" si="710"/>
        <v>7.5232591311021343E-11</v>
      </c>
      <c r="AX472" s="5">
        <f t="shared" si="711"/>
        <v>1.8451503119006932E-5</v>
      </c>
      <c r="AY472" s="5">
        <f t="shared" si="712"/>
        <v>6.9820487802322519E-6</v>
      </c>
      <c r="AZ472" s="5">
        <f t="shared" si="713"/>
        <v>1.3210036292199472E-6</v>
      </c>
      <c r="BA472" s="5">
        <f t="shared" si="714"/>
        <v>1.666225910989434E-7</v>
      </c>
      <c r="BB472" s="5">
        <f t="shared" si="715"/>
        <v>1.5762497117960103E-8</v>
      </c>
      <c r="BC472" s="5">
        <f t="shared" si="716"/>
        <v>1.192905781887226E-9</v>
      </c>
      <c r="BD472" s="5">
        <f t="shared" si="717"/>
        <v>1.5793899977647078E-6</v>
      </c>
      <c r="BE472" s="5">
        <f t="shared" si="718"/>
        <v>9.0025229872588315E-7</v>
      </c>
      <c r="BF472" s="5">
        <f t="shared" si="719"/>
        <v>2.5657190513687661E-7</v>
      </c>
      <c r="BG472" s="5">
        <f t="shared" si="720"/>
        <v>4.8748661976006521E-8</v>
      </c>
      <c r="BH472" s="5">
        <f t="shared" si="721"/>
        <v>6.9466843315809257E-9</v>
      </c>
      <c r="BI472" s="5">
        <f t="shared" si="722"/>
        <v>7.9192201380022567E-10</v>
      </c>
      <c r="BJ472" s="8">
        <f t="shared" si="723"/>
        <v>0.32766601316393368</v>
      </c>
      <c r="BK472" s="8">
        <f t="shared" si="724"/>
        <v>0.47553081817718068</v>
      </c>
      <c r="BL472" s="8">
        <f t="shared" si="725"/>
        <v>0.19330965249790966</v>
      </c>
      <c r="BM472" s="8">
        <f t="shared" si="726"/>
        <v>7.1056618679254765E-2</v>
      </c>
      <c r="BN472" s="8">
        <f t="shared" si="727"/>
        <v>0.92894086257517217</v>
      </c>
    </row>
    <row r="473" spans="1:66" x14ac:dyDescent="0.25">
      <c r="A473" t="s">
        <v>304</v>
      </c>
      <c r="B473" t="s">
        <v>378</v>
      </c>
      <c r="C473" t="s">
        <v>376</v>
      </c>
      <c r="D473" s="17"/>
      <c r="E473">
        <f>VLOOKUP(A473,home!$A$2:$E$405,3,FALSE)</f>
        <v>1.31578947368421</v>
      </c>
      <c r="F473">
        <f>VLOOKUP(B473,home!$B$2:$E$405,3,FALSE)</f>
        <v>0</v>
      </c>
      <c r="G473">
        <f>VLOOKUP(C473,away!$B$2:$E$405,4,FALSE)</f>
        <v>0.76</v>
      </c>
      <c r="H473">
        <f>VLOOKUP(A473,away!$A$2:$E$405,3,FALSE)</f>
        <v>1.15789473684211</v>
      </c>
      <c r="I473">
        <f>VLOOKUP(C473,away!$B$2:$E$405,3,FALSE)</f>
        <v>1.27</v>
      </c>
      <c r="J473">
        <f>VLOOKUP(B473,home!$B$2:$E$405,4,FALSE)</f>
        <v>2.59</v>
      </c>
      <c r="K473" s="3">
        <f t="shared" si="672"/>
        <v>0</v>
      </c>
      <c r="L473" s="3">
        <f t="shared" si="673"/>
        <v>3.8086631578947521</v>
      </c>
      <c r="M473" s="5">
        <f t="shared" si="674"/>
        <v>2.2177807375067488E-2</v>
      </c>
      <c r="N473" s="5">
        <f t="shared" si="675"/>
        <v>0</v>
      </c>
      <c r="O473" s="5">
        <f t="shared" si="676"/>
        <v>8.4467797872306058E-2</v>
      </c>
      <c r="P473" s="5">
        <f t="shared" si="677"/>
        <v>0</v>
      </c>
      <c r="Q473" s="5">
        <f t="shared" si="678"/>
        <v>0</v>
      </c>
      <c r="R473" s="5">
        <f t="shared" si="679"/>
        <v>0.16085469489237647</v>
      </c>
      <c r="S473" s="5">
        <f t="shared" si="680"/>
        <v>0</v>
      </c>
      <c r="T473" s="5">
        <f t="shared" si="681"/>
        <v>0</v>
      </c>
      <c r="U473" s="5">
        <f t="shared" si="682"/>
        <v>0</v>
      </c>
      <c r="V473" s="5">
        <f t="shared" si="683"/>
        <v>0</v>
      </c>
      <c r="W473" s="5">
        <f t="shared" si="684"/>
        <v>0</v>
      </c>
      <c r="X473" s="5">
        <f t="shared" si="685"/>
        <v>0</v>
      </c>
      <c r="Y473" s="5">
        <f t="shared" si="686"/>
        <v>0</v>
      </c>
      <c r="Z473" s="5">
        <f t="shared" si="687"/>
        <v>0.20421378340366508</v>
      </c>
      <c r="AA473" s="5">
        <f t="shared" si="688"/>
        <v>0</v>
      </c>
      <c r="AB473" s="5">
        <f t="shared" si="689"/>
        <v>0</v>
      </c>
      <c r="AC473" s="5">
        <f t="shared" si="690"/>
        <v>0</v>
      </c>
      <c r="AD473" s="5">
        <f t="shared" si="691"/>
        <v>0</v>
      </c>
      <c r="AE473" s="5">
        <f t="shared" si="692"/>
        <v>0</v>
      </c>
      <c r="AF473" s="5">
        <f t="shared" si="693"/>
        <v>0</v>
      </c>
      <c r="AG473" s="5">
        <f t="shared" si="694"/>
        <v>0</v>
      </c>
      <c r="AH473" s="5">
        <f t="shared" si="695"/>
        <v>0.19444537829595954</v>
      </c>
      <c r="AI473" s="5">
        <f t="shared" si="696"/>
        <v>0</v>
      </c>
      <c r="AJ473" s="5">
        <f t="shared" si="697"/>
        <v>0</v>
      </c>
      <c r="AK473" s="5">
        <f t="shared" si="698"/>
        <v>0</v>
      </c>
      <c r="AL473" s="5">
        <f t="shared" si="699"/>
        <v>0</v>
      </c>
      <c r="AM473" s="5">
        <f t="shared" si="700"/>
        <v>0</v>
      </c>
      <c r="AN473" s="5">
        <f t="shared" si="701"/>
        <v>0</v>
      </c>
      <c r="AO473" s="5">
        <f t="shared" si="702"/>
        <v>0</v>
      </c>
      <c r="AP473" s="5">
        <f t="shared" si="703"/>
        <v>0</v>
      </c>
      <c r="AQ473" s="5">
        <f t="shared" si="704"/>
        <v>0</v>
      </c>
      <c r="AR473" s="5">
        <f t="shared" si="705"/>
        <v>0.14811538970774576</v>
      </c>
      <c r="AS473" s="5">
        <f t="shared" si="706"/>
        <v>0</v>
      </c>
      <c r="AT473" s="5">
        <f t="shared" si="707"/>
        <v>0</v>
      </c>
      <c r="AU473" s="5">
        <f t="shared" si="708"/>
        <v>0</v>
      </c>
      <c r="AV473" s="5">
        <f t="shared" si="709"/>
        <v>0</v>
      </c>
      <c r="AW473" s="5">
        <f t="shared" si="710"/>
        <v>0</v>
      </c>
      <c r="AX473" s="5">
        <f t="shared" si="711"/>
        <v>0</v>
      </c>
      <c r="AY473" s="5">
        <f t="shared" si="712"/>
        <v>0</v>
      </c>
      <c r="AZ473" s="5">
        <f t="shared" si="713"/>
        <v>0</v>
      </c>
      <c r="BA473" s="5">
        <f t="shared" si="714"/>
        <v>0</v>
      </c>
      <c r="BB473" s="5">
        <f t="shared" si="715"/>
        <v>0</v>
      </c>
      <c r="BC473" s="5">
        <f t="shared" si="716"/>
        <v>0</v>
      </c>
      <c r="BD473" s="5">
        <f t="shared" si="717"/>
        <v>9.4020271316185802E-2</v>
      </c>
      <c r="BE473" s="5">
        <f t="shared" si="718"/>
        <v>0</v>
      </c>
      <c r="BF473" s="5">
        <f t="shared" si="719"/>
        <v>0</v>
      </c>
      <c r="BG473" s="5">
        <f t="shared" si="720"/>
        <v>0</v>
      </c>
      <c r="BH473" s="5">
        <f t="shared" si="721"/>
        <v>0</v>
      </c>
      <c r="BI473" s="5">
        <f t="shared" si="722"/>
        <v>0</v>
      </c>
      <c r="BJ473" s="8">
        <f t="shared" si="723"/>
        <v>0</v>
      </c>
      <c r="BK473" s="8">
        <f t="shared" si="724"/>
        <v>2.2177807375067488E-2</v>
      </c>
      <c r="BL473" s="8">
        <f t="shared" si="725"/>
        <v>0.68190353208457366</v>
      </c>
      <c r="BM473" s="8">
        <f t="shared" si="726"/>
        <v>0.64079482272355626</v>
      </c>
      <c r="BN473" s="8">
        <f t="shared" si="727"/>
        <v>0.26750030013975001</v>
      </c>
    </row>
    <row r="474" spans="1:66" x14ac:dyDescent="0.25">
      <c r="A474" t="s">
        <v>301</v>
      </c>
      <c r="B474" t="s">
        <v>302</v>
      </c>
      <c r="C474" t="s">
        <v>355</v>
      </c>
      <c r="D474" s="17"/>
      <c r="E474">
        <f>VLOOKUP(A474,home!$A$2:$E$405,3,FALSE)</f>
        <v>1</v>
      </c>
      <c r="F474">
        <f>VLOOKUP(B474,home!$B$2:$E$405,3,FALSE)</f>
        <v>0.5</v>
      </c>
      <c r="G474">
        <f>VLOOKUP(C474,away!$B$2:$E$405,4,FALSE)</f>
        <v>0</v>
      </c>
      <c r="H474">
        <f>VLOOKUP(A474,away!$A$2:$E$405,3,FALSE)</f>
        <v>0.9</v>
      </c>
      <c r="I474">
        <f>VLOOKUP(C474,away!$B$2:$E$405,3,FALSE)</f>
        <v>1</v>
      </c>
      <c r="J474">
        <f>VLOOKUP(B474,home!$B$2:$E$405,4,FALSE)</f>
        <v>2.78</v>
      </c>
      <c r="K474" s="3">
        <f t="shared" si="672"/>
        <v>0</v>
      </c>
      <c r="L474" s="3">
        <f t="shared" si="673"/>
        <v>2.5019999999999998</v>
      </c>
      <c r="M474" s="5">
        <f t="shared" si="674"/>
        <v>8.1920992687256305E-2</v>
      </c>
      <c r="N474" s="5">
        <f t="shared" si="675"/>
        <v>0</v>
      </c>
      <c r="O474" s="5">
        <f t="shared" si="676"/>
        <v>0.20496632370351522</v>
      </c>
      <c r="P474" s="5">
        <f t="shared" si="677"/>
        <v>0</v>
      </c>
      <c r="Q474" s="5">
        <f t="shared" si="678"/>
        <v>0</v>
      </c>
      <c r="R474" s="5">
        <f t="shared" si="679"/>
        <v>0.25641287095309756</v>
      </c>
      <c r="S474" s="5">
        <f t="shared" si="680"/>
        <v>0</v>
      </c>
      <c r="T474" s="5">
        <f t="shared" si="681"/>
        <v>0</v>
      </c>
      <c r="U474" s="5">
        <f t="shared" si="682"/>
        <v>0</v>
      </c>
      <c r="V474" s="5">
        <f t="shared" si="683"/>
        <v>0</v>
      </c>
      <c r="W474" s="5">
        <f t="shared" si="684"/>
        <v>0</v>
      </c>
      <c r="X474" s="5">
        <f t="shared" si="685"/>
        <v>0</v>
      </c>
      <c r="Y474" s="5">
        <f t="shared" si="686"/>
        <v>0</v>
      </c>
      <c r="Z474" s="5">
        <f t="shared" si="687"/>
        <v>0.21384833437488335</v>
      </c>
      <c r="AA474" s="5">
        <f t="shared" si="688"/>
        <v>0</v>
      </c>
      <c r="AB474" s="5">
        <f t="shared" si="689"/>
        <v>0</v>
      </c>
      <c r="AC474" s="5">
        <f t="shared" si="690"/>
        <v>0</v>
      </c>
      <c r="AD474" s="5">
        <f t="shared" si="691"/>
        <v>0</v>
      </c>
      <c r="AE474" s="5">
        <f t="shared" si="692"/>
        <v>0</v>
      </c>
      <c r="AF474" s="5">
        <f t="shared" si="693"/>
        <v>0</v>
      </c>
      <c r="AG474" s="5">
        <f t="shared" si="694"/>
        <v>0</v>
      </c>
      <c r="AH474" s="5">
        <f t="shared" si="695"/>
        <v>0.13376213315148955</v>
      </c>
      <c r="AI474" s="5">
        <f t="shared" si="696"/>
        <v>0</v>
      </c>
      <c r="AJ474" s="5">
        <f t="shared" si="697"/>
        <v>0</v>
      </c>
      <c r="AK474" s="5">
        <f t="shared" si="698"/>
        <v>0</v>
      </c>
      <c r="AL474" s="5">
        <f t="shared" si="699"/>
        <v>0</v>
      </c>
      <c r="AM474" s="5">
        <f t="shared" si="700"/>
        <v>0</v>
      </c>
      <c r="AN474" s="5">
        <f t="shared" si="701"/>
        <v>0</v>
      </c>
      <c r="AO474" s="5">
        <f t="shared" si="702"/>
        <v>0</v>
      </c>
      <c r="AP474" s="5">
        <f t="shared" si="703"/>
        <v>0</v>
      </c>
      <c r="AQ474" s="5">
        <f t="shared" si="704"/>
        <v>0</v>
      </c>
      <c r="AR474" s="5">
        <f t="shared" si="705"/>
        <v>6.6934571429005385E-2</v>
      </c>
      <c r="AS474" s="5">
        <f t="shared" si="706"/>
        <v>0</v>
      </c>
      <c r="AT474" s="5">
        <f t="shared" si="707"/>
        <v>0</v>
      </c>
      <c r="AU474" s="5">
        <f t="shared" si="708"/>
        <v>0</v>
      </c>
      <c r="AV474" s="5">
        <f t="shared" si="709"/>
        <v>0</v>
      </c>
      <c r="AW474" s="5">
        <f t="shared" si="710"/>
        <v>0</v>
      </c>
      <c r="AX474" s="5">
        <f t="shared" si="711"/>
        <v>0</v>
      </c>
      <c r="AY474" s="5">
        <f t="shared" si="712"/>
        <v>0</v>
      </c>
      <c r="AZ474" s="5">
        <f t="shared" si="713"/>
        <v>0</v>
      </c>
      <c r="BA474" s="5">
        <f t="shared" si="714"/>
        <v>0</v>
      </c>
      <c r="BB474" s="5">
        <f t="shared" si="715"/>
        <v>0</v>
      </c>
      <c r="BC474" s="5">
        <f t="shared" si="716"/>
        <v>0</v>
      </c>
      <c r="BD474" s="5">
        <f t="shared" si="717"/>
        <v>2.7911716285895245E-2</v>
      </c>
      <c r="BE474" s="5">
        <f t="shared" si="718"/>
        <v>0</v>
      </c>
      <c r="BF474" s="5">
        <f t="shared" si="719"/>
        <v>0</v>
      </c>
      <c r="BG474" s="5">
        <f t="shared" si="720"/>
        <v>0</v>
      </c>
      <c r="BH474" s="5">
        <f t="shared" si="721"/>
        <v>0</v>
      </c>
      <c r="BI474" s="5">
        <f t="shared" si="722"/>
        <v>0</v>
      </c>
      <c r="BJ474" s="8">
        <f t="shared" si="723"/>
        <v>0</v>
      </c>
      <c r="BK474" s="8">
        <f t="shared" si="724"/>
        <v>8.1920992687256305E-2</v>
      </c>
      <c r="BL474" s="8">
        <f t="shared" si="725"/>
        <v>0.68998761552300303</v>
      </c>
      <c r="BM474" s="8">
        <f t="shared" si="726"/>
        <v>0.44245675524127354</v>
      </c>
      <c r="BN474" s="8">
        <f t="shared" si="727"/>
        <v>0.54330018734386909</v>
      </c>
    </row>
    <row r="475" spans="1:66" x14ac:dyDescent="0.25">
      <c r="A475" t="s">
        <v>301</v>
      </c>
      <c r="B475" t="s">
        <v>336</v>
      </c>
      <c r="C475" t="s">
        <v>385</v>
      </c>
      <c r="D475" s="17"/>
      <c r="E475">
        <f>VLOOKUP(A475,home!$A$2:$E$405,3,FALSE)</f>
        <v>1</v>
      </c>
      <c r="F475">
        <f>VLOOKUP(B475,home!$B$2:$E$405,3,FALSE)</f>
        <v>0</v>
      </c>
      <c r="G475">
        <f>VLOOKUP(C475,away!$B$2:$E$405,4,FALSE)</f>
        <v>0</v>
      </c>
      <c r="H475">
        <f>VLOOKUP(A475,away!$A$2:$E$405,3,FALSE)</f>
        <v>0.9</v>
      </c>
      <c r="I475">
        <f>VLOOKUP(C475,away!$B$2:$E$405,3,FALSE)</f>
        <v>0</v>
      </c>
      <c r="J475">
        <f>VLOOKUP(B475,home!$B$2:$E$405,4,FALSE)</f>
        <v>0</v>
      </c>
      <c r="K475" s="3">
        <f t="shared" si="672"/>
        <v>0</v>
      </c>
      <c r="L475" s="3">
        <f t="shared" si="673"/>
        <v>0</v>
      </c>
      <c r="M475" s="5">
        <f t="shared" si="674"/>
        <v>1</v>
      </c>
      <c r="N475" s="5">
        <f t="shared" si="675"/>
        <v>0</v>
      </c>
      <c r="O475" s="5">
        <f t="shared" si="676"/>
        <v>0</v>
      </c>
      <c r="P475" s="5">
        <f t="shared" si="677"/>
        <v>0</v>
      </c>
      <c r="Q475" s="5">
        <f t="shared" si="678"/>
        <v>0</v>
      </c>
      <c r="R475" s="5">
        <f t="shared" si="679"/>
        <v>0</v>
      </c>
      <c r="S475" s="5">
        <f t="shared" si="680"/>
        <v>0</v>
      </c>
      <c r="T475" s="5">
        <f t="shared" si="681"/>
        <v>0</v>
      </c>
      <c r="U475" s="5">
        <f t="shared" si="682"/>
        <v>0</v>
      </c>
      <c r="V475" s="5">
        <f t="shared" si="683"/>
        <v>0</v>
      </c>
      <c r="W475" s="5">
        <f t="shared" si="684"/>
        <v>0</v>
      </c>
      <c r="X475" s="5">
        <f t="shared" si="685"/>
        <v>0</v>
      </c>
      <c r="Y475" s="5">
        <f t="shared" si="686"/>
        <v>0</v>
      </c>
      <c r="Z475" s="5">
        <f t="shared" si="687"/>
        <v>0</v>
      </c>
      <c r="AA475" s="5">
        <f t="shared" si="688"/>
        <v>0</v>
      </c>
      <c r="AB475" s="5">
        <f t="shared" si="689"/>
        <v>0</v>
      </c>
      <c r="AC475" s="5">
        <f t="shared" si="690"/>
        <v>0</v>
      </c>
      <c r="AD475" s="5">
        <f t="shared" si="691"/>
        <v>0</v>
      </c>
      <c r="AE475" s="5">
        <f t="shared" si="692"/>
        <v>0</v>
      </c>
      <c r="AF475" s="5">
        <f t="shared" si="693"/>
        <v>0</v>
      </c>
      <c r="AG475" s="5">
        <f t="shared" si="694"/>
        <v>0</v>
      </c>
      <c r="AH475" s="5">
        <f t="shared" si="695"/>
        <v>0</v>
      </c>
      <c r="AI475" s="5">
        <f t="shared" si="696"/>
        <v>0</v>
      </c>
      <c r="AJ475" s="5">
        <f t="shared" si="697"/>
        <v>0</v>
      </c>
      <c r="AK475" s="5">
        <f t="shared" si="698"/>
        <v>0</v>
      </c>
      <c r="AL475" s="5">
        <f t="shared" si="699"/>
        <v>0</v>
      </c>
      <c r="AM475" s="5">
        <f t="shared" si="700"/>
        <v>0</v>
      </c>
      <c r="AN475" s="5">
        <f t="shared" si="701"/>
        <v>0</v>
      </c>
      <c r="AO475" s="5">
        <f t="shared" si="702"/>
        <v>0</v>
      </c>
      <c r="AP475" s="5">
        <f t="shared" si="703"/>
        <v>0</v>
      </c>
      <c r="AQ475" s="5">
        <f t="shared" si="704"/>
        <v>0</v>
      </c>
      <c r="AR475" s="5">
        <f t="shared" si="705"/>
        <v>0</v>
      </c>
      <c r="AS475" s="5">
        <f t="shared" si="706"/>
        <v>0</v>
      </c>
      <c r="AT475" s="5">
        <f t="shared" si="707"/>
        <v>0</v>
      </c>
      <c r="AU475" s="5">
        <f t="shared" si="708"/>
        <v>0</v>
      </c>
      <c r="AV475" s="5">
        <f t="shared" si="709"/>
        <v>0</v>
      </c>
      <c r="AW475" s="5">
        <f t="shared" si="710"/>
        <v>0</v>
      </c>
      <c r="AX475" s="5">
        <f t="shared" si="711"/>
        <v>0</v>
      </c>
      <c r="AY475" s="5">
        <f t="shared" si="712"/>
        <v>0</v>
      </c>
      <c r="AZ475" s="5">
        <f t="shared" si="713"/>
        <v>0</v>
      </c>
      <c r="BA475" s="5">
        <f t="shared" si="714"/>
        <v>0</v>
      </c>
      <c r="BB475" s="5">
        <f t="shared" si="715"/>
        <v>0</v>
      </c>
      <c r="BC475" s="5">
        <f t="shared" si="716"/>
        <v>0</v>
      </c>
      <c r="BD475" s="5">
        <f t="shared" si="717"/>
        <v>0</v>
      </c>
      <c r="BE475" s="5">
        <f t="shared" si="718"/>
        <v>0</v>
      </c>
      <c r="BF475" s="5">
        <f t="shared" si="719"/>
        <v>0</v>
      </c>
      <c r="BG475" s="5">
        <f t="shared" si="720"/>
        <v>0</v>
      </c>
      <c r="BH475" s="5">
        <f t="shared" si="721"/>
        <v>0</v>
      </c>
      <c r="BI475" s="5">
        <f t="shared" si="722"/>
        <v>0</v>
      </c>
      <c r="BJ475" s="8">
        <f t="shared" si="723"/>
        <v>0</v>
      </c>
      <c r="BK475" s="8">
        <f t="shared" si="724"/>
        <v>1</v>
      </c>
      <c r="BL475" s="8">
        <f t="shared" si="725"/>
        <v>0</v>
      </c>
      <c r="BM475" s="8">
        <f t="shared" si="726"/>
        <v>0</v>
      </c>
      <c r="BN475" s="8">
        <f t="shared" si="727"/>
        <v>1</v>
      </c>
    </row>
    <row r="476" spans="1:66" x14ac:dyDescent="0.25">
      <c r="A476" t="s">
        <v>301</v>
      </c>
      <c r="B476" t="s">
        <v>343</v>
      </c>
      <c r="C476" t="s">
        <v>382</v>
      </c>
      <c r="D476" s="17"/>
      <c r="E476">
        <f>VLOOKUP(A476,home!$A$2:$E$405,3,FALSE)</f>
        <v>1</v>
      </c>
      <c r="F476">
        <f>VLOOKUP(B476,home!$B$2:$E$405,3,FALSE)</f>
        <v>1</v>
      </c>
      <c r="G476">
        <f>VLOOKUP(C476,away!$B$2:$E$405,4,FALSE)</f>
        <v>1</v>
      </c>
      <c r="H476">
        <f>VLOOKUP(A476,away!$A$2:$E$405,3,FALSE)</f>
        <v>0.9</v>
      </c>
      <c r="I476">
        <f>VLOOKUP(C476,away!$B$2:$E$405,3,FALSE)</f>
        <v>1</v>
      </c>
      <c r="J476">
        <f>VLOOKUP(B476,home!$B$2:$E$405,4,FALSE)</f>
        <v>1.1100000000000001</v>
      </c>
      <c r="K476" s="3">
        <f t="shared" si="672"/>
        <v>1</v>
      </c>
      <c r="L476" s="3">
        <f t="shared" si="673"/>
        <v>0.99900000000000011</v>
      </c>
      <c r="M476" s="5">
        <f t="shared" si="674"/>
        <v>0.13547068621005245</v>
      </c>
      <c r="N476" s="5">
        <f t="shared" si="675"/>
        <v>0.13547068621005245</v>
      </c>
      <c r="O476" s="5">
        <f t="shared" si="676"/>
        <v>0.13533521552384239</v>
      </c>
      <c r="P476" s="5">
        <f t="shared" si="677"/>
        <v>0.13533521552384239</v>
      </c>
      <c r="Q476" s="5">
        <f t="shared" si="678"/>
        <v>6.7735343105026213E-2</v>
      </c>
      <c r="R476" s="5">
        <f t="shared" si="679"/>
        <v>6.759994015415928E-2</v>
      </c>
      <c r="S476" s="5">
        <f t="shared" si="680"/>
        <v>3.3799970077079633E-2</v>
      </c>
      <c r="T476" s="5">
        <f t="shared" si="681"/>
        <v>6.7667607761921184E-2</v>
      </c>
      <c r="U476" s="5">
        <f t="shared" si="682"/>
        <v>6.759994015415928E-2</v>
      </c>
      <c r="V476" s="5">
        <f t="shared" si="683"/>
        <v>3.7517966785558408E-3</v>
      </c>
      <c r="W476" s="5">
        <f t="shared" si="684"/>
        <v>2.2578447701675407E-2</v>
      </c>
      <c r="X476" s="5">
        <f t="shared" si="685"/>
        <v>2.255586925397373E-2</v>
      </c>
      <c r="Y476" s="5">
        <f t="shared" si="686"/>
        <v>1.1266656692359879E-2</v>
      </c>
      <c r="Z476" s="5">
        <f t="shared" si="687"/>
        <v>2.2510780071335047E-2</v>
      </c>
      <c r="AA476" s="5">
        <f t="shared" si="688"/>
        <v>2.2510780071335047E-2</v>
      </c>
      <c r="AB476" s="5">
        <f t="shared" si="689"/>
        <v>1.1255390035667522E-2</v>
      </c>
      <c r="AC476" s="5">
        <f t="shared" si="690"/>
        <v>2.3425280511733026E-4</v>
      </c>
      <c r="AD476" s="5">
        <f t="shared" si="691"/>
        <v>5.6446119254188508E-3</v>
      </c>
      <c r="AE476" s="5">
        <f t="shared" si="692"/>
        <v>5.6389673134934317E-3</v>
      </c>
      <c r="AF476" s="5">
        <f t="shared" si="693"/>
        <v>2.8166641730899694E-3</v>
      </c>
      <c r="AG476" s="5">
        <f t="shared" si="694"/>
        <v>9.3794916963895998E-4</v>
      </c>
      <c r="AH476" s="5">
        <f t="shared" si="695"/>
        <v>5.6220673228159273E-3</v>
      </c>
      <c r="AI476" s="5">
        <f t="shared" si="696"/>
        <v>5.6220673228159273E-3</v>
      </c>
      <c r="AJ476" s="5">
        <f t="shared" si="697"/>
        <v>2.8110336614079632E-3</v>
      </c>
      <c r="AK476" s="5">
        <f t="shared" si="698"/>
        <v>9.3701122046932126E-4</v>
      </c>
      <c r="AL476" s="5">
        <f t="shared" si="699"/>
        <v>9.3607420924885235E-6</v>
      </c>
      <c r="AM476" s="5">
        <f t="shared" si="700"/>
        <v>1.1289223850837705E-3</v>
      </c>
      <c r="AN476" s="5">
        <f t="shared" si="701"/>
        <v>1.1277934626986866E-3</v>
      </c>
      <c r="AO476" s="5">
        <f t="shared" si="702"/>
        <v>5.6333283461799412E-4</v>
      </c>
      <c r="AP476" s="5">
        <f t="shared" si="703"/>
        <v>1.8758983392779208E-4</v>
      </c>
      <c r="AQ476" s="5">
        <f t="shared" si="704"/>
        <v>4.6850561023466067E-5</v>
      </c>
      <c r="AR476" s="5">
        <f t="shared" si="705"/>
        <v>1.1232890510986227E-3</v>
      </c>
      <c r="AS476" s="5">
        <f t="shared" si="706"/>
        <v>1.1232890510986227E-3</v>
      </c>
      <c r="AT476" s="5">
        <f t="shared" si="707"/>
        <v>5.6164452554931124E-4</v>
      </c>
      <c r="AU476" s="5">
        <f t="shared" si="708"/>
        <v>1.8721484184977045E-4</v>
      </c>
      <c r="AV476" s="5">
        <f t="shared" si="709"/>
        <v>4.6803710462442599E-5</v>
      </c>
      <c r="AW476" s="5">
        <f t="shared" si="710"/>
        <v>2.5976059306655638E-7</v>
      </c>
      <c r="AX476" s="5">
        <f t="shared" si="711"/>
        <v>1.8815373084729502E-4</v>
      </c>
      <c r="AY476" s="5">
        <f t="shared" si="712"/>
        <v>1.8796557711644771E-4</v>
      </c>
      <c r="AZ476" s="5">
        <f t="shared" si="713"/>
        <v>9.3888805769665637E-5</v>
      </c>
      <c r="BA476" s="5">
        <f t="shared" si="714"/>
        <v>3.1264972321298668E-5</v>
      </c>
      <c r="BB476" s="5">
        <f t="shared" si="715"/>
        <v>7.8084268372443405E-6</v>
      </c>
      <c r="BC476" s="5">
        <f t="shared" si="716"/>
        <v>1.56012368208142E-6</v>
      </c>
      <c r="BD476" s="5">
        <f t="shared" si="717"/>
        <v>1.8702762700792064E-4</v>
      </c>
      <c r="BE476" s="5">
        <f t="shared" si="718"/>
        <v>1.8702762700792064E-4</v>
      </c>
      <c r="BF476" s="5">
        <f t="shared" si="719"/>
        <v>9.3513813503960305E-5</v>
      </c>
      <c r="BG476" s="5">
        <f t="shared" si="720"/>
        <v>3.1171271167986777E-5</v>
      </c>
      <c r="BH476" s="5">
        <f t="shared" si="721"/>
        <v>7.7928177919966927E-6</v>
      </c>
      <c r="BI476" s="5">
        <f t="shared" si="722"/>
        <v>1.5585635583993389E-6</v>
      </c>
      <c r="BJ476" s="8">
        <f t="shared" si="723"/>
        <v>0.34587793402057587</v>
      </c>
      <c r="BK476" s="8">
        <f t="shared" si="724"/>
        <v>0.30878924761385662</v>
      </c>
      <c r="BL476" s="8">
        <f t="shared" si="725"/>
        <v>0.32284377836676947</v>
      </c>
      <c r="BM476" s="8">
        <f t="shared" si="726"/>
        <v>0.32288694752903851</v>
      </c>
      <c r="BN476" s="8">
        <f t="shared" si="727"/>
        <v>0.67694708672697523</v>
      </c>
    </row>
    <row r="477" spans="1:66" x14ac:dyDescent="0.25">
      <c r="A477" t="s">
        <v>301</v>
      </c>
      <c r="B477" t="s">
        <v>312</v>
      </c>
      <c r="C477" t="s">
        <v>314</v>
      </c>
      <c r="D477" s="17"/>
      <c r="E477">
        <f>VLOOKUP(A477,home!$A$2:$E$405,3,FALSE)</f>
        <v>1</v>
      </c>
      <c r="F477">
        <f>VLOOKUP(B477,home!$B$2:$E$405,3,FALSE)</f>
        <v>1</v>
      </c>
      <c r="G477">
        <f>VLOOKUP(C477,away!$B$2:$E$405,4,FALSE)</f>
        <v>1</v>
      </c>
      <c r="H477">
        <f>VLOOKUP(A477,away!$A$2:$E$405,3,FALSE)</f>
        <v>0.9</v>
      </c>
      <c r="I477">
        <f>VLOOKUP(C477,away!$B$2:$E$405,3,FALSE)</f>
        <v>1</v>
      </c>
      <c r="J477">
        <f>VLOOKUP(B477,home!$B$2:$E$405,4,FALSE)</f>
        <v>1.1100000000000001</v>
      </c>
      <c r="K477" s="3">
        <f t="shared" si="672"/>
        <v>1</v>
      </c>
      <c r="L477" s="3">
        <f t="shared" si="673"/>
        <v>0.99900000000000011</v>
      </c>
      <c r="M477" s="5">
        <f t="shared" si="674"/>
        <v>0.13547068621005245</v>
      </c>
      <c r="N477" s="5">
        <f t="shared" si="675"/>
        <v>0.13547068621005245</v>
      </c>
      <c r="O477" s="5">
        <f t="shared" si="676"/>
        <v>0.13533521552384239</v>
      </c>
      <c r="P477" s="5">
        <f t="shared" si="677"/>
        <v>0.13533521552384239</v>
      </c>
      <c r="Q477" s="5">
        <f t="shared" si="678"/>
        <v>6.7735343105026213E-2</v>
      </c>
      <c r="R477" s="5">
        <f t="shared" si="679"/>
        <v>6.759994015415928E-2</v>
      </c>
      <c r="S477" s="5">
        <f t="shared" si="680"/>
        <v>3.3799970077079633E-2</v>
      </c>
      <c r="T477" s="5">
        <f t="shared" si="681"/>
        <v>6.7667607761921184E-2</v>
      </c>
      <c r="U477" s="5">
        <f t="shared" si="682"/>
        <v>6.759994015415928E-2</v>
      </c>
      <c r="V477" s="5">
        <f t="shared" si="683"/>
        <v>3.7517966785558408E-3</v>
      </c>
      <c r="W477" s="5">
        <f t="shared" si="684"/>
        <v>2.2578447701675407E-2</v>
      </c>
      <c r="X477" s="5">
        <f t="shared" si="685"/>
        <v>2.255586925397373E-2</v>
      </c>
      <c r="Y477" s="5">
        <f t="shared" si="686"/>
        <v>1.1266656692359879E-2</v>
      </c>
      <c r="Z477" s="5">
        <f t="shared" si="687"/>
        <v>2.2510780071335047E-2</v>
      </c>
      <c r="AA477" s="5">
        <f t="shared" si="688"/>
        <v>2.2510780071335047E-2</v>
      </c>
      <c r="AB477" s="5">
        <f t="shared" si="689"/>
        <v>1.1255390035667522E-2</v>
      </c>
      <c r="AC477" s="5">
        <f t="shared" si="690"/>
        <v>2.3425280511733026E-4</v>
      </c>
      <c r="AD477" s="5">
        <f t="shared" si="691"/>
        <v>5.6446119254188508E-3</v>
      </c>
      <c r="AE477" s="5">
        <f t="shared" si="692"/>
        <v>5.6389673134934317E-3</v>
      </c>
      <c r="AF477" s="5">
        <f t="shared" si="693"/>
        <v>2.8166641730899694E-3</v>
      </c>
      <c r="AG477" s="5">
        <f t="shared" si="694"/>
        <v>9.3794916963895998E-4</v>
      </c>
      <c r="AH477" s="5">
        <f t="shared" si="695"/>
        <v>5.6220673228159273E-3</v>
      </c>
      <c r="AI477" s="5">
        <f t="shared" si="696"/>
        <v>5.6220673228159273E-3</v>
      </c>
      <c r="AJ477" s="5">
        <f t="shared" si="697"/>
        <v>2.8110336614079632E-3</v>
      </c>
      <c r="AK477" s="5">
        <f t="shared" si="698"/>
        <v>9.3701122046932126E-4</v>
      </c>
      <c r="AL477" s="5">
        <f t="shared" si="699"/>
        <v>9.3607420924885235E-6</v>
      </c>
      <c r="AM477" s="5">
        <f t="shared" si="700"/>
        <v>1.1289223850837705E-3</v>
      </c>
      <c r="AN477" s="5">
        <f t="shared" si="701"/>
        <v>1.1277934626986866E-3</v>
      </c>
      <c r="AO477" s="5">
        <f t="shared" si="702"/>
        <v>5.6333283461799412E-4</v>
      </c>
      <c r="AP477" s="5">
        <f t="shared" si="703"/>
        <v>1.8758983392779208E-4</v>
      </c>
      <c r="AQ477" s="5">
        <f t="shared" si="704"/>
        <v>4.6850561023466067E-5</v>
      </c>
      <c r="AR477" s="5">
        <f t="shared" si="705"/>
        <v>1.1232890510986227E-3</v>
      </c>
      <c r="AS477" s="5">
        <f t="shared" si="706"/>
        <v>1.1232890510986227E-3</v>
      </c>
      <c r="AT477" s="5">
        <f t="shared" si="707"/>
        <v>5.6164452554931124E-4</v>
      </c>
      <c r="AU477" s="5">
        <f t="shared" si="708"/>
        <v>1.8721484184977045E-4</v>
      </c>
      <c r="AV477" s="5">
        <f t="shared" si="709"/>
        <v>4.6803710462442599E-5</v>
      </c>
      <c r="AW477" s="5">
        <f t="shared" si="710"/>
        <v>2.5976059306655638E-7</v>
      </c>
      <c r="AX477" s="5">
        <f t="shared" si="711"/>
        <v>1.8815373084729502E-4</v>
      </c>
      <c r="AY477" s="5">
        <f t="shared" si="712"/>
        <v>1.8796557711644771E-4</v>
      </c>
      <c r="AZ477" s="5">
        <f t="shared" si="713"/>
        <v>9.3888805769665637E-5</v>
      </c>
      <c r="BA477" s="5">
        <f t="shared" si="714"/>
        <v>3.1264972321298668E-5</v>
      </c>
      <c r="BB477" s="5">
        <f t="shared" si="715"/>
        <v>7.8084268372443405E-6</v>
      </c>
      <c r="BC477" s="5">
        <f t="shared" si="716"/>
        <v>1.56012368208142E-6</v>
      </c>
      <c r="BD477" s="5">
        <f t="shared" si="717"/>
        <v>1.8702762700792064E-4</v>
      </c>
      <c r="BE477" s="5">
        <f t="shared" si="718"/>
        <v>1.8702762700792064E-4</v>
      </c>
      <c r="BF477" s="5">
        <f t="shared" si="719"/>
        <v>9.3513813503960305E-5</v>
      </c>
      <c r="BG477" s="5">
        <f t="shared" si="720"/>
        <v>3.1171271167986777E-5</v>
      </c>
      <c r="BH477" s="5">
        <f t="shared" si="721"/>
        <v>7.7928177919966927E-6</v>
      </c>
      <c r="BI477" s="5">
        <f t="shared" si="722"/>
        <v>1.5585635583993389E-6</v>
      </c>
      <c r="BJ477" s="8">
        <f t="shared" si="723"/>
        <v>0.34587793402057587</v>
      </c>
      <c r="BK477" s="8">
        <f t="shared" si="724"/>
        <v>0.30878924761385662</v>
      </c>
      <c r="BL477" s="8">
        <f t="shared" si="725"/>
        <v>0.32284377836676947</v>
      </c>
      <c r="BM477" s="8">
        <f t="shared" si="726"/>
        <v>0.32288694752903851</v>
      </c>
      <c r="BN477" s="8">
        <f t="shared" si="727"/>
        <v>0.67694708672697523</v>
      </c>
    </row>
    <row r="478" spans="1:66" x14ac:dyDescent="0.25">
      <c r="A478" t="s">
        <v>303</v>
      </c>
      <c r="B478" t="s">
        <v>353</v>
      </c>
      <c r="C478" t="s">
        <v>469</v>
      </c>
      <c r="D478" s="17"/>
      <c r="E478">
        <f>VLOOKUP(A478,home!$A$2:$E$405,3,FALSE)</f>
        <v>1</v>
      </c>
      <c r="F478">
        <f>VLOOKUP(B478,home!$B$2:$E$405,3,FALSE)</f>
        <v>0</v>
      </c>
      <c r="G478">
        <f>VLOOKUP(C478,away!$B$2:$E$405,4,FALSE)</f>
        <v>0</v>
      </c>
      <c r="H478">
        <f>VLOOKUP(A478,away!$A$2:$E$405,3,FALSE)</f>
        <v>0.63636363636363602</v>
      </c>
      <c r="I478">
        <f>VLOOKUP(C478,away!$B$2:$E$405,3,FALSE)</f>
        <v>0</v>
      </c>
      <c r="J478">
        <f>VLOOKUP(B478,home!$B$2:$E$405,4,FALSE)</f>
        <v>0</v>
      </c>
      <c r="K478" s="3">
        <f t="shared" si="672"/>
        <v>0</v>
      </c>
      <c r="L478" s="3">
        <f t="shared" si="673"/>
        <v>0</v>
      </c>
      <c r="M478" s="5">
        <f t="shared" si="674"/>
        <v>1</v>
      </c>
      <c r="N478" s="5">
        <f t="shared" si="675"/>
        <v>0</v>
      </c>
      <c r="O478" s="5">
        <f t="shared" si="676"/>
        <v>0</v>
      </c>
      <c r="P478" s="5">
        <f t="shared" si="677"/>
        <v>0</v>
      </c>
      <c r="Q478" s="5">
        <f t="shared" si="678"/>
        <v>0</v>
      </c>
      <c r="R478" s="5">
        <f t="shared" si="679"/>
        <v>0</v>
      </c>
      <c r="S478" s="5">
        <f t="shared" si="680"/>
        <v>0</v>
      </c>
      <c r="T478" s="5">
        <f t="shared" si="681"/>
        <v>0</v>
      </c>
      <c r="U478" s="5">
        <f t="shared" si="682"/>
        <v>0</v>
      </c>
      <c r="V478" s="5">
        <f t="shared" si="683"/>
        <v>0</v>
      </c>
      <c r="W478" s="5">
        <f t="shared" si="684"/>
        <v>0</v>
      </c>
      <c r="X478" s="5">
        <f t="shared" si="685"/>
        <v>0</v>
      </c>
      <c r="Y478" s="5">
        <f t="shared" si="686"/>
        <v>0</v>
      </c>
      <c r="Z478" s="5">
        <f t="shared" si="687"/>
        <v>0</v>
      </c>
      <c r="AA478" s="5">
        <f t="shared" si="688"/>
        <v>0</v>
      </c>
      <c r="AB478" s="5">
        <f t="shared" si="689"/>
        <v>0</v>
      </c>
      <c r="AC478" s="5">
        <f t="shared" si="690"/>
        <v>0</v>
      </c>
      <c r="AD478" s="5">
        <f t="shared" si="691"/>
        <v>0</v>
      </c>
      <c r="AE478" s="5">
        <f t="shared" si="692"/>
        <v>0</v>
      </c>
      <c r="AF478" s="5">
        <f t="shared" si="693"/>
        <v>0</v>
      </c>
      <c r="AG478" s="5">
        <f t="shared" si="694"/>
        <v>0</v>
      </c>
      <c r="AH478" s="5">
        <f t="shared" si="695"/>
        <v>0</v>
      </c>
      <c r="AI478" s="5">
        <f t="shared" si="696"/>
        <v>0</v>
      </c>
      <c r="AJ478" s="5">
        <f t="shared" si="697"/>
        <v>0</v>
      </c>
      <c r="AK478" s="5">
        <f t="shared" si="698"/>
        <v>0</v>
      </c>
      <c r="AL478" s="5">
        <f t="shared" si="699"/>
        <v>0</v>
      </c>
      <c r="AM478" s="5">
        <f t="shared" si="700"/>
        <v>0</v>
      </c>
      <c r="AN478" s="5">
        <f t="shared" si="701"/>
        <v>0</v>
      </c>
      <c r="AO478" s="5">
        <f t="shared" si="702"/>
        <v>0</v>
      </c>
      <c r="AP478" s="5">
        <f t="shared" si="703"/>
        <v>0</v>
      </c>
      <c r="AQ478" s="5">
        <f t="shared" si="704"/>
        <v>0</v>
      </c>
      <c r="AR478" s="5">
        <f t="shared" si="705"/>
        <v>0</v>
      </c>
      <c r="AS478" s="5">
        <f t="shared" si="706"/>
        <v>0</v>
      </c>
      <c r="AT478" s="5">
        <f t="shared" si="707"/>
        <v>0</v>
      </c>
      <c r="AU478" s="5">
        <f t="shared" si="708"/>
        <v>0</v>
      </c>
      <c r="AV478" s="5">
        <f t="shared" si="709"/>
        <v>0</v>
      </c>
      <c r="AW478" s="5">
        <f t="shared" si="710"/>
        <v>0</v>
      </c>
      <c r="AX478" s="5">
        <f t="shared" si="711"/>
        <v>0</v>
      </c>
      <c r="AY478" s="5">
        <f t="shared" si="712"/>
        <v>0</v>
      </c>
      <c r="AZ478" s="5">
        <f t="shared" si="713"/>
        <v>0</v>
      </c>
      <c r="BA478" s="5">
        <f t="shared" si="714"/>
        <v>0</v>
      </c>
      <c r="BB478" s="5">
        <f t="shared" si="715"/>
        <v>0</v>
      </c>
      <c r="BC478" s="5">
        <f t="shared" si="716"/>
        <v>0</v>
      </c>
      <c r="BD478" s="5">
        <f t="shared" si="717"/>
        <v>0</v>
      </c>
      <c r="BE478" s="5">
        <f t="shared" si="718"/>
        <v>0</v>
      </c>
      <c r="BF478" s="5">
        <f t="shared" si="719"/>
        <v>0</v>
      </c>
      <c r="BG478" s="5">
        <f t="shared" si="720"/>
        <v>0</v>
      </c>
      <c r="BH478" s="5">
        <f t="shared" si="721"/>
        <v>0</v>
      </c>
      <c r="BI478" s="5">
        <f t="shared" si="722"/>
        <v>0</v>
      </c>
      <c r="BJ478" s="8">
        <f t="shared" si="723"/>
        <v>0</v>
      </c>
      <c r="BK478" s="8">
        <f t="shared" si="724"/>
        <v>1</v>
      </c>
      <c r="BL478" s="8">
        <f t="shared" si="725"/>
        <v>0</v>
      </c>
      <c r="BM478" s="8">
        <f t="shared" si="726"/>
        <v>0</v>
      </c>
      <c r="BN478" s="8">
        <f t="shared" si="727"/>
        <v>1</v>
      </c>
    </row>
    <row r="479" spans="1:66" x14ac:dyDescent="0.25">
      <c r="A479" t="s">
        <v>303</v>
      </c>
      <c r="B479" t="s">
        <v>380</v>
      </c>
      <c r="C479" t="s">
        <v>374</v>
      </c>
      <c r="D479" s="17"/>
      <c r="E479">
        <f>VLOOKUP(A479,home!$A$2:$E$405,3,FALSE)</f>
        <v>1</v>
      </c>
      <c r="F479">
        <f>VLOOKUP(B479,home!$B$2:$E$405,3,FALSE)</f>
        <v>0</v>
      </c>
      <c r="G479">
        <f>VLOOKUP(C479,away!$B$2:$E$405,4,FALSE)</f>
        <v>0</v>
      </c>
      <c r="H479">
        <f>VLOOKUP(A479,away!$A$2:$E$405,3,FALSE)</f>
        <v>0.63636363636363602</v>
      </c>
      <c r="I479">
        <f>VLOOKUP(C479,away!$B$2:$E$405,3,FALSE)</f>
        <v>0</v>
      </c>
      <c r="J479">
        <f>VLOOKUP(B479,home!$B$2:$E$405,4,FALSE)</f>
        <v>0</v>
      </c>
      <c r="K479" s="3">
        <f t="shared" si="672"/>
        <v>0</v>
      </c>
      <c r="L479" s="3">
        <f t="shared" si="673"/>
        <v>0</v>
      </c>
      <c r="M479" s="5">
        <f t="shared" si="674"/>
        <v>1</v>
      </c>
      <c r="N479" s="5">
        <f t="shared" si="675"/>
        <v>0</v>
      </c>
      <c r="O479" s="5">
        <f t="shared" si="676"/>
        <v>0</v>
      </c>
      <c r="P479" s="5">
        <f t="shared" si="677"/>
        <v>0</v>
      </c>
      <c r="Q479" s="5">
        <f t="shared" si="678"/>
        <v>0</v>
      </c>
      <c r="R479" s="5">
        <f t="shared" si="679"/>
        <v>0</v>
      </c>
      <c r="S479" s="5">
        <f t="shared" si="680"/>
        <v>0</v>
      </c>
      <c r="T479" s="5">
        <f t="shared" si="681"/>
        <v>0</v>
      </c>
      <c r="U479" s="5">
        <f t="shared" si="682"/>
        <v>0</v>
      </c>
      <c r="V479" s="5">
        <f t="shared" si="683"/>
        <v>0</v>
      </c>
      <c r="W479" s="5">
        <f t="shared" si="684"/>
        <v>0</v>
      </c>
      <c r="X479" s="5">
        <f t="shared" si="685"/>
        <v>0</v>
      </c>
      <c r="Y479" s="5">
        <f t="shared" si="686"/>
        <v>0</v>
      </c>
      <c r="Z479" s="5">
        <f t="shared" si="687"/>
        <v>0</v>
      </c>
      <c r="AA479" s="5">
        <f t="shared" si="688"/>
        <v>0</v>
      </c>
      <c r="AB479" s="5">
        <f t="shared" si="689"/>
        <v>0</v>
      </c>
      <c r="AC479" s="5">
        <f t="shared" si="690"/>
        <v>0</v>
      </c>
      <c r="AD479" s="5">
        <f t="shared" si="691"/>
        <v>0</v>
      </c>
      <c r="AE479" s="5">
        <f t="shared" si="692"/>
        <v>0</v>
      </c>
      <c r="AF479" s="5">
        <f t="shared" si="693"/>
        <v>0</v>
      </c>
      <c r="AG479" s="5">
        <f t="shared" si="694"/>
        <v>0</v>
      </c>
      <c r="AH479" s="5">
        <f t="shared" si="695"/>
        <v>0</v>
      </c>
      <c r="AI479" s="5">
        <f t="shared" si="696"/>
        <v>0</v>
      </c>
      <c r="AJ479" s="5">
        <f t="shared" si="697"/>
        <v>0</v>
      </c>
      <c r="AK479" s="5">
        <f t="shared" si="698"/>
        <v>0</v>
      </c>
      <c r="AL479" s="5">
        <f t="shared" si="699"/>
        <v>0</v>
      </c>
      <c r="AM479" s="5">
        <f t="shared" si="700"/>
        <v>0</v>
      </c>
      <c r="AN479" s="5">
        <f t="shared" si="701"/>
        <v>0</v>
      </c>
      <c r="AO479" s="5">
        <f t="shared" si="702"/>
        <v>0</v>
      </c>
      <c r="AP479" s="5">
        <f t="shared" si="703"/>
        <v>0</v>
      </c>
      <c r="AQ479" s="5">
        <f t="shared" si="704"/>
        <v>0</v>
      </c>
      <c r="AR479" s="5">
        <f t="shared" si="705"/>
        <v>0</v>
      </c>
      <c r="AS479" s="5">
        <f t="shared" si="706"/>
        <v>0</v>
      </c>
      <c r="AT479" s="5">
        <f t="shared" si="707"/>
        <v>0</v>
      </c>
      <c r="AU479" s="5">
        <f t="shared" si="708"/>
        <v>0</v>
      </c>
      <c r="AV479" s="5">
        <f t="shared" si="709"/>
        <v>0</v>
      </c>
      <c r="AW479" s="5">
        <f t="shared" si="710"/>
        <v>0</v>
      </c>
      <c r="AX479" s="5">
        <f t="shared" si="711"/>
        <v>0</v>
      </c>
      <c r="AY479" s="5">
        <f t="shared" si="712"/>
        <v>0</v>
      </c>
      <c r="AZ479" s="5">
        <f t="shared" si="713"/>
        <v>0</v>
      </c>
      <c r="BA479" s="5">
        <f t="shared" si="714"/>
        <v>0</v>
      </c>
      <c r="BB479" s="5">
        <f t="shared" si="715"/>
        <v>0</v>
      </c>
      <c r="BC479" s="5">
        <f t="shared" si="716"/>
        <v>0</v>
      </c>
      <c r="BD479" s="5">
        <f t="shared" si="717"/>
        <v>0</v>
      </c>
      <c r="BE479" s="5">
        <f t="shared" si="718"/>
        <v>0</v>
      </c>
      <c r="BF479" s="5">
        <f t="shared" si="719"/>
        <v>0</v>
      </c>
      <c r="BG479" s="5">
        <f t="shared" si="720"/>
        <v>0</v>
      </c>
      <c r="BH479" s="5">
        <f t="shared" si="721"/>
        <v>0</v>
      </c>
      <c r="BI479" s="5">
        <f t="shared" si="722"/>
        <v>0</v>
      </c>
      <c r="BJ479" s="8">
        <f t="shared" si="723"/>
        <v>0</v>
      </c>
      <c r="BK479" s="8">
        <f t="shared" si="724"/>
        <v>1</v>
      </c>
      <c r="BL479" s="8">
        <f t="shared" si="725"/>
        <v>0</v>
      </c>
      <c r="BM479" s="8">
        <f t="shared" si="726"/>
        <v>0</v>
      </c>
      <c r="BN479" s="8">
        <f t="shared" si="727"/>
        <v>1</v>
      </c>
    </row>
    <row r="480" spans="1:66" x14ac:dyDescent="0.25">
      <c r="A480" t="s">
        <v>303</v>
      </c>
      <c r="B480" t="s">
        <v>306</v>
      </c>
      <c r="C480" t="s">
        <v>340</v>
      </c>
      <c r="D480" s="17"/>
      <c r="E480">
        <f>VLOOKUP(A480,home!$A$2:$E$405,3,FALSE)</f>
        <v>1</v>
      </c>
      <c r="F480">
        <f>VLOOKUP(B480,home!$B$2:$E$405,3,FALSE)</f>
        <v>0</v>
      </c>
      <c r="G480">
        <f>VLOOKUP(C480,away!$B$2:$E$405,4,FALSE)</f>
        <v>0</v>
      </c>
      <c r="H480">
        <f>VLOOKUP(A480,away!$A$2:$E$405,3,FALSE)</f>
        <v>0.63636363636363602</v>
      </c>
      <c r="I480">
        <f>VLOOKUP(C480,away!$B$2:$E$405,3,FALSE)</f>
        <v>2</v>
      </c>
      <c r="J480">
        <f>VLOOKUP(B480,home!$B$2:$E$405,4,FALSE)</f>
        <v>3.14</v>
      </c>
      <c r="K480" s="3">
        <f t="shared" si="672"/>
        <v>0</v>
      </c>
      <c r="L480" s="3">
        <f t="shared" si="673"/>
        <v>3.9963636363636343</v>
      </c>
      <c r="M480" s="5">
        <f t="shared" si="674"/>
        <v>1.8382362454014641E-2</v>
      </c>
      <c r="N480" s="5">
        <f t="shared" si="675"/>
        <v>0</v>
      </c>
      <c r="O480" s="5">
        <f t="shared" si="676"/>
        <v>7.3462604861680283E-2</v>
      </c>
      <c r="P480" s="5">
        <f t="shared" si="677"/>
        <v>0</v>
      </c>
      <c r="Q480" s="5">
        <f t="shared" si="678"/>
        <v>0</v>
      </c>
      <c r="R480" s="5">
        <f t="shared" si="679"/>
        <v>0.14679164135088477</v>
      </c>
      <c r="S480" s="5">
        <f t="shared" si="680"/>
        <v>0</v>
      </c>
      <c r="T480" s="5">
        <f t="shared" si="681"/>
        <v>0</v>
      </c>
      <c r="U480" s="5">
        <f t="shared" si="682"/>
        <v>0</v>
      </c>
      <c r="V480" s="5">
        <f t="shared" si="683"/>
        <v>0</v>
      </c>
      <c r="W480" s="5">
        <f t="shared" si="684"/>
        <v>0</v>
      </c>
      <c r="X480" s="5">
        <f t="shared" si="685"/>
        <v>0</v>
      </c>
      <c r="Y480" s="5">
        <f t="shared" si="686"/>
        <v>0</v>
      </c>
      <c r="Z480" s="5">
        <f t="shared" si="687"/>
        <v>0.19554425920560273</v>
      </c>
      <c r="AA480" s="5">
        <f t="shared" si="688"/>
        <v>0</v>
      </c>
      <c r="AB480" s="5">
        <f t="shared" si="689"/>
        <v>0</v>
      </c>
      <c r="AC480" s="5">
        <f t="shared" si="690"/>
        <v>0</v>
      </c>
      <c r="AD480" s="5">
        <f t="shared" si="691"/>
        <v>0</v>
      </c>
      <c r="AE480" s="5">
        <f t="shared" si="692"/>
        <v>0</v>
      </c>
      <c r="AF480" s="5">
        <f t="shared" si="693"/>
        <v>0</v>
      </c>
      <c r="AG480" s="5">
        <f t="shared" si="694"/>
        <v>0</v>
      </c>
      <c r="AH480" s="5">
        <f t="shared" si="695"/>
        <v>0.19536649169723391</v>
      </c>
      <c r="AI480" s="5">
        <f t="shared" si="696"/>
        <v>0</v>
      </c>
      <c r="AJ480" s="5">
        <f t="shared" si="697"/>
        <v>0</v>
      </c>
      <c r="AK480" s="5">
        <f t="shared" si="698"/>
        <v>0</v>
      </c>
      <c r="AL480" s="5">
        <f t="shared" si="699"/>
        <v>0</v>
      </c>
      <c r="AM480" s="5">
        <f t="shared" si="700"/>
        <v>0</v>
      </c>
      <c r="AN480" s="5">
        <f t="shared" si="701"/>
        <v>0</v>
      </c>
      <c r="AO480" s="5">
        <f t="shared" si="702"/>
        <v>0</v>
      </c>
      <c r="AP480" s="5">
        <f t="shared" si="703"/>
        <v>0</v>
      </c>
      <c r="AQ480" s="5">
        <f t="shared" si="704"/>
        <v>0</v>
      </c>
      <c r="AR480" s="5">
        <f t="shared" si="705"/>
        <v>0.15615110863655271</v>
      </c>
      <c r="AS480" s="5">
        <f t="shared" si="706"/>
        <v>0</v>
      </c>
      <c r="AT480" s="5">
        <f t="shared" si="707"/>
        <v>0</v>
      </c>
      <c r="AU480" s="5">
        <f t="shared" si="708"/>
        <v>0</v>
      </c>
      <c r="AV480" s="5">
        <f t="shared" si="709"/>
        <v>0</v>
      </c>
      <c r="AW480" s="5">
        <f t="shared" si="710"/>
        <v>0</v>
      </c>
      <c r="AX480" s="5">
        <f t="shared" si="711"/>
        <v>0</v>
      </c>
      <c r="AY480" s="5">
        <f t="shared" si="712"/>
        <v>0</v>
      </c>
      <c r="AZ480" s="5">
        <f t="shared" si="713"/>
        <v>0</v>
      </c>
      <c r="BA480" s="5">
        <f t="shared" si="714"/>
        <v>0</v>
      </c>
      <c r="BB480" s="5">
        <f t="shared" si="715"/>
        <v>0</v>
      </c>
      <c r="BC480" s="5">
        <f t="shared" si="716"/>
        <v>0</v>
      </c>
      <c r="BD480" s="5">
        <f t="shared" si="717"/>
        <v>0.10400610205549782</v>
      </c>
      <c r="BE480" s="5">
        <f t="shared" si="718"/>
        <v>0</v>
      </c>
      <c r="BF480" s="5">
        <f t="shared" si="719"/>
        <v>0</v>
      </c>
      <c r="BG480" s="5">
        <f t="shared" si="720"/>
        <v>0</v>
      </c>
      <c r="BH480" s="5">
        <f t="shared" si="721"/>
        <v>0</v>
      </c>
      <c r="BI480" s="5">
        <f t="shared" si="722"/>
        <v>0</v>
      </c>
      <c r="BJ480" s="8">
        <f t="shared" si="723"/>
        <v>0</v>
      </c>
      <c r="BK480" s="8">
        <f t="shared" si="724"/>
        <v>1.8382362454014641E-2</v>
      </c>
      <c r="BL480" s="8">
        <f t="shared" si="725"/>
        <v>0.67577794860184959</v>
      </c>
      <c r="BM480" s="8">
        <f t="shared" si="726"/>
        <v>0.65106796159488711</v>
      </c>
      <c r="BN480" s="8">
        <f t="shared" si="727"/>
        <v>0.23863660866657971</v>
      </c>
    </row>
    <row r="481" spans="1:66" x14ac:dyDescent="0.25">
      <c r="A481" t="s">
        <v>35</v>
      </c>
      <c r="B481" t="s">
        <v>296</v>
      </c>
      <c r="C481" t="s">
        <v>475</v>
      </c>
      <c r="D481" s="17"/>
      <c r="E481">
        <f>VLOOKUP(A481,home!$A$2:$E$405,3,FALSE)</f>
        <v>1.2</v>
      </c>
      <c r="F481">
        <f>VLOOKUP(B481,home!$B$2:$E$405,3,FALSE)</f>
        <v>1.67</v>
      </c>
      <c r="G481">
        <f>VLOOKUP(C481,away!$B$2:$E$405,4,FALSE)</f>
        <v>1.67</v>
      </c>
      <c r="H481">
        <f>VLOOKUP(A481,away!$A$2:$E$405,3,FALSE)</f>
        <v>1.1499999999999999</v>
      </c>
      <c r="I481">
        <f>VLOOKUP(C481,away!$B$2:$E$405,3,FALSE)</f>
        <v>0</v>
      </c>
      <c r="J481">
        <f>VLOOKUP(B481,home!$B$2:$E$405,4,FALSE)</f>
        <v>0</v>
      </c>
      <c r="K481" s="3">
        <f t="shared" si="672"/>
        <v>3.3466799999999997</v>
      </c>
      <c r="L481" s="3">
        <f t="shared" si="673"/>
        <v>0</v>
      </c>
      <c r="M481" s="5">
        <f t="shared" si="674"/>
        <v>3.5201027727511512E-2</v>
      </c>
      <c r="N481" s="5">
        <f t="shared" si="675"/>
        <v>0.11780657547510821</v>
      </c>
      <c r="O481" s="5">
        <f t="shared" si="676"/>
        <v>0</v>
      </c>
      <c r="P481" s="5">
        <f t="shared" si="677"/>
        <v>0</v>
      </c>
      <c r="Q481" s="5">
        <f t="shared" si="678"/>
        <v>0.19713045500551765</v>
      </c>
      <c r="R481" s="5">
        <f t="shared" si="679"/>
        <v>0</v>
      </c>
      <c r="S481" s="5">
        <f t="shared" si="680"/>
        <v>0</v>
      </c>
      <c r="T481" s="5">
        <f t="shared" si="681"/>
        <v>0</v>
      </c>
      <c r="U481" s="5">
        <f t="shared" si="682"/>
        <v>0</v>
      </c>
      <c r="V481" s="5">
        <f t="shared" si="683"/>
        <v>0</v>
      </c>
      <c r="W481" s="5">
        <f t="shared" si="684"/>
        <v>0.2199108503859552</v>
      </c>
      <c r="X481" s="5">
        <f t="shared" si="685"/>
        <v>0</v>
      </c>
      <c r="Y481" s="5">
        <f t="shared" si="686"/>
        <v>0</v>
      </c>
      <c r="Z481" s="5">
        <f t="shared" si="687"/>
        <v>0</v>
      </c>
      <c r="AA481" s="5">
        <f t="shared" si="688"/>
        <v>0</v>
      </c>
      <c r="AB481" s="5">
        <f t="shared" si="689"/>
        <v>0</v>
      </c>
      <c r="AC481" s="5">
        <f t="shared" si="690"/>
        <v>0</v>
      </c>
      <c r="AD481" s="5">
        <f t="shared" si="691"/>
        <v>0.18399281119241712</v>
      </c>
      <c r="AE481" s="5">
        <f t="shared" si="692"/>
        <v>0</v>
      </c>
      <c r="AF481" s="5">
        <f t="shared" si="693"/>
        <v>0</v>
      </c>
      <c r="AG481" s="5">
        <f t="shared" si="694"/>
        <v>0</v>
      </c>
      <c r="AH481" s="5">
        <f t="shared" si="695"/>
        <v>0</v>
      </c>
      <c r="AI481" s="5">
        <f t="shared" si="696"/>
        <v>0</v>
      </c>
      <c r="AJ481" s="5">
        <f t="shared" si="697"/>
        <v>0</v>
      </c>
      <c r="AK481" s="5">
        <f t="shared" si="698"/>
        <v>0</v>
      </c>
      <c r="AL481" s="5">
        <f t="shared" si="699"/>
        <v>0</v>
      </c>
      <c r="AM481" s="5">
        <f t="shared" si="700"/>
        <v>0.12315301227228767</v>
      </c>
      <c r="AN481" s="5">
        <f t="shared" si="701"/>
        <v>0</v>
      </c>
      <c r="AO481" s="5">
        <f t="shared" si="702"/>
        <v>0</v>
      </c>
      <c r="AP481" s="5">
        <f t="shared" si="703"/>
        <v>0</v>
      </c>
      <c r="AQ481" s="5">
        <f t="shared" si="704"/>
        <v>0</v>
      </c>
      <c r="AR481" s="5">
        <f t="shared" si="705"/>
        <v>0</v>
      </c>
      <c r="AS481" s="5">
        <f t="shared" si="706"/>
        <v>0</v>
      </c>
      <c r="AT481" s="5">
        <f t="shared" si="707"/>
        <v>0</v>
      </c>
      <c r="AU481" s="5">
        <f t="shared" si="708"/>
        <v>0</v>
      </c>
      <c r="AV481" s="5">
        <f t="shared" si="709"/>
        <v>0</v>
      </c>
      <c r="AW481" s="5">
        <f t="shared" si="710"/>
        <v>0</v>
      </c>
      <c r="AX481" s="5">
        <f t="shared" si="711"/>
        <v>6.8692287185236608E-2</v>
      </c>
      <c r="AY481" s="5">
        <f t="shared" si="712"/>
        <v>0</v>
      </c>
      <c r="AZ481" s="5">
        <f t="shared" si="713"/>
        <v>0</v>
      </c>
      <c r="BA481" s="5">
        <f t="shared" si="714"/>
        <v>0</v>
      </c>
      <c r="BB481" s="5">
        <f t="shared" si="715"/>
        <v>0</v>
      </c>
      <c r="BC481" s="5">
        <f t="shared" si="716"/>
        <v>0</v>
      </c>
      <c r="BD481" s="5">
        <f t="shared" si="717"/>
        <v>0</v>
      </c>
      <c r="BE481" s="5">
        <f t="shared" si="718"/>
        <v>0</v>
      </c>
      <c r="BF481" s="5">
        <f t="shared" si="719"/>
        <v>0</v>
      </c>
      <c r="BG481" s="5">
        <f t="shared" si="720"/>
        <v>0</v>
      </c>
      <c r="BH481" s="5">
        <f t="shared" si="721"/>
        <v>0</v>
      </c>
      <c r="BI481" s="5">
        <f t="shared" si="722"/>
        <v>0</v>
      </c>
      <c r="BJ481" s="8">
        <f t="shared" si="723"/>
        <v>0.91068599151652252</v>
      </c>
      <c r="BK481" s="8">
        <f t="shared" si="724"/>
        <v>3.5201027727511512E-2</v>
      </c>
      <c r="BL481" s="8">
        <f t="shared" si="725"/>
        <v>0</v>
      </c>
      <c r="BM481" s="8">
        <f t="shared" si="726"/>
        <v>0.59574896103589658</v>
      </c>
      <c r="BN481" s="8">
        <f t="shared" si="727"/>
        <v>0.35013805820813737</v>
      </c>
    </row>
    <row r="482" spans="1:66" x14ac:dyDescent="0.25">
      <c r="A482" t="s">
        <v>35</v>
      </c>
      <c r="B482" t="s">
        <v>284</v>
      </c>
      <c r="C482" t="s">
        <v>36</v>
      </c>
      <c r="D482" s="17"/>
      <c r="E482">
        <f>VLOOKUP(A482,home!$A$2:$E$405,3,FALSE)</f>
        <v>1.2</v>
      </c>
      <c r="F482">
        <f>VLOOKUP(B482,home!$B$2:$E$405,3,FALSE)</f>
        <v>0</v>
      </c>
      <c r="G482">
        <f>VLOOKUP(C482,away!$B$2:$E$405,4,FALSE)</f>
        <v>0</v>
      </c>
      <c r="H482">
        <f>VLOOKUP(A482,away!$A$2:$E$405,3,FALSE)</f>
        <v>1.1499999999999999</v>
      </c>
      <c r="I482">
        <f>VLOOKUP(C482,away!$B$2:$E$405,3,FALSE)</f>
        <v>0</v>
      </c>
      <c r="J482">
        <f>VLOOKUP(B482,home!$B$2:$E$405,4,FALSE)</f>
        <v>0</v>
      </c>
      <c r="K482" s="3">
        <f t="shared" si="672"/>
        <v>0</v>
      </c>
      <c r="L482" s="3">
        <f t="shared" si="673"/>
        <v>0</v>
      </c>
      <c r="M482" s="5">
        <f t="shared" si="674"/>
        <v>1</v>
      </c>
      <c r="N482" s="5">
        <f t="shared" si="675"/>
        <v>0</v>
      </c>
      <c r="O482" s="5">
        <f t="shared" si="676"/>
        <v>0</v>
      </c>
      <c r="P482" s="5">
        <f t="shared" si="677"/>
        <v>0</v>
      </c>
      <c r="Q482" s="5">
        <f t="shared" si="678"/>
        <v>0</v>
      </c>
      <c r="R482" s="5">
        <f t="shared" si="679"/>
        <v>0</v>
      </c>
      <c r="S482" s="5">
        <f t="shared" si="680"/>
        <v>0</v>
      </c>
      <c r="T482" s="5">
        <f t="shared" si="681"/>
        <v>0</v>
      </c>
      <c r="U482" s="5">
        <f t="shared" si="682"/>
        <v>0</v>
      </c>
      <c r="V482" s="5">
        <f t="shared" si="683"/>
        <v>0</v>
      </c>
      <c r="W482" s="5">
        <f t="shared" si="684"/>
        <v>0</v>
      </c>
      <c r="X482" s="5">
        <f t="shared" si="685"/>
        <v>0</v>
      </c>
      <c r="Y482" s="5">
        <f t="shared" si="686"/>
        <v>0</v>
      </c>
      <c r="Z482" s="5">
        <f t="shared" si="687"/>
        <v>0</v>
      </c>
      <c r="AA482" s="5">
        <f t="shared" si="688"/>
        <v>0</v>
      </c>
      <c r="AB482" s="5">
        <f t="shared" si="689"/>
        <v>0</v>
      </c>
      <c r="AC482" s="5">
        <f t="shared" si="690"/>
        <v>0</v>
      </c>
      <c r="AD482" s="5">
        <f t="shared" si="691"/>
        <v>0</v>
      </c>
      <c r="AE482" s="5">
        <f t="shared" si="692"/>
        <v>0</v>
      </c>
      <c r="AF482" s="5">
        <f t="shared" si="693"/>
        <v>0</v>
      </c>
      <c r="AG482" s="5">
        <f t="shared" si="694"/>
        <v>0</v>
      </c>
      <c r="AH482" s="5">
        <f t="shared" si="695"/>
        <v>0</v>
      </c>
      <c r="AI482" s="5">
        <f t="shared" si="696"/>
        <v>0</v>
      </c>
      <c r="AJ482" s="5">
        <f t="shared" si="697"/>
        <v>0</v>
      </c>
      <c r="AK482" s="5">
        <f t="shared" si="698"/>
        <v>0</v>
      </c>
      <c r="AL482" s="5">
        <f t="shared" si="699"/>
        <v>0</v>
      </c>
      <c r="AM482" s="5">
        <f t="shared" si="700"/>
        <v>0</v>
      </c>
      <c r="AN482" s="5">
        <f t="shared" si="701"/>
        <v>0</v>
      </c>
      <c r="AO482" s="5">
        <f t="shared" si="702"/>
        <v>0</v>
      </c>
      <c r="AP482" s="5">
        <f t="shared" si="703"/>
        <v>0</v>
      </c>
      <c r="AQ482" s="5">
        <f t="shared" si="704"/>
        <v>0</v>
      </c>
      <c r="AR482" s="5">
        <f t="shared" si="705"/>
        <v>0</v>
      </c>
      <c r="AS482" s="5">
        <f t="shared" si="706"/>
        <v>0</v>
      </c>
      <c r="AT482" s="5">
        <f t="shared" si="707"/>
        <v>0</v>
      </c>
      <c r="AU482" s="5">
        <f t="shared" si="708"/>
        <v>0</v>
      </c>
      <c r="AV482" s="5">
        <f t="shared" si="709"/>
        <v>0</v>
      </c>
      <c r="AW482" s="5">
        <f t="shared" si="710"/>
        <v>0</v>
      </c>
      <c r="AX482" s="5">
        <f t="shared" si="711"/>
        <v>0</v>
      </c>
      <c r="AY482" s="5">
        <f t="shared" si="712"/>
        <v>0</v>
      </c>
      <c r="AZ482" s="5">
        <f t="shared" si="713"/>
        <v>0</v>
      </c>
      <c r="BA482" s="5">
        <f t="shared" si="714"/>
        <v>0</v>
      </c>
      <c r="BB482" s="5">
        <f t="shared" si="715"/>
        <v>0</v>
      </c>
      <c r="BC482" s="5">
        <f t="shared" si="716"/>
        <v>0</v>
      </c>
      <c r="BD482" s="5">
        <f t="shared" si="717"/>
        <v>0</v>
      </c>
      <c r="BE482" s="5">
        <f t="shared" si="718"/>
        <v>0</v>
      </c>
      <c r="BF482" s="5">
        <f t="shared" si="719"/>
        <v>0</v>
      </c>
      <c r="BG482" s="5">
        <f t="shared" si="720"/>
        <v>0</v>
      </c>
      <c r="BH482" s="5">
        <f t="shared" si="721"/>
        <v>0</v>
      </c>
      <c r="BI482" s="5">
        <f t="shared" si="722"/>
        <v>0</v>
      </c>
      <c r="BJ482" s="8">
        <f t="shared" si="723"/>
        <v>0</v>
      </c>
      <c r="BK482" s="8">
        <f t="shared" si="724"/>
        <v>1</v>
      </c>
      <c r="BL482" s="8">
        <f t="shared" si="725"/>
        <v>0</v>
      </c>
      <c r="BM482" s="8">
        <f t="shared" si="726"/>
        <v>0</v>
      </c>
      <c r="BN482" s="8">
        <f t="shared" si="727"/>
        <v>1</v>
      </c>
    </row>
    <row r="483" spans="1:66" x14ac:dyDescent="0.25">
      <c r="A483" t="s">
        <v>35</v>
      </c>
      <c r="B483" t="s">
        <v>300</v>
      </c>
      <c r="C483" t="s">
        <v>471</v>
      </c>
      <c r="D483" s="17"/>
      <c r="E483">
        <f>VLOOKUP(A483,home!$A$2:$E$405,3,FALSE)</f>
        <v>1.2</v>
      </c>
      <c r="F483">
        <f>VLOOKUP(B483,home!$B$2:$E$405,3,FALSE)</f>
        <v>0.83</v>
      </c>
      <c r="G483">
        <f>VLOOKUP(C483,away!$B$2:$E$405,4,FALSE)</f>
        <v>0.83</v>
      </c>
      <c r="H483">
        <f>VLOOKUP(A483,away!$A$2:$E$405,3,FALSE)</f>
        <v>1.1499999999999999</v>
      </c>
      <c r="I483">
        <f>VLOOKUP(C483,away!$B$2:$E$405,3,FALSE)</f>
        <v>3.33</v>
      </c>
      <c r="J483">
        <f>VLOOKUP(B483,home!$B$2:$E$405,4,FALSE)</f>
        <v>3.48</v>
      </c>
      <c r="K483" s="3">
        <f t="shared" si="672"/>
        <v>0.82667999999999986</v>
      </c>
      <c r="L483" s="3">
        <f t="shared" si="673"/>
        <v>13.32666</v>
      </c>
      <c r="M483" s="5">
        <f t="shared" si="674"/>
        <v>7.1331693940873792E-7</v>
      </c>
      <c r="N483" s="5">
        <f t="shared" si="675"/>
        <v>5.8968484747041534E-7</v>
      </c>
      <c r="O483" s="5">
        <f t="shared" si="676"/>
        <v>9.5061323237408506E-6</v>
      </c>
      <c r="P483" s="5">
        <f t="shared" si="677"/>
        <v>7.8585294693900861E-6</v>
      </c>
      <c r="Q483" s="5">
        <f t="shared" si="678"/>
        <v>2.4374033485342146E-7</v>
      </c>
      <c r="R483" s="5">
        <f t="shared" si="679"/>
        <v>6.334249669675216E-5</v>
      </c>
      <c r="S483" s="5">
        <f t="shared" si="680"/>
        <v>2.1644125496466498E-5</v>
      </c>
      <c r="T483" s="5">
        <f t="shared" si="681"/>
        <v>3.2482445708776974E-6</v>
      </c>
      <c r="U483" s="5">
        <f t="shared" si="682"/>
        <v>5.2363975169271058E-5</v>
      </c>
      <c r="V483" s="5">
        <f t="shared" si="683"/>
        <v>2.6494533831412395E-5</v>
      </c>
      <c r="W483" s="5">
        <f t="shared" si="684"/>
        <v>6.7165086672208802E-8</v>
      </c>
      <c r="X483" s="5">
        <f t="shared" si="685"/>
        <v>8.9508627395105811E-7</v>
      </c>
      <c r="Y483" s="5">
        <f t="shared" si="686"/>
        <v>5.9642552218063066E-6</v>
      </c>
      <c r="Z483" s="5">
        <f t="shared" si="687"/>
        <v>2.8138130567624618E-4</v>
      </c>
      <c r="AA483" s="5">
        <f t="shared" si="688"/>
        <v>2.3261229777643913E-4</v>
      </c>
      <c r="AB483" s="5">
        <f t="shared" si="689"/>
        <v>9.6147967162913341E-5</v>
      </c>
      <c r="AC483" s="5">
        <f t="shared" si="690"/>
        <v>1.8242949188239586E-5</v>
      </c>
      <c r="AD483" s="5">
        <f t="shared" si="691"/>
        <v>1.3881008462545389E-8</v>
      </c>
      <c r="AE483" s="5">
        <f t="shared" si="692"/>
        <v>1.8498748023746514E-7</v>
      </c>
      <c r="AF483" s="5">
        <f t="shared" si="693"/>
        <v>1.232632626690709E-6</v>
      </c>
      <c r="AG483" s="5">
        <f t="shared" si="694"/>
        <v>5.4756253069379973E-6</v>
      </c>
      <c r="AH483" s="5">
        <f t="shared" si="695"/>
        <v>9.3746824777585073E-4</v>
      </c>
      <c r="AI483" s="5">
        <f t="shared" si="696"/>
        <v>7.7498625107134012E-4</v>
      </c>
      <c r="AJ483" s="5">
        <f t="shared" si="697"/>
        <v>3.2033281701782774E-4</v>
      </c>
      <c r="AK483" s="5">
        <f t="shared" si="698"/>
        <v>8.8270911057432587E-5</v>
      </c>
      <c r="AL483" s="5">
        <f t="shared" si="699"/>
        <v>8.039217682013769E-6</v>
      </c>
      <c r="AM483" s="5">
        <f t="shared" si="700"/>
        <v>2.295030415163405E-9</v>
      </c>
      <c r="AN483" s="5">
        <f t="shared" si="701"/>
        <v>3.0585090032541538E-8</v>
      </c>
      <c r="AO483" s="5">
        <f t="shared" si="702"/>
        <v>2.0379854796653509E-7</v>
      </c>
      <c r="AP483" s="5">
        <f t="shared" si="703"/>
        <v>9.0531798574790093E-7</v>
      </c>
      <c r="AQ483" s="5">
        <f t="shared" si="704"/>
        <v>3.0162162469867806E-6</v>
      </c>
      <c r="AR483" s="5">
        <f t="shared" si="705"/>
        <v>2.4986641197809038E-3</v>
      </c>
      <c r="AS483" s="5">
        <f t="shared" si="706"/>
        <v>2.0655956545404769E-3</v>
      </c>
      <c r="AT483" s="5">
        <f t="shared" si="707"/>
        <v>8.5379330784776078E-4</v>
      </c>
      <c r="AU483" s="5">
        <f t="shared" si="708"/>
        <v>2.3527128391052891E-4</v>
      </c>
      <c r="AV483" s="5">
        <f t="shared" si="709"/>
        <v>4.8623516245788988E-5</v>
      </c>
      <c r="AW483" s="5">
        <f t="shared" si="710"/>
        <v>2.4601978593334152E-6</v>
      </c>
      <c r="AX483" s="5">
        <f t="shared" si="711"/>
        <v>3.1620929060121372E-10</v>
      </c>
      <c r="AY483" s="5">
        <f t="shared" si="712"/>
        <v>4.214013704683571E-9</v>
      </c>
      <c r="AZ483" s="5">
        <f t="shared" si="713"/>
        <v>2.8079363938829189E-8</v>
      </c>
      <c r="BA483" s="5">
        <f t="shared" si="714"/>
        <v>1.2473471207634573E-7</v>
      </c>
      <c r="BB483" s="5">
        <f t="shared" si="715"/>
        <v>4.155742745098384E-7</v>
      </c>
      <c r="BC483" s="5">
        <f t="shared" si="716"/>
        <v>1.1076434122278567E-6</v>
      </c>
      <c r="BD483" s="5">
        <f t="shared" si="717"/>
        <v>5.5498078630865644E-3</v>
      </c>
      <c r="BE483" s="5">
        <f t="shared" si="718"/>
        <v>4.5879151642563998E-3</v>
      </c>
      <c r="BF483" s="5">
        <f t="shared" si="719"/>
        <v>1.8963688539937401E-3</v>
      </c>
      <c r="BG483" s="5">
        <f t="shared" si="720"/>
        <v>5.2256340140651499E-4</v>
      </c>
      <c r="BH483" s="5">
        <f t="shared" si="721"/>
        <v>1.0799817816868441E-4</v>
      </c>
      <c r="BI483" s="5">
        <f t="shared" si="722"/>
        <v>1.7855986785697606E-5</v>
      </c>
      <c r="BJ483" s="8">
        <f t="shared" si="723"/>
        <v>2.37540776448569E-5</v>
      </c>
      <c r="BK483" s="8">
        <f t="shared" si="724"/>
        <v>8.2996886620635758E-5</v>
      </c>
      <c r="BL483" s="8">
        <f t="shared" si="725"/>
        <v>2.0959488426074629E-2</v>
      </c>
      <c r="BM483" s="8">
        <f t="shared" si="726"/>
        <v>2.1267822779250382E-2</v>
      </c>
      <c r="BN483" s="8">
        <f t="shared" si="727"/>
        <v>8.2253900611615666E-5</v>
      </c>
    </row>
    <row r="484" spans="1:66" x14ac:dyDescent="0.25">
      <c r="A484" t="s">
        <v>35</v>
      </c>
      <c r="B484" t="s">
        <v>215</v>
      </c>
      <c r="C484" t="s">
        <v>285</v>
      </c>
      <c r="D484" s="17"/>
      <c r="E484">
        <f>VLOOKUP(A484,home!$A$2:$E$405,3,FALSE)</f>
        <v>1.2</v>
      </c>
      <c r="F484">
        <f>VLOOKUP(B484,home!$B$2:$E$405,3,FALSE)</f>
        <v>0</v>
      </c>
      <c r="G484">
        <f>VLOOKUP(C484,away!$B$2:$E$405,4,FALSE)</f>
        <v>0</v>
      </c>
      <c r="H484">
        <f>VLOOKUP(A484,away!$A$2:$E$405,3,FALSE)</f>
        <v>1.1499999999999999</v>
      </c>
      <c r="I484">
        <f>VLOOKUP(C484,away!$B$2:$E$405,3,FALSE)</f>
        <v>0</v>
      </c>
      <c r="J484">
        <f>VLOOKUP(B484,home!$B$2:$E$405,4,FALSE)</f>
        <v>0</v>
      </c>
      <c r="K484" s="3">
        <f t="shared" si="672"/>
        <v>0</v>
      </c>
      <c r="L484" s="3">
        <f t="shared" si="673"/>
        <v>0</v>
      </c>
      <c r="M484" s="5">
        <f t="shared" si="674"/>
        <v>1</v>
      </c>
      <c r="N484" s="5">
        <f t="shared" si="675"/>
        <v>0</v>
      </c>
      <c r="O484" s="5">
        <f t="shared" si="676"/>
        <v>0</v>
      </c>
      <c r="P484" s="5">
        <f t="shared" si="677"/>
        <v>0</v>
      </c>
      <c r="Q484" s="5">
        <f t="shared" si="678"/>
        <v>0</v>
      </c>
      <c r="R484" s="5">
        <f t="shared" si="679"/>
        <v>0</v>
      </c>
      <c r="S484" s="5">
        <f t="shared" si="680"/>
        <v>0</v>
      </c>
      <c r="T484" s="5">
        <f t="shared" si="681"/>
        <v>0</v>
      </c>
      <c r="U484" s="5">
        <f t="shared" si="682"/>
        <v>0</v>
      </c>
      <c r="V484" s="5">
        <f t="shared" si="683"/>
        <v>0</v>
      </c>
      <c r="W484" s="5">
        <f t="shared" si="684"/>
        <v>0</v>
      </c>
      <c r="X484" s="5">
        <f t="shared" si="685"/>
        <v>0</v>
      </c>
      <c r="Y484" s="5">
        <f t="shared" si="686"/>
        <v>0</v>
      </c>
      <c r="Z484" s="5">
        <f t="shared" si="687"/>
        <v>0</v>
      </c>
      <c r="AA484" s="5">
        <f t="shared" si="688"/>
        <v>0</v>
      </c>
      <c r="AB484" s="5">
        <f t="shared" si="689"/>
        <v>0</v>
      </c>
      <c r="AC484" s="5">
        <f t="shared" si="690"/>
        <v>0</v>
      </c>
      <c r="AD484" s="5">
        <f t="shared" si="691"/>
        <v>0</v>
      </c>
      <c r="AE484" s="5">
        <f t="shared" si="692"/>
        <v>0</v>
      </c>
      <c r="AF484" s="5">
        <f t="shared" si="693"/>
        <v>0</v>
      </c>
      <c r="AG484" s="5">
        <f t="shared" si="694"/>
        <v>0</v>
      </c>
      <c r="AH484" s="5">
        <f t="shared" si="695"/>
        <v>0</v>
      </c>
      <c r="AI484" s="5">
        <f t="shared" si="696"/>
        <v>0</v>
      </c>
      <c r="AJ484" s="5">
        <f t="shared" si="697"/>
        <v>0</v>
      </c>
      <c r="AK484" s="5">
        <f t="shared" si="698"/>
        <v>0</v>
      </c>
      <c r="AL484" s="5">
        <f t="shared" si="699"/>
        <v>0</v>
      </c>
      <c r="AM484" s="5">
        <f t="shared" si="700"/>
        <v>0</v>
      </c>
      <c r="AN484" s="5">
        <f t="shared" si="701"/>
        <v>0</v>
      </c>
      <c r="AO484" s="5">
        <f t="shared" si="702"/>
        <v>0</v>
      </c>
      <c r="AP484" s="5">
        <f t="shared" si="703"/>
        <v>0</v>
      </c>
      <c r="AQ484" s="5">
        <f t="shared" si="704"/>
        <v>0</v>
      </c>
      <c r="AR484" s="5">
        <f t="shared" si="705"/>
        <v>0</v>
      </c>
      <c r="AS484" s="5">
        <f t="shared" si="706"/>
        <v>0</v>
      </c>
      <c r="AT484" s="5">
        <f t="shared" si="707"/>
        <v>0</v>
      </c>
      <c r="AU484" s="5">
        <f t="shared" si="708"/>
        <v>0</v>
      </c>
      <c r="AV484" s="5">
        <f t="shared" si="709"/>
        <v>0</v>
      </c>
      <c r="AW484" s="5">
        <f t="shared" si="710"/>
        <v>0</v>
      </c>
      <c r="AX484" s="5">
        <f t="shared" si="711"/>
        <v>0</v>
      </c>
      <c r="AY484" s="5">
        <f t="shared" si="712"/>
        <v>0</v>
      </c>
      <c r="AZ484" s="5">
        <f t="shared" si="713"/>
        <v>0</v>
      </c>
      <c r="BA484" s="5">
        <f t="shared" si="714"/>
        <v>0</v>
      </c>
      <c r="BB484" s="5">
        <f t="shared" si="715"/>
        <v>0</v>
      </c>
      <c r="BC484" s="5">
        <f t="shared" si="716"/>
        <v>0</v>
      </c>
      <c r="BD484" s="5">
        <f t="shared" si="717"/>
        <v>0</v>
      </c>
      <c r="BE484" s="5">
        <f t="shared" si="718"/>
        <v>0</v>
      </c>
      <c r="BF484" s="5">
        <f t="shared" si="719"/>
        <v>0</v>
      </c>
      <c r="BG484" s="5">
        <f t="shared" si="720"/>
        <v>0</v>
      </c>
      <c r="BH484" s="5">
        <f t="shared" si="721"/>
        <v>0</v>
      </c>
      <c r="BI484" s="5">
        <f t="shared" si="722"/>
        <v>0</v>
      </c>
      <c r="BJ484" s="8">
        <f t="shared" si="723"/>
        <v>0</v>
      </c>
      <c r="BK484" s="8">
        <f t="shared" si="724"/>
        <v>1</v>
      </c>
      <c r="BL484" s="8">
        <f t="shared" si="725"/>
        <v>0</v>
      </c>
      <c r="BM484" s="8">
        <f t="shared" si="726"/>
        <v>0</v>
      </c>
      <c r="BN484" s="8">
        <f t="shared" si="727"/>
        <v>1</v>
      </c>
    </row>
    <row r="485" spans="1:66" s="10" customFormat="1" x14ac:dyDescent="0.25">
      <c r="A485" t="s">
        <v>10</v>
      </c>
      <c r="B485" t="s">
        <v>40</v>
      </c>
      <c r="C485" t="s">
        <v>41</v>
      </c>
      <c r="D485" s="17"/>
      <c r="E485">
        <f>VLOOKUP(A485,home!$A$2:$E$405,3,FALSE)</f>
        <v>1.34883720930233</v>
      </c>
      <c r="F485">
        <f>VLOOKUP(B485,home!$B$2:$E$405,3,FALSE)</f>
        <v>0.74</v>
      </c>
      <c r="G485">
        <f>VLOOKUP(C485,away!$B$2:$E$405,4,FALSE)</f>
        <v>0.74</v>
      </c>
      <c r="H485">
        <f>VLOOKUP(A485,away!$A$2:$E$405,3,FALSE)</f>
        <v>1.5813953488372099</v>
      </c>
      <c r="I485">
        <f>VLOOKUP(C485,away!$B$2:$E$405,3,FALSE)</f>
        <v>1.48</v>
      </c>
      <c r="J485">
        <f>VLOOKUP(B485,home!$B$2:$E$405,4,FALSE)</f>
        <v>1.69</v>
      </c>
      <c r="K485" s="3">
        <f t="shared" si="672"/>
        <v>0.73862325581395594</v>
      </c>
      <c r="L485" s="3">
        <f t="shared" si="673"/>
        <v>3.9553860465116286</v>
      </c>
      <c r="M485" s="5">
        <f t="shared" si="674"/>
        <v>9.1499276912131878E-3</v>
      </c>
      <c r="N485" s="5">
        <f t="shared" si="675"/>
        <v>6.7583493817461567E-3</v>
      </c>
      <c r="O485" s="5">
        <f t="shared" si="676"/>
        <v>3.6191496316415002E-2</v>
      </c>
      <c r="P485" s="5">
        <f t="shared" si="677"/>
        <v>2.673188084200924E-2</v>
      </c>
      <c r="Q485" s="5">
        <f t="shared" si="678"/>
        <v>2.4959370121367909E-3</v>
      </c>
      <c r="R485" s="5">
        <f t="shared" si="679"/>
        <v>7.1575669766162447E-2</v>
      </c>
      <c r="S485" s="5">
        <f t="shared" si="680"/>
        <v>1.9524565588578784E-2</v>
      </c>
      <c r="T485" s="5">
        <f t="shared" si="681"/>
        <v>9.8723944307777863E-3</v>
      </c>
      <c r="U485" s="5">
        <f t="shared" si="682"/>
        <v>5.2867454239747431E-2</v>
      </c>
      <c r="V485" s="5">
        <f t="shared" si="683"/>
        <v>6.3379779651409817E-3</v>
      </c>
      <c r="W485" s="5">
        <f t="shared" si="684"/>
        <v>6.1451904073701131E-4</v>
      </c>
      <c r="X485" s="5">
        <f t="shared" si="685"/>
        <v>2.4306600390468854E-3</v>
      </c>
      <c r="Y485" s="5">
        <f t="shared" si="686"/>
        <v>4.8070994011297297E-3</v>
      </c>
      <c r="Z485" s="5">
        <f t="shared" si="687"/>
        <v>9.4369801820934421E-2</v>
      </c>
      <c r="AA485" s="5">
        <f t="shared" si="688"/>
        <v>6.9703730271496359E-2</v>
      </c>
      <c r="AB485" s="5">
        <f t="shared" si="689"/>
        <v>2.5742398097755213E-2</v>
      </c>
      <c r="AC485" s="5">
        <f t="shared" si="690"/>
        <v>1.1572910564236704E-3</v>
      </c>
      <c r="AD485" s="5">
        <f t="shared" si="691"/>
        <v>1.1347451365721005E-4</v>
      </c>
      <c r="AE485" s="5">
        <f t="shared" si="692"/>
        <v>4.4883550795442182E-4</v>
      </c>
      <c r="AF485" s="5">
        <f t="shared" si="693"/>
        <v>8.8765885267093943E-4</v>
      </c>
      <c r="AG485" s="5">
        <f t="shared" si="694"/>
        <v>1.1703444799723854E-3</v>
      </c>
      <c r="AH485" s="5">
        <f t="shared" si="695"/>
        <v>9.331724933364792E-2</v>
      </c>
      <c r="AI485" s="5">
        <f t="shared" si="696"/>
        <v>6.8926290526421727E-2</v>
      </c>
      <c r="AJ485" s="5">
        <f t="shared" si="697"/>
        <v>2.5455280559902118E-2</v>
      </c>
      <c r="AK485" s="5">
        <f t="shared" si="698"/>
        <v>6.2672874016042011E-3</v>
      </c>
      <c r="AL485" s="5">
        <f t="shared" si="699"/>
        <v>1.3524289005933636E-4</v>
      </c>
      <c r="AM485" s="5">
        <f t="shared" si="700"/>
        <v>1.6762982945878744E-5</v>
      </c>
      <c r="AN485" s="5">
        <f t="shared" si="701"/>
        <v>6.6304068842041179E-5</v>
      </c>
      <c r="AO485" s="5">
        <f t="shared" si="702"/>
        <v>1.3112909436237806E-4</v>
      </c>
      <c r="AP485" s="5">
        <f t="shared" si="703"/>
        <v>1.7288873004421898E-4</v>
      </c>
      <c r="AQ485" s="5">
        <f t="shared" si="704"/>
        <v>1.7096041760400487E-4</v>
      </c>
      <c r="AR485" s="5">
        <f t="shared" si="705"/>
        <v>7.3821149182631496E-2</v>
      </c>
      <c r="AS485" s="5">
        <f t="shared" si="706"/>
        <v>5.4526017557203023E-2</v>
      </c>
      <c r="AT485" s="5">
        <f t="shared" si="707"/>
        <v>2.0137092307335108E-2</v>
      </c>
      <c r="AU485" s="5">
        <f t="shared" si="708"/>
        <v>4.9579082275566745E-3</v>
      </c>
      <c r="AV485" s="5">
        <f t="shared" si="709"/>
        <v>9.1550657926617741E-4</v>
      </c>
      <c r="AW485" s="5">
        <f t="shared" si="710"/>
        <v>1.0975486922478201E-5</v>
      </c>
      <c r="AX485" s="5">
        <f t="shared" si="711"/>
        <v>2.0635881734397954E-6</v>
      </c>
      <c r="AY485" s="5">
        <f t="shared" si="712"/>
        <v>8.1622878669701843E-6</v>
      </c>
      <c r="AZ485" s="5">
        <f t="shared" si="713"/>
        <v>1.6142499768312515E-5</v>
      </c>
      <c r="BA485" s="5">
        <f t="shared" si="714"/>
        <v>2.1283272779800178E-5</v>
      </c>
      <c r="BB485" s="5">
        <f t="shared" si="715"/>
        <v>2.1045890044330595E-5</v>
      </c>
      <c r="BC485" s="5">
        <f t="shared" si="716"/>
        <v>1.6648923963552645E-5</v>
      </c>
      <c r="BD485" s="5">
        <f t="shared" si="717"/>
        <v>4.8665190569072321E-2</v>
      </c>
      <c r="BE485" s="5">
        <f t="shared" si="718"/>
        <v>3.5945241502934815E-2</v>
      </c>
      <c r="BF485" s="5">
        <f t="shared" si="719"/>
        <v>1.3274995654958321E-2</v>
      </c>
      <c r="BG485" s="5">
        <f t="shared" si="720"/>
        <v>3.2684068371938118E-3</v>
      </c>
      <c r="BH485" s="5">
        <f t="shared" si="721"/>
        <v>6.0353032485317172E-4</v>
      </c>
      <c r="BI485" s="5">
        <f t="shared" si="722"/>
        <v>8.9156306705100876E-5</v>
      </c>
      <c r="BJ485" s="8">
        <f t="shared" si="723"/>
        <v>3.0242664416224248E-2</v>
      </c>
      <c r="BK485" s="8">
        <f t="shared" si="724"/>
        <v>6.304504832129218E-2</v>
      </c>
      <c r="BL485" s="8">
        <f t="shared" si="725"/>
        <v>0.70625105156286228</v>
      </c>
      <c r="BM485" s="8">
        <f t="shared" si="726"/>
        <v>0.74100811831068614</v>
      </c>
      <c r="BN485" s="8">
        <f t="shared" si="727"/>
        <v>0.15290326100968282</v>
      </c>
    </row>
    <row r="486" spans="1:66" x14ac:dyDescent="0.25">
      <c r="A486" t="s">
        <v>10</v>
      </c>
      <c r="B486" t="s">
        <v>224</v>
      </c>
      <c r="C486" t="s">
        <v>223</v>
      </c>
      <c r="D486" s="17"/>
      <c r="E486">
        <f>VLOOKUP(A486,home!$A$2:$E$405,3,FALSE)</f>
        <v>1.34883720930233</v>
      </c>
      <c r="F486">
        <f>VLOOKUP(B486,home!$B$2:$E$405,3,FALSE)</f>
        <v>1.48</v>
      </c>
      <c r="G486">
        <f>VLOOKUP(C486,away!$B$2:$E$405,4,FALSE)</f>
        <v>1.85</v>
      </c>
      <c r="H486">
        <f>VLOOKUP(A486,away!$A$2:$E$405,3,FALSE)</f>
        <v>1.5813953488372099</v>
      </c>
      <c r="I486">
        <f>VLOOKUP(C486,away!$B$2:$E$405,3,FALSE)</f>
        <v>1.48</v>
      </c>
      <c r="J486">
        <f>VLOOKUP(B486,home!$B$2:$E$405,4,FALSE)</f>
        <v>1.05</v>
      </c>
      <c r="K486" s="3">
        <f t="shared" ref="K486:K545" si="728">E486*F486*G486</f>
        <v>3.6931162790697796</v>
      </c>
      <c r="L486" s="3">
        <f t="shared" ref="L486:L545" si="729">H486*I486*J486</f>
        <v>2.4574883720930241</v>
      </c>
      <c r="M486" s="5">
        <f t="shared" ref="M486:M545" si="730">_xlfn.POISSON.DIST(0,K486,FALSE) * _xlfn.POISSON.DIST(0,L486,FALSE)</f>
        <v>2.1321921477297397E-3</v>
      </c>
      <c r="N486" s="5">
        <f t="shared" ref="N486:N545" si="731">_xlfn.POISSON.DIST(1,K486,FALSE) * _xlfn.POISSON.DIST(0,L486,FALSE)</f>
        <v>7.874433530885459E-3</v>
      </c>
      <c r="O486" s="5">
        <f t="shared" ref="O486:O545" si="732">_xlfn.POISSON.DIST(0,K486,FALSE) * _xlfn.POISSON.DIST(1,L486,FALSE)</f>
        <v>5.2398374101138871E-3</v>
      </c>
      <c r="P486" s="5">
        <f t="shared" ref="P486:P545" si="733">_xlfn.POISSON.DIST(1,K486,FALSE) * _xlfn.POISSON.DIST(1,L486,FALSE)</f>
        <v>1.9351328838970429E-2</v>
      </c>
      <c r="Q486" s="5">
        <f t="shared" ref="Q486:Q545" si="734">_xlfn.POISSON.DIST(2,K486,FALSE) * _xlfn.POISSON.DIST(0,L486,FALSE)</f>
        <v>1.4540599330683012E-2</v>
      </c>
      <c r="R486" s="5">
        <f t="shared" ref="R486:R545" si="735">_xlfn.POISSON.DIST(0,K486,FALSE) * _xlfn.POISSON.DIST(2,L486,FALSE)</f>
        <v>6.4384197535064525E-3</v>
      </c>
      <c r="S486" s="5">
        <f t="shared" ref="S486:S545" si="736">_xlfn.POISSON.DIST(2,K486,FALSE) * _xlfn.POISSON.DIST(2,L486,FALSE)</f>
        <v>4.3907150703173199E-2</v>
      </c>
      <c r="T486" s="5">
        <f t="shared" ref="T486:T545" si="737">_xlfn.POISSON.DIST(2,K486,FALSE) * _xlfn.POISSON.DIST(1,L486,FALSE)</f>
        <v>3.5733353778417111E-2</v>
      </c>
      <c r="U486" s="5">
        <f t="shared" ref="U486:U545" si="738">_xlfn.POISSON.DIST(1,K486,FALSE) * _xlfn.POISSON.DIST(2,L486,FALSE)</f>
        <v>2.3777832803159118E-2</v>
      </c>
      <c r="V486" s="5">
        <f t="shared" ref="V486:V545" si="739">_xlfn.POISSON.DIST(3,K486,FALSE) * _xlfn.POISSON.DIST(3,L486,FALSE)</f>
        <v>4.427689922286563E-2</v>
      </c>
      <c r="W486" s="5">
        <f t="shared" ref="W486:W545" si="740">_xlfn.POISSON.DIST(3,K486,FALSE) * _xlfn.POISSON.DIST(0,L486,FALSE)</f>
        <v>1.7900041365192187E-2</v>
      </c>
      <c r="X486" s="5">
        <f t="shared" ref="X486:X545" si="741">_xlfn.POISSON.DIST(3,K486,FALSE) * _xlfn.POISSON.DIST(1,L486,FALSE)</f>
        <v>4.3989143514943943E-2</v>
      </c>
      <c r="Y486" s="5">
        <f t="shared" ref="Y486:Y545" si="742">_xlfn.POISSON.DIST(3,K486,FALSE) * _xlfn.POISSON.DIST(2,L486,FALSE)</f>
        <v>5.4051404343153003E-2</v>
      </c>
      <c r="Z486" s="5">
        <f t="shared" ref="Z486:Z545" si="743">_xlfn.POISSON.DIST(0,K486,FALSE) * _xlfn.POISSON.DIST(3,L486,FALSE)</f>
        <v>5.2741138929653809E-3</v>
      </c>
      <c r="AA486" s="5">
        <f t="shared" ref="AA486:AA545" si="744">_xlfn.POISSON.DIST(1,K486,FALSE) * _xlfn.POISSON.DIST(3,L486,FALSE)</f>
        <v>1.9477915875778535E-2</v>
      </c>
      <c r="AB486" s="5">
        <f t="shared" ref="AB486:AB545" si="745">_xlfn.POISSON.DIST(2,K486,FALSE) * _xlfn.POISSON.DIST(3,L486,FALSE)</f>
        <v>3.5967104101594725E-2</v>
      </c>
      <c r="AC486" s="5">
        <f t="shared" ref="AC486:AC545" si="746">_xlfn.POISSON.DIST(4,K486,FALSE) * _xlfn.POISSON.DIST(4,L486,FALSE)</f>
        <v>2.5115490814932129E-2</v>
      </c>
      <c r="AD486" s="5">
        <f t="shared" ref="AD486:AD545" si="747">_xlfn.POISSON.DIST(4,K486,FALSE) * _xlfn.POISSON.DIST(0,L486,FALSE)</f>
        <v>1.6526733540453423E-2</v>
      </c>
      <c r="AE486" s="5">
        <f t="shared" ref="AE486:AE545" si="748">_xlfn.POISSON.DIST(4,K486,FALSE) * _xlfn.POISSON.DIST(1,L486,FALSE)</f>
        <v>4.0614255504344068E-2</v>
      </c>
      <c r="AF486" s="5">
        <f t="shared" ref="AF486:AF545" si="749">_xlfn.POISSON.DIST(4,K486,FALSE) * _xlfn.POISSON.DIST(2,L486,FALSE)</f>
        <v>4.9904530321570328E-2</v>
      </c>
      <c r="AG486" s="5">
        <f t="shared" ref="AG486:AG545" si="750">_xlfn.POISSON.DIST(4,K486,FALSE) * _xlfn.POISSON.DIST(3,L486,FALSE)</f>
        <v>4.0879934326674278E-2</v>
      </c>
      <c r="AH486" s="5">
        <f t="shared" ref="AH486:AH545" si="751">_xlfn.POISSON.DIST(0,K486,FALSE) * _xlfn.POISSON.DIST(4,L486,FALSE)</f>
        <v>3.240268391264174E-3</v>
      </c>
      <c r="AI486" s="5">
        <f t="shared" ref="AI486:AI545" si="752">_xlfn.POISSON.DIST(1,K486,FALSE) * _xlfn.POISSON.DIST(4,L486,FALSE)</f>
        <v>1.1966687944332966E-2</v>
      </c>
      <c r="AJ486" s="5">
        <f t="shared" ref="AJ486:AJ545" si="753">_xlfn.POISSON.DIST(2,K486,FALSE) * _xlfn.POISSON.DIST(4,L486,FALSE)</f>
        <v>2.2097185026882089E-2</v>
      </c>
      <c r="AK486" s="5">
        <f t="shared" ref="AK486:AK545" si="754">_xlfn.POISSON.DIST(3,K486,FALSE) * _xlfn.POISSON.DIST(4,L486,FALSE)</f>
        <v>2.7202491248131736E-2</v>
      </c>
      <c r="AL486" s="5">
        <f t="shared" ref="AL486:AL545" si="755">_xlfn.POISSON.DIST(5,K486,FALSE) * _xlfn.POISSON.DIST(5,L486,FALSE)</f>
        <v>9.1177171293756604E-3</v>
      </c>
      <c r="AM486" s="5">
        <f t="shared" ref="AM486:AM545" si="756">_xlfn.POISSON.DIST(5,K486,FALSE) * _xlfn.POISSON.DIST(0,L486,FALSE)</f>
        <v>1.2207029735619416E-2</v>
      </c>
      <c r="AN486" s="5">
        <f t="shared" ref="AN486:AN545" si="757">_xlfn.POISSON.DIST(5,K486,FALSE) * _xlfn.POISSON.DIST(1,L486,FALSE)</f>
        <v>2.99986336330785E-2</v>
      </c>
      <c r="AO486" s="5">
        <f t="shared" ref="AO486:AO545" si="758">_xlfn.POISSON.DIST(5,K486,FALSE) * _xlfn.POISSON.DIST(2,L486,FALSE)</f>
        <v>3.6860646665984563E-2</v>
      </c>
      <c r="AP486" s="5">
        <f t="shared" ref="AP486:AP545" si="759">_xlfn.POISSON.DIST(5,K486,FALSE) * _xlfn.POISSON.DIST(3,L486,FALSE)</f>
        <v>3.0194870189828856E-2</v>
      </c>
      <c r="AQ486" s="5">
        <f t="shared" ref="AQ486:AQ545" si="760">_xlfn.POISSON.DIST(5,K486,FALSE) * _xlfn.POISSON.DIST(4,L486,FALSE)</f>
        <v>1.8550885597090675E-2</v>
      </c>
      <c r="AR486" s="5">
        <f t="shared" ref="AR486:AR545" si="761">_xlfn.POISSON.DIST(0,K486,FALSE) * _xlfn.POISSON.DIST(5,L486,FALSE)</f>
        <v>1.5925843787984559E-3</v>
      </c>
      <c r="AS486" s="5">
        <f t="shared" ref="AS486:AS545" si="762">_xlfn.POISSON.DIST(1,K486,FALSE) * _xlfn.POISSON.DIST(5,L486,FALSE)</f>
        <v>5.8815992951328101E-3</v>
      </c>
      <c r="AT486" s="5">
        <f t="shared" ref="AT486:AT545" si="763">_xlfn.POISSON.DIST(2,K486,FALSE) * _xlfn.POISSON.DIST(5,L486,FALSE)</f>
        <v>1.0860715051910165E-2</v>
      </c>
      <c r="AU486" s="5">
        <f t="shared" ref="AU486:AU545" si="764">_xlfn.POISSON.DIST(3,K486,FALSE) * _xlfn.POISSON.DIST(5,L486,FALSE)</f>
        <v>1.3369961186849202E-2</v>
      </c>
      <c r="AV486" s="5">
        <f t="shared" ref="AV486:AV545" si="765">_xlfn.POISSON.DIST(4,K486,FALSE) * _xlfn.POISSON.DIST(5,L486,FALSE)</f>
        <v>1.2344205327420974E-2</v>
      </c>
      <c r="AW486" s="5">
        <f t="shared" ref="AW486:AW545" si="766">_xlfn.POISSON.DIST(6,K486,FALSE) * _xlfn.POISSON.DIST(6,L486,FALSE)</f>
        <v>2.2986246887729922E-3</v>
      </c>
      <c r="AX486" s="5">
        <f t="shared" ref="AX486:AX545" si="767">_xlfn.POISSON.DIST(6,K486,FALSE) * _xlfn.POISSON.DIST(0,L486,FALSE)</f>
        <v>7.5136633726174849E-3</v>
      </c>
      <c r="AY486" s="5">
        <f t="shared" ref="AY486:AY545" si="768">_xlfn.POISSON.DIST(6,K486,FALSE) * _xlfn.POISSON.DIST(1,L486,FALSE)</f>
        <v>1.8464740370028727E-2</v>
      </c>
      <c r="AZ486" s="5">
        <f t="shared" ref="AZ486:AZ545" si="769">_xlfn.POISSON.DIST(6,K486,FALSE) * _xlfn.POISSON.DIST(2,L486,FALSE)</f>
        <v>2.2688442376531122E-2</v>
      </c>
      <c r="BA486" s="5">
        <f t="shared" ref="BA486:BA545" si="770">_xlfn.POISSON.DIST(6,K486,FALSE) * _xlfn.POISSON.DIST(3,L486,FALSE)</f>
        <v>1.8585527773742616E-2</v>
      </c>
      <c r="BB486" s="5">
        <f t="shared" ref="BB486:BB545" si="771">_xlfn.POISSON.DIST(6,K486,FALSE) * _xlfn.POISSON.DIST(4,L486,FALSE)</f>
        <v>1.1418429598296108E-2</v>
      </c>
      <c r="BC486" s="5">
        <f t="shared" ref="BC486:BC545" si="772">_xlfn.POISSON.DIST(6,K486,FALSE) * _xlfn.POISSON.DIST(5,L486,FALSE)</f>
        <v>5.6121315930751023E-3</v>
      </c>
      <c r="BD486" s="5">
        <f t="shared" ref="BD486:BD545" si="773">_xlfn.POISSON.DIST(0,K486,FALSE) * _xlfn.POISSON.DIST(6,L486,FALSE)</f>
        <v>6.522929320790324E-4</v>
      </c>
      <c r="BE486" s="5">
        <f t="shared" ref="BE486:BE545" si="774">_xlfn.POISSON.DIST(1,K486,FALSE) * _xlfn.POISSON.DIST(6,L486,FALSE)</f>
        <v>2.4089936461832327E-3</v>
      </c>
      <c r="BF486" s="5">
        <f t="shared" ref="BF486:BF545" si="775">_xlfn.POISSON.DIST(2,K486,FALSE) * _xlfn.POISSON.DIST(6,L486,FALSE)</f>
        <v>4.4483468254474827E-3</v>
      </c>
      <c r="BG486" s="5">
        <f t="shared" ref="BG486:BG545" si="776">_xlfn.POISSON.DIST(3,K486,FALSE) * _xlfn.POISSON.DIST(6,L486,FALSE)</f>
        <v>5.4760873586694892E-3</v>
      </c>
      <c r="BH486" s="5">
        <f t="shared" ref="BH486:BH545" si="777">_xlfn.POISSON.DIST(4,K486,FALSE) * _xlfn.POISSON.DIST(6,L486,FALSE)</f>
        <v>5.0559568424776305E-3</v>
      </c>
      <c r="BI486" s="5">
        <f t="shared" ref="BI486:BI545" si="778">_xlfn.POISSON.DIST(5,K486,FALSE) * _xlfn.POISSON.DIST(6,L486,FALSE)</f>
        <v>3.7344473042456761E-3</v>
      </c>
      <c r="BJ486" s="8">
        <f t="shared" ref="BJ486:BJ545" si="779">SUM(N486,Q486,T486,W486,X486,Y486,AD486,AE486,AF486,AG486,AM486,AN486,AO486,AP486,AQ486,AX486,AY486,AZ486,BA486,BB486,BC486)</f>
        <v>0.53410943046220982</v>
      </c>
      <c r="BK486" s="8">
        <f t="shared" ref="BK486:BK545" si="780">SUM(M486,P486,S486,V486,AC486,AL486,AY486)</f>
        <v>0.16236551922707551</v>
      </c>
      <c r="BL486" s="8">
        <f t="shared" ref="BL486:BL545" si="781">SUM(O486,R486,U486,AA486,AB486,AH486,AI486,AJ486,AK486,AR486,AS486,AT486,AU486,AV486,BD486,BE486,BF486,BG486,BH486,BI486)</f>
        <v>0.22123293270397787</v>
      </c>
      <c r="BM486" s="8">
        <f t="shared" ref="BM486:BM545" si="782">SUM(S486:BI486)</f>
        <v>0.85123906959308371</v>
      </c>
      <c r="BN486" s="8">
        <f t="shared" ref="BN486:BN545" si="783">SUM(M486:R486)</f>
        <v>5.557681101188898E-2</v>
      </c>
    </row>
    <row r="487" spans="1:66" x14ac:dyDescent="0.25">
      <c r="A487" t="s">
        <v>10</v>
      </c>
      <c r="B487" t="s">
        <v>42</v>
      </c>
      <c r="C487" t="s">
        <v>453</v>
      </c>
      <c r="D487" s="17"/>
      <c r="E487">
        <f>VLOOKUP(A487,home!$A$2:$E$405,3,FALSE)</f>
        <v>1.34883720930233</v>
      </c>
      <c r="F487">
        <f>VLOOKUP(B487,home!$B$2:$E$405,3,FALSE)</f>
        <v>1.73</v>
      </c>
      <c r="G487">
        <f>VLOOKUP(C487,away!$B$2:$E$405,4,FALSE)</f>
        <v>0.99</v>
      </c>
      <c r="H487">
        <f>VLOOKUP(A487,away!$A$2:$E$405,3,FALSE)</f>
        <v>1.5813953488372099</v>
      </c>
      <c r="I487">
        <f>VLOOKUP(C487,away!$B$2:$E$405,3,FALSE)</f>
        <v>1.73</v>
      </c>
      <c r="J487">
        <f>VLOOKUP(B487,home!$B$2:$E$405,4,FALSE)</f>
        <v>1.26</v>
      </c>
      <c r="K487" s="3">
        <f t="shared" si="728"/>
        <v>2.3101534883721002</v>
      </c>
      <c r="L487" s="3">
        <f t="shared" si="729"/>
        <v>3.4471255813953499</v>
      </c>
      <c r="M487" s="5">
        <f t="shared" si="730"/>
        <v>3.1596972284119104E-3</v>
      </c>
      <c r="N487" s="5">
        <f t="shared" si="731"/>
        <v>7.299385574415433E-3</v>
      </c>
      <c r="O487" s="5">
        <f t="shared" si="732"/>
        <v>1.0891873145522682E-2</v>
      </c>
      <c r="P487" s="5">
        <f t="shared" si="733"/>
        <v>2.5161898742035629E-2</v>
      </c>
      <c r="Q487" s="5">
        <f t="shared" si="734"/>
        <v>8.4313505238544015E-3</v>
      </c>
      <c r="R487" s="5">
        <f t="shared" si="735"/>
        <v>1.877282727462214E-2</v>
      </c>
      <c r="S487" s="5">
        <f t="shared" si="736"/>
        <v>5.0093498089899748E-2</v>
      </c>
      <c r="T487" s="5">
        <f t="shared" si="737"/>
        <v>2.906392407648959E-2</v>
      </c>
      <c r="U487" s="5">
        <f t="shared" si="738"/>
        <v>4.3368112415075252E-2</v>
      </c>
      <c r="V487" s="5">
        <f t="shared" si="739"/>
        <v>4.4323780112660548E-2</v>
      </c>
      <c r="W487" s="5">
        <f t="shared" si="740"/>
        <v>6.4925712747900587E-3</v>
      </c>
      <c r="X487" s="5">
        <f t="shared" si="741"/>
        <v>2.2380708530361428E-2</v>
      </c>
      <c r="Y487" s="5">
        <f t="shared" si="742"/>
        <v>3.8574556452381011E-2</v>
      </c>
      <c r="Z487" s="5">
        <f t="shared" si="743"/>
        <v>2.1570764377822113E-2</v>
      </c>
      <c r="AA487" s="5">
        <f t="shared" si="744"/>
        <v>4.9831776574278397E-2</v>
      </c>
      <c r="AB487" s="5">
        <f t="shared" si="745"/>
        <v>5.7559526242424185E-2</v>
      </c>
      <c r="AC487" s="5">
        <f t="shared" si="746"/>
        <v>2.2060469453974427E-2</v>
      </c>
      <c r="AD487" s="5">
        <f t="shared" si="747"/>
        <v>3.7497090447401885E-3</v>
      </c>
      <c r="AE487" s="5">
        <f t="shared" si="748"/>
        <v>1.2925717970913424E-2</v>
      </c>
      <c r="AF487" s="5">
        <f t="shared" si="749"/>
        <v>2.2278286537718635E-2</v>
      </c>
      <c r="AG487" s="5">
        <f t="shared" si="750"/>
        <v>2.5598683811275186E-2</v>
      </c>
      <c r="AH487" s="5">
        <f t="shared" si="751"/>
        <v>1.8589283424260538E-2</v>
      </c>
      <c r="AI487" s="5">
        <f t="shared" si="752"/>
        <v>4.2944097948893145E-2</v>
      </c>
      <c r="AJ487" s="5">
        <f t="shared" si="753"/>
        <v>4.9603728840814341E-2</v>
      </c>
      <c r="AK487" s="5">
        <f t="shared" si="754"/>
        <v>3.8197409072623659E-2</v>
      </c>
      <c r="AL487" s="5">
        <f t="shared" si="755"/>
        <v>7.0270441561473751E-3</v>
      </c>
      <c r="AM487" s="5">
        <f t="shared" si="756"/>
        <v>1.7324806860173924E-3</v>
      </c>
      <c r="AN487" s="5">
        <f t="shared" si="757"/>
        <v>5.9720784920439182E-3</v>
      </c>
      <c r="AO487" s="5">
        <f t="shared" si="758"/>
        <v>1.029325227201278E-2</v>
      </c>
      <c r="AP487" s="5">
        <f t="shared" si="759"/>
        <v>1.1827377740870355E-2</v>
      </c>
      <c r="AQ487" s="5">
        <f t="shared" si="760"/>
        <v>1.0192614092845036E-2</v>
      </c>
      <c r="AR487" s="5">
        <f t="shared" si="761"/>
        <v>1.2815918886315409E-2</v>
      </c>
      <c r="AS487" s="5">
        <f t="shared" si="762"/>
        <v>2.9606739721915427E-2</v>
      </c>
      <c r="AT487" s="5">
        <f t="shared" si="763"/>
        <v>3.4198056523953878E-2</v>
      </c>
      <c r="AU487" s="5">
        <f t="shared" si="764"/>
        <v>2.6334253191452769E-2</v>
      </c>
      <c r="AV487" s="5">
        <f t="shared" si="765"/>
        <v>1.5209041718477189E-2</v>
      </c>
      <c r="AW487" s="5">
        <f t="shared" si="766"/>
        <v>1.554419095768001E-3</v>
      </c>
      <c r="AX487" s="5">
        <f t="shared" si="767"/>
        <v>6.6704938339006076E-4</v>
      </c>
      <c r="AY487" s="5">
        <f t="shared" si="768"/>
        <v>2.2994029935378729E-3</v>
      </c>
      <c r="AZ487" s="5">
        <f t="shared" si="769"/>
        <v>3.9631654404807251E-3</v>
      </c>
      <c r="BA487" s="5">
        <f t="shared" si="770"/>
        <v>4.5538429910610264E-3</v>
      </c>
      <c r="BB487" s="5">
        <f t="shared" si="771"/>
        <v>3.9244171670360945E-3</v>
      </c>
      <c r="BC487" s="5">
        <f t="shared" si="772"/>
        <v>2.7055917617114377E-3</v>
      </c>
      <c r="BD487" s="5">
        <f t="shared" si="773"/>
        <v>7.3630136403509397E-3</v>
      </c>
      <c r="BE487" s="5">
        <f t="shared" si="774"/>
        <v>1.7009691646188079E-2</v>
      </c>
      <c r="BF487" s="5">
        <f t="shared" si="775"/>
        <v>1.9647499246287586E-2</v>
      </c>
      <c r="BG487" s="5">
        <f t="shared" si="776"/>
        <v>1.5129579640533157E-2</v>
      </c>
      <c r="BH487" s="5">
        <f t="shared" si="777"/>
        <v>8.7379127960452996E-3</v>
      </c>
      <c r="BI487" s="5">
        <f t="shared" si="778"/>
        <v>4.0371839453750514E-3</v>
      </c>
      <c r="BJ487" s="8">
        <f t="shared" si="779"/>
        <v>0.23492616681794606</v>
      </c>
      <c r="BK487" s="8">
        <f t="shared" si="780"/>
        <v>0.15412579077666752</v>
      </c>
      <c r="BL487" s="8">
        <f t="shared" si="781"/>
        <v>0.51984752589540906</v>
      </c>
      <c r="BM487" s="8">
        <f t="shared" si="782"/>
        <v>0.85600823148121274</v>
      </c>
      <c r="BN487" s="8">
        <f t="shared" si="783"/>
        <v>7.3717032488862202E-2</v>
      </c>
    </row>
    <row r="488" spans="1:66" x14ac:dyDescent="0.25">
      <c r="A488" t="s">
        <v>13</v>
      </c>
      <c r="B488" t="s">
        <v>47</v>
      </c>
      <c r="C488" t="s">
        <v>14</v>
      </c>
      <c r="D488" s="17"/>
      <c r="E488">
        <f>VLOOKUP(A488,home!$A$2:$E$405,3,FALSE)</f>
        <v>2</v>
      </c>
      <c r="F488">
        <f>VLOOKUP(B488,home!$B$2:$E$405,3,FALSE)</f>
        <v>1</v>
      </c>
      <c r="G488">
        <f>VLOOKUP(C488,away!$B$2:$E$405,4,FALSE)</f>
        <v>1</v>
      </c>
      <c r="H488">
        <f>VLOOKUP(A488,away!$A$2:$E$405,3,FALSE)</f>
        <v>1</v>
      </c>
      <c r="I488">
        <f>VLOOKUP(C488,away!$B$2:$E$405,3,FALSE)</f>
        <v>1</v>
      </c>
      <c r="J488">
        <f>VLOOKUP(B488,home!$B$2:$E$405,4,FALSE)</f>
        <v>2</v>
      </c>
      <c r="K488" s="3">
        <f t="shared" si="728"/>
        <v>2</v>
      </c>
      <c r="L488" s="3">
        <f t="shared" si="729"/>
        <v>2</v>
      </c>
      <c r="M488" s="5">
        <f t="shared" si="730"/>
        <v>1.8315638888734182E-2</v>
      </c>
      <c r="N488" s="5">
        <f t="shared" si="731"/>
        <v>3.6631277777468357E-2</v>
      </c>
      <c r="O488" s="5">
        <f t="shared" si="732"/>
        <v>3.6631277777468357E-2</v>
      </c>
      <c r="P488" s="5">
        <f t="shared" si="733"/>
        <v>7.3262555554936701E-2</v>
      </c>
      <c r="Q488" s="5">
        <f t="shared" si="734"/>
        <v>3.6631277777468371E-2</v>
      </c>
      <c r="R488" s="5">
        <f t="shared" si="735"/>
        <v>3.6631277777468371E-2</v>
      </c>
      <c r="S488" s="5">
        <f t="shared" si="736"/>
        <v>7.3262555554936756E-2</v>
      </c>
      <c r="T488" s="5">
        <f t="shared" si="737"/>
        <v>7.3262555554936729E-2</v>
      </c>
      <c r="U488" s="5">
        <f t="shared" si="738"/>
        <v>7.3262555554936729E-2</v>
      </c>
      <c r="V488" s="5">
        <f t="shared" si="739"/>
        <v>3.2561135802194115E-2</v>
      </c>
      <c r="W488" s="5">
        <f t="shared" si="740"/>
        <v>2.4420851851645581E-2</v>
      </c>
      <c r="X488" s="5">
        <f t="shared" si="741"/>
        <v>4.8841703703291155E-2</v>
      </c>
      <c r="Y488" s="5">
        <f t="shared" si="742"/>
        <v>4.8841703703291175E-2</v>
      </c>
      <c r="Z488" s="5">
        <f t="shared" si="743"/>
        <v>2.4420851851645581E-2</v>
      </c>
      <c r="AA488" s="5">
        <f t="shared" si="744"/>
        <v>4.8841703703291155E-2</v>
      </c>
      <c r="AB488" s="5">
        <f t="shared" si="745"/>
        <v>4.8841703703291175E-2</v>
      </c>
      <c r="AC488" s="5">
        <f t="shared" si="746"/>
        <v>8.1402839505485287E-3</v>
      </c>
      <c r="AD488" s="5">
        <f t="shared" si="747"/>
        <v>1.221042592582279E-2</v>
      </c>
      <c r="AE488" s="5">
        <f t="shared" si="748"/>
        <v>2.4420851851645577E-2</v>
      </c>
      <c r="AF488" s="5">
        <f t="shared" si="749"/>
        <v>2.4420851851645588E-2</v>
      </c>
      <c r="AG488" s="5">
        <f t="shared" si="750"/>
        <v>1.6280567901097057E-2</v>
      </c>
      <c r="AH488" s="5">
        <f t="shared" si="751"/>
        <v>1.221042592582279E-2</v>
      </c>
      <c r="AI488" s="5">
        <f t="shared" si="752"/>
        <v>2.4420851851645577E-2</v>
      </c>
      <c r="AJ488" s="5">
        <f t="shared" si="753"/>
        <v>2.4420851851645588E-2</v>
      </c>
      <c r="AK488" s="5">
        <f t="shared" si="754"/>
        <v>1.6280567901097057E-2</v>
      </c>
      <c r="AL488" s="5">
        <f t="shared" si="755"/>
        <v>1.3024454320877637E-3</v>
      </c>
      <c r="AM488" s="5">
        <f t="shared" si="756"/>
        <v>4.8841703703291148E-3</v>
      </c>
      <c r="AN488" s="5">
        <f t="shared" si="757"/>
        <v>9.7683407406582278E-3</v>
      </c>
      <c r="AO488" s="5">
        <f t="shared" si="758"/>
        <v>9.7683407406582313E-3</v>
      </c>
      <c r="AP488" s="5">
        <f t="shared" si="759"/>
        <v>6.5122271604388209E-3</v>
      </c>
      <c r="AQ488" s="5">
        <f t="shared" si="760"/>
        <v>3.2561135802194104E-3</v>
      </c>
      <c r="AR488" s="5">
        <f t="shared" si="761"/>
        <v>4.8841703703291148E-3</v>
      </c>
      <c r="AS488" s="5">
        <f t="shared" si="762"/>
        <v>9.7683407406582278E-3</v>
      </c>
      <c r="AT488" s="5">
        <f t="shared" si="763"/>
        <v>9.7683407406582313E-3</v>
      </c>
      <c r="AU488" s="5">
        <f t="shared" si="764"/>
        <v>6.5122271604388209E-3</v>
      </c>
      <c r="AV488" s="5">
        <f t="shared" si="765"/>
        <v>3.2561135802194104E-3</v>
      </c>
      <c r="AW488" s="5">
        <f t="shared" si="766"/>
        <v>1.4471615912086265E-4</v>
      </c>
      <c r="AX488" s="5">
        <f t="shared" si="767"/>
        <v>1.628056790109705E-3</v>
      </c>
      <c r="AY488" s="5">
        <f t="shared" si="768"/>
        <v>3.2561135802194091E-3</v>
      </c>
      <c r="AZ488" s="5">
        <f t="shared" si="769"/>
        <v>3.2561135802194104E-3</v>
      </c>
      <c r="BA488" s="5">
        <f t="shared" si="770"/>
        <v>2.1707423868129404E-3</v>
      </c>
      <c r="BB488" s="5">
        <f t="shared" si="771"/>
        <v>1.0853711934064702E-3</v>
      </c>
      <c r="BC488" s="5">
        <f t="shared" si="772"/>
        <v>4.3414847736258791E-4</v>
      </c>
      <c r="BD488" s="5">
        <f t="shared" si="773"/>
        <v>1.628056790109705E-3</v>
      </c>
      <c r="BE488" s="5">
        <f t="shared" si="774"/>
        <v>3.2561135802194091E-3</v>
      </c>
      <c r="BF488" s="5">
        <f t="shared" si="775"/>
        <v>3.2561135802194104E-3</v>
      </c>
      <c r="BG488" s="5">
        <f t="shared" si="776"/>
        <v>2.1707423868129404E-3</v>
      </c>
      <c r="BH488" s="5">
        <f t="shared" si="777"/>
        <v>1.0853711934064702E-3</v>
      </c>
      <c r="BI488" s="5">
        <f t="shared" si="778"/>
        <v>4.3414847736258791E-4</v>
      </c>
      <c r="BJ488" s="8">
        <f t="shared" si="779"/>
        <v>0.3919818064987467</v>
      </c>
      <c r="BK488" s="8">
        <f t="shared" si="780"/>
        <v>0.21010072876365746</v>
      </c>
      <c r="BL488" s="8">
        <f t="shared" si="781"/>
        <v>0.36756095464710115</v>
      </c>
      <c r="BM488" s="8">
        <f t="shared" si="782"/>
        <v>0.75284963878650757</v>
      </c>
      <c r="BN488" s="8">
        <f t="shared" si="783"/>
        <v>0.23810330555354436</v>
      </c>
    </row>
    <row r="489" spans="1:66" x14ac:dyDescent="0.25">
      <c r="A489" t="s">
        <v>13</v>
      </c>
      <c r="B489" t="s">
        <v>227</v>
      </c>
      <c r="C489" t="s">
        <v>45</v>
      </c>
      <c r="D489" s="17"/>
      <c r="E489">
        <f>VLOOKUP(A489,home!$A$2:$E$405,3,FALSE)</f>
        <v>2</v>
      </c>
      <c r="F489">
        <f>VLOOKUP(B489,home!$B$2:$E$405,3,FALSE)</f>
        <v>1.5</v>
      </c>
      <c r="G489">
        <f>VLOOKUP(C489,away!$B$2:$E$405,4,FALSE)</f>
        <v>1.5</v>
      </c>
      <c r="H489">
        <f>VLOOKUP(A489,away!$A$2:$E$405,3,FALSE)</f>
        <v>1</v>
      </c>
      <c r="I489">
        <f>VLOOKUP(C489,away!$B$2:$E$405,3,FALSE)</f>
        <v>1</v>
      </c>
      <c r="J489">
        <f>VLOOKUP(B489,home!$B$2:$E$405,4,FALSE)</f>
        <v>2</v>
      </c>
      <c r="K489" s="3">
        <f t="shared" si="728"/>
        <v>4.5</v>
      </c>
      <c r="L489" s="3">
        <f t="shared" si="729"/>
        <v>2</v>
      </c>
      <c r="M489" s="5">
        <f t="shared" si="730"/>
        <v>1.5034391929775726E-3</v>
      </c>
      <c r="N489" s="5">
        <f t="shared" si="731"/>
        <v>6.7654763683990772E-3</v>
      </c>
      <c r="O489" s="5">
        <f t="shared" si="732"/>
        <v>3.0068783859551443E-3</v>
      </c>
      <c r="P489" s="5">
        <f t="shared" si="733"/>
        <v>1.3530952736798153E-2</v>
      </c>
      <c r="Q489" s="5">
        <f t="shared" si="734"/>
        <v>1.5222321828897923E-2</v>
      </c>
      <c r="R489" s="5">
        <f t="shared" si="735"/>
        <v>3.0068783859551456E-3</v>
      </c>
      <c r="S489" s="5">
        <f t="shared" si="736"/>
        <v>3.0444643657795853E-2</v>
      </c>
      <c r="T489" s="5">
        <f t="shared" si="737"/>
        <v>3.0444643657795839E-2</v>
      </c>
      <c r="U489" s="5">
        <f t="shared" si="738"/>
        <v>1.3530952736798158E-2</v>
      </c>
      <c r="V489" s="5">
        <f t="shared" si="739"/>
        <v>3.0444643657795849E-2</v>
      </c>
      <c r="W489" s="5">
        <f t="shared" si="740"/>
        <v>2.2833482743346883E-2</v>
      </c>
      <c r="X489" s="5">
        <f t="shared" si="741"/>
        <v>4.5666965486693759E-2</v>
      </c>
      <c r="Y489" s="5">
        <f t="shared" si="742"/>
        <v>4.5666965486693772E-2</v>
      </c>
      <c r="Z489" s="5">
        <f t="shared" si="743"/>
        <v>2.0045855906367636E-3</v>
      </c>
      <c r="AA489" s="5">
        <f t="shared" si="744"/>
        <v>9.0206351578654385E-3</v>
      </c>
      <c r="AB489" s="5">
        <f t="shared" si="745"/>
        <v>2.0296429105197234E-2</v>
      </c>
      <c r="AC489" s="5">
        <f t="shared" si="746"/>
        <v>1.7125112057510172E-2</v>
      </c>
      <c r="AD489" s="5">
        <f t="shared" si="747"/>
        <v>2.5687668086265249E-2</v>
      </c>
      <c r="AE489" s="5">
        <f t="shared" si="748"/>
        <v>5.1375336172530491E-2</v>
      </c>
      <c r="AF489" s="5">
        <f t="shared" si="749"/>
        <v>5.1375336172530511E-2</v>
      </c>
      <c r="AG489" s="5">
        <f t="shared" si="750"/>
        <v>3.4250224115020343E-2</v>
      </c>
      <c r="AH489" s="5">
        <f t="shared" si="751"/>
        <v>1.0022927953183818E-3</v>
      </c>
      <c r="AI489" s="5">
        <f t="shared" si="752"/>
        <v>4.5103175789327193E-3</v>
      </c>
      <c r="AJ489" s="5">
        <f t="shared" si="753"/>
        <v>1.0148214552598617E-2</v>
      </c>
      <c r="AK489" s="5">
        <f t="shared" si="754"/>
        <v>1.5222321828897925E-2</v>
      </c>
      <c r="AL489" s="5">
        <f t="shared" si="755"/>
        <v>6.1650403407036581E-3</v>
      </c>
      <c r="AM489" s="5">
        <f t="shared" si="756"/>
        <v>2.3118901277638722E-2</v>
      </c>
      <c r="AN489" s="5">
        <f t="shared" si="757"/>
        <v>4.623780255527743E-2</v>
      </c>
      <c r="AO489" s="5">
        <f t="shared" si="758"/>
        <v>4.623780255527745E-2</v>
      </c>
      <c r="AP489" s="5">
        <f t="shared" si="759"/>
        <v>3.0825201703518303E-2</v>
      </c>
      <c r="AQ489" s="5">
        <f t="shared" si="760"/>
        <v>1.5412600851759151E-2</v>
      </c>
      <c r="AR489" s="5">
        <f t="shared" si="761"/>
        <v>4.0091711812735261E-4</v>
      </c>
      <c r="AS489" s="5">
        <f t="shared" si="762"/>
        <v>1.804127031573087E-3</v>
      </c>
      <c r="AT489" s="5">
        <f t="shared" si="763"/>
        <v>4.0592858210394458E-3</v>
      </c>
      <c r="AU489" s="5">
        <f t="shared" si="764"/>
        <v>6.0889287315591678E-3</v>
      </c>
      <c r="AV489" s="5">
        <f t="shared" si="765"/>
        <v>6.8500448230040655E-3</v>
      </c>
      <c r="AW489" s="5">
        <f t="shared" si="766"/>
        <v>1.5412600851759147E-3</v>
      </c>
      <c r="AX489" s="5">
        <f t="shared" si="767"/>
        <v>1.7339175958229043E-2</v>
      </c>
      <c r="AY489" s="5">
        <f t="shared" si="768"/>
        <v>3.4678351916458079E-2</v>
      </c>
      <c r="AZ489" s="5">
        <f t="shared" si="769"/>
        <v>3.4678351916458093E-2</v>
      </c>
      <c r="BA489" s="5">
        <f t="shared" si="770"/>
        <v>2.3118901277638729E-2</v>
      </c>
      <c r="BB489" s="5">
        <f t="shared" si="771"/>
        <v>1.1559450638819364E-2</v>
      </c>
      <c r="BC489" s="5">
        <f t="shared" si="772"/>
        <v>4.623780255527744E-3</v>
      </c>
      <c r="BD489" s="5">
        <f t="shared" si="773"/>
        <v>1.3363903937578419E-4</v>
      </c>
      <c r="BE489" s="5">
        <f t="shared" si="774"/>
        <v>6.0137567719102897E-4</v>
      </c>
      <c r="BF489" s="5">
        <f t="shared" si="775"/>
        <v>1.3530952736798153E-3</v>
      </c>
      <c r="BG489" s="5">
        <f t="shared" si="776"/>
        <v>2.0296429105197225E-3</v>
      </c>
      <c r="BH489" s="5">
        <f t="shared" si="777"/>
        <v>2.2833482743346884E-3</v>
      </c>
      <c r="BI489" s="5">
        <f t="shared" si="778"/>
        <v>2.0550134469012192E-3</v>
      </c>
      <c r="BJ489" s="8">
        <f t="shared" si="779"/>
        <v>0.61711874102477593</v>
      </c>
      <c r="BK489" s="8">
        <f t="shared" si="780"/>
        <v>0.13389218356003935</v>
      </c>
      <c r="BL489" s="8">
        <f t="shared" si="781"/>
        <v>0.10740433867482414</v>
      </c>
      <c r="BM489" s="8">
        <f t="shared" si="782"/>
        <v>0.78424681012001107</v>
      </c>
      <c r="BN489" s="8">
        <f t="shared" si="783"/>
        <v>4.3035946898983019E-2</v>
      </c>
    </row>
    <row r="490" spans="1:66" x14ac:dyDescent="0.25">
      <c r="A490" t="s">
        <v>16</v>
      </c>
      <c r="B490" t="s">
        <v>57</v>
      </c>
      <c r="C490" t="s">
        <v>236</v>
      </c>
      <c r="D490" s="17"/>
      <c r="E490">
        <f>VLOOKUP(A490,home!$A$2:$E$405,3,FALSE)</f>
        <v>1.4166666666666701</v>
      </c>
      <c r="F490">
        <f>VLOOKUP(B490,home!$B$2:$E$405,3,FALSE)</f>
        <v>0.35</v>
      </c>
      <c r="G490">
        <f>VLOOKUP(C490,away!$B$2:$E$405,4,FALSE)</f>
        <v>1.41</v>
      </c>
      <c r="H490">
        <f>VLOOKUP(A490,away!$A$2:$E$405,3,FALSE)</f>
        <v>1.3611111111111101</v>
      </c>
      <c r="I490">
        <f>VLOOKUP(C490,away!$B$2:$E$405,3,FALSE)</f>
        <v>1.06</v>
      </c>
      <c r="J490">
        <f>VLOOKUP(B490,home!$B$2:$E$405,4,FALSE)</f>
        <v>1.1000000000000001</v>
      </c>
      <c r="K490" s="3">
        <f t="shared" si="728"/>
        <v>0.69912500000000166</v>
      </c>
      <c r="L490" s="3">
        <f t="shared" si="729"/>
        <v>1.5870555555555546</v>
      </c>
      <c r="M490" s="5">
        <f t="shared" si="730"/>
        <v>0.10165398306578811</v>
      </c>
      <c r="N490" s="5">
        <f t="shared" si="731"/>
        <v>7.1068840910869291E-2</v>
      </c>
      <c r="O490" s="5">
        <f t="shared" si="732"/>
        <v>0.16133051856890929</v>
      </c>
      <c r="P490" s="5">
        <f t="shared" si="733"/>
        <v>0.11279019879448898</v>
      </c>
      <c r="Q490" s="5">
        <f t="shared" si="734"/>
        <v>2.4843001700905802E-2</v>
      </c>
      <c r="R490" s="5">
        <f t="shared" si="735"/>
        <v>0.12802024788772307</v>
      </c>
      <c r="S490" s="5">
        <f t="shared" si="736"/>
        <v>3.1286597338412214E-2</v>
      </c>
      <c r="T490" s="5">
        <f t="shared" si="737"/>
        <v>3.9427223866098648E-2</v>
      </c>
      <c r="U490" s="5">
        <f t="shared" si="738"/>
        <v>8.9502155804504602E-2</v>
      </c>
      <c r="V490" s="5">
        <f t="shared" si="739"/>
        <v>3.8571167569049409E-3</v>
      </c>
      <c r="W490" s="5">
        <f t="shared" si="740"/>
        <v>5.7894545213819379E-3</v>
      </c>
      <c r="X490" s="5">
        <f t="shared" si="741"/>
        <v>9.1881859617954278E-3</v>
      </c>
      <c r="Y490" s="5">
        <f t="shared" si="742"/>
        <v>7.2910807880724971E-3</v>
      </c>
      <c r="Z490" s="5">
        <f t="shared" si="743"/>
        <v>6.7725081877936688E-2</v>
      </c>
      <c r="AA490" s="5">
        <f t="shared" si="744"/>
        <v>4.73482978679126E-2</v>
      </c>
      <c r="AB490" s="5">
        <f t="shared" si="745"/>
        <v>1.6551189373452235E-2</v>
      </c>
      <c r="AC490" s="5">
        <f t="shared" si="746"/>
        <v>2.6747904549846301E-4</v>
      </c>
      <c r="AD490" s="5">
        <f t="shared" si="747"/>
        <v>1.011888098065289E-3</v>
      </c>
      <c r="AE490" s="5">
        <f t="shared" si="748"/>
        <v>1.6059226276350605E-3</v>
      </c>
      <c r="AF490" s="5">
        <f t="shared" si="749"/>
        <v>1.274344213990299E-3</v>
      </c>
      <c r="AG490" s="5">
        <f t="shared" si="750"/>
        <v>6.7415168816779315E-4</v>
      </c>
      <c r="AH490" s="5">
        <f t="shared" si="751"/>
        <v>2.6870866861208556E-2</v>
      </c>
      <c r="AI490" s="5">
        <f t="shared" si="752"/>
        <v>1.8786094794342477E-2</v>
      </c>
      <c r="AJ490" s="5">
        <f t="shared" si="753"/>
        <v>6.5669142615473568E-3</v>
      </c>
      <c r="AK490" s="5">
        <f t="shared" si="754"/>
        <v>1.5303646443681025E-3</v>
      </c>
      <c r="AL490" s="5">
        <f t="shared" si="755"/>
        <v>1.1871257300604581E-5</v>
      </c>
      <c r="AM490" s="5">
        <f t="shared" si="756"/>
        <v>1.4148725331197939E-4</v>
      </c>
      <c r="AN490" s="5">
        <f t="shared" si="757"/>
        <v>2.2454813140907295E-4</v>
      </c>
      <c r="AO490" s="5">
        <f t="shared" si="758"/>
        <v>1.7818517972119401E-4</v>
      </c>
      <c r="AP490" s="5">
        <f t="shared" si="759"/>
        <v>9.4263259798061931E-5</v>
      </c>
      <c r="AQ490" s="5">
        <f t="shared" si="760"/>
        <v>3.7400257536822686E-5</v>
      </c>
      <c r="AR490" s="5">
        <f t="shared" si="761"/>
        <v>8.5291117069349314E-3</v>
      </c>
      <c r="AS490" s="5">
        <f t="shared" si="762"/>
        <v>5.9629152221108983E-3</v>
      </c>
      <c r="AT490" s="5">
        <f t="shared" si="763"/>
        <v>2.084411552329146E-3</v>
      </c>
      <c r="AU490" s="5">
        <f t="shared" si="764"/>
        <v>4.8575474217403921E-4</v>
      </c>
      <c r="AV490" s="5">
        <f t="shared" si="765"/>
        <v>8.4900821030606475E-5</v>
      </c>
      <c r="AW490" s="5">
        <f t="shared" si="766"/>
        <v>3.6588211370843737E-7</v>
      </c>
      <c r="AX490" s="5">
        <f t="shared" si="767"/>
        <v>1.6486212661956303E-5</v>
      </c>
      <c r="AY490" s="5">
        <f t="shared" si="768"/>
        <v>2.6164535395228079E-5</v>
      </c>
      <c r="AZ490" s="5">
        <f t="shared" si="769"/>
        <v>2.0762285628763343E-5</v>
      </c>
      <c r="BA490" s="5">
        <f t="shared" si="770"/>
        <v>1.09836335843867E-5</v>
      </c>
      <c r="BB490" s="5">
        <f t="shared" si="771"/>
        <v>4.3579091750718701E-6</v>
      </c>
      <c r="BC490" s="5">
        <f t="shared" si="772"/>
        <v>1.3832487933808663E-6</v>
      </c>
      <c r="BD490" s="5">
        <f t="shared" si="773"/>
        <v>2.2560290197408367E-3</v>
      </c>
      <c r="BE490" s="5">
        <f t="shared" si="774"/>
        <v>1.5772462884263163E-3</v>
      </c>
      <c r="BF490" s="5">
        <f t="shared" si="775"/>
        <v>5.5134615569802552E-4</v>
      </c>
      <c r="BG490" s="5">
        <f t="shared" si="776"/>
        <v>1.2848662703412767E-4</v>
      </c>
      <c r="BH490" s="5">
        <f t="shared" si="777"/>
        <v>2.2457053281308675E-5</v>
      </c>
      <c r="BI490" s="5">
        <f t="shared" si="778"/>
        <v>3.140057475058994E-6</v>
      </c>
      <c r="BJ490" s="8">
        <f t="shared" si="779"/>
        <v>0.16293011628399798</v>
      </c>
      <c r="BK490" s="8">
        <f t="shared" si="780"/>
        <v>0.24989341079378852</v>
      </c>
      <c r="BL490" s="8">
        <f t="shared" si="781"/>
        <v>0.51819244931020381</v>
      </c>
      <c r="BM490" s="8">
        <f t="shared" si="782"/>
        <v>0.39900846868396078</v>
      </c>
      <c r="BN490" s="8">
        <f t="shared" si="783"/>
        <v>0.59970679092868451</v>
      </c>
    </row>
    <row r="491" spans="1:66" x14ac:dyDescent="0.25">
      <c r="A491" t="s">
        <v>16</v>
      </c>
      <c r="B491" t="s">
        <v>287</v>
      </c>
      <c r="C491" t="s">
        <v>232</v>
      </c>
      <c r="D491" s="17"/>
      <c r="E491">
        <f>VLOOKUP(A491,home!$A$2:$E$405,3,FALSE)</f>
        <v>1.4166666666666701</v>
      </c>
      <c r="F491">
        <f>VLOOKUP(B491,home!$B$2:$E$405,3,FALSE)</f>
        <v>1.06</v>
      </c>
      <c r="G491">
        <f>VLOOKUP(C491,away!$B$2:$E$405,4,FALSE)</f>
        <v>1.76</v>
      </c>
      <c r="H491">
        <f>VLOOKUP(A491,away!$A$2:$E$405,3,FALSE)</f>
        <v>1.3611111111111101</v>
      </c>
      <c r="I491">
        <f>VLOOKUP(C491,away!$B$2:$E$405,3,FALSE)</f>
        <v>0.71</v>
      </c>
      <c r="J491">
        <f>VLOOKUP(B491,home!$B$2:$E$405,4,FALSE)</f>
        <v>1.1000000000000001</v>
      </c>
      <c r="K491" s="3">
        <f t="shared" si="728"/>
        <v>2.6429333333333398</v>
      </c>
      <c r="L491" s="3">
        <f t="shared" si="729"/>
        <v>1.063027777777777</v>
      </c>
      <c r="M491" s="5">
        <f t="shared" si="730"/>
        <v>2.4576585183786772E-2</v>
      </c>
      <c r="N491" s="5">
        <f t="shared" si="731"/>
        <v>6.4954276201736341E-2</v>
      </c>
      <c r="O491" s="5">
        <f t="shared" si="732"/>
        <v>2.6125592733287094E-2</v>
      </c>
      <c r="P491" s="5">
        <f t="shared" si="733"/>
        <v>6.904819988789572E-2</v>
      </c>
      <c r="Q491" s="5">
        <f t="shared" si="734"/>
        <v>8.5834910858054767E-2</v>
      </c>
      <c r="R491" s="5">
        <f t="shared" si="735"/>
        <v>1.3886115393196707E-2</v>
      </c>
      <c r="S491" s="5">
        <f t="shared" si="736"/>
        <v>4.849792874097128E-2</v>
      </c>
      <c r="T491" s="5">
        <f t="shared" si="737"/>
        <v>9.1244894545191538E-2</v>
      </c>
      <c r="U491" s="5">
        <f t="shared" si="738"/>
        <v>3.6700077243192769E-2</v>
      </c>
      <c r="V491" s="5">
        <f t="shared" si="739"/>
        <v>1.5139498984336114E-2</v>
      </c>
      <c r="W491" s="5">
        <f t="shared" si="740"/>
        <v>7.5618649023482906E-2</v>
      </c>
      <c r="X491" s="5">
        <f t="shared" si="741"/>
        <v>8.03847244299907E-2</v>
      </c>
      <c r="Y491" s="5">
        <f t="shared" si="742"/>
        <v>4.2725597489045995E-2</v>
      </c>
      <c r="Z491" s="5">
        <f t="shared" si="743"/>
        <v>4.9204421294652264E-3</v>
      </c>
      <c r="AA491" s="5">
        <f t="shared" si="744"/>
        <v>1.3004400518701326E-2</v>
      </c>
      <c r="AB491" s="5">
        <f t="shared" si="745"/>
        <v>1.7184881805446563E-2</v>
      </c>
      <c r="AC491" s="5">
        <f t="shared" si="746"/>
        <v>2.6584123268543463E-3</v>
      </c>
      <c r="AD491" s="5">
        <f t="shared" si="747"/>
        <v>4.99637620314494E-2</v>
      </c>
      <c r="AE491" s="5">
        <f t="shared" si="748"/>
        <v>5.3112866921709322E-2</v>
      </c>
      <c r="AF491" s="5">
        <f t="shared" si="749"/>
        <v>2.8230226447595728E-2</v>
      </c>
      <c r="AG491" s="5">
        <f t="shared" si="750"/>
        <v>1.000317162891704E-2</v>
      </c>
      <c r="AH491" s="5">
        <f t="shared" si="751"/>
        <v>1.307641665642393E-3</v>
      </c>
      <c r="AI491" s="5">
        <f t="shared" si="752"/>
        <v>3.4560097461818098E-3</v>
      </c>
      <c r="AJ491" s="5">
        <f t="shared" si="753"/>
        <v>4.5670016792544021E-3</v>
      </c>
      <c r="AK491" s="5">
        <f t="shared" si="754"/>
        <v>4.023426990496932E-3</v>
      </c>
      <c r="AL491" s="5">
        <f t="shared" si="755"/>
        <v>2.9875360528146765E-4</v>
      </c>
      <c r="AM491" s="5">
        <f t="shared" si="756"/>
        <v>2.6410178426330463E-2</v>
      </c>
      <c r="AN491" s="5">
        <f t="shared" si="757"/>
        <v>2.8074753283256659E-2</v>
      </c>
      <c r="AO491" s="5">
        <f t="shared" si="758"/>
        <v>1.4922121297179836E-2</v>
      </c>
      <c r="AP491" s="5">
        <f t="shared" si="759"/>
        <v>5.2875431474238409E-3</v>
      </c>
      <c r="AQ491" s="5">
        <f t="shared" si="760"/>
        <v>1.4052013104775194E-3</v>
      </c>
      <c r="AR491" s="5">
        <f t="shared" si="761"/>
        <v>2.7801188279149289E-4</v>
      </c>
      <c r="AS491" s="5">
        <f t="shared" si="762"/>
        <v>7.3476687209239795E-4</v>
      </c>
      <c r="AT491" s="5">
        <f t="shared" si="763"/>
        <v>9.70969929241037E-4</v>
      </c>
      <c r="AU491" s="5">
        <f t="shared" si="764"/>
        <v>8.5540293055181692E-4</v>
      </c>
      <c r="AV491" s="5">
        <f t="shared" si="765"/>
        <v>5.651932296466053E-4</v>
      </c>
      <c r="AW491" s="5">
        <f t="shared" si="766"/>
        <v>2.3315325113588269E-5</v>
      </c>
      <c r="AX491" s="5">
        <f t="shared" si="767"/>
        <v>1.1633390150371636E-2</v>
      </c>
      <c r="AY491" s="5">
        <f t="shared" si="768"/>
        <v>1.2366616879571439E-2</v>
      </c>
      <c r="AZ491" s="5">
        <f t="shared" si="769"/>
        <v>6.5730286300599858E-3</v>
      </c>
      <c r="BA491" s="5">
        <f t="shared" si="770"/>
        <v>2.3291040059607911E-3</v>
      </c>
      <c r="BB491" s="5">
        <f t="shared" si="771"/>
        <v>6.1897556391745441E-4</v>
      </c>
      <c r="BC491" s="5">
        <f t="shared" si="772"/>
        <v>1.3159764364198363E-4</v>
      </c>
      <c r="BD491" s="5">
        <f t="shared" si="773"/>
        <v>4.9255725659942727E-5</v>
      </c>
      <c r="BE491" s="5">
        <f t="shared" si="774"/>
        <v>1.3017959920418493E-4</v>
      </c>
      <c r="BF491" s="5">
        <f t="shared" si="775"/>
        <v>1.720280010283574E-4</v>
      </c>
      <c r="BG491" s="5">
        <f t="shared" si="776"/>
        <v>1.5155284606151593E-4</v>
      </c>
      <c r="BH491" s="5">
        <f t="shared" si="777"/>
        <v>1.0013601715437921E-4</v>
      </c>
      <c r="BI491" s="5">
        <f t="shared" si="778"/>
        <v>5.2930563520909586E-5</v>
      </c>
      <c r="BJ491" s="8">
        <f t="shared" si="779"/>
        <v>0.69182558991536547</v>
      </c>
      <c r="BK491" s="8">
        <f t="shared" si="780"/>
        <v>0.17258599560869717</v>
      </c>
      <c r="BL491" s="8">
        <f t="shared" si="781"/>
        <v>0.1243155753723526</v>
      </c>
      <c r="BM491" s="8">
        <f t="shared" si="782"/>
        <v>0.69687862121346522</v>
      </c>
      <c r="BN491" s="8">
        <f t="shared" si="783"/>
        <v>0.28442568025795745</v>
      </c>
    </row>
    <row r="492" spans="1:66" x14ac:dyDescent="0.25">
      <c r="A492" t="s">
        <v>16</v>
      </c>
      <c r="B492" t="s">
        <v>449</v>
      </c>
      <c r="C492" t="s">
        <v>56</v>
      </c>
      <c r="D492" s="17"/>
      <c r="E492">
        <f>VLOOKUP(A492,home!$A$2:$E$405,3,FALSE)</f>
        <v>1.4166666666666701</v>
      </c>
      <c r="F492">
        <f>VLOOKUP(B492,home!$B$2:$E$405,3,FALSE)</f>
        <v>0.35</v>
      </c>
      <c r="G492">
        <f>VLOOKUP(C492,away!$B$2:$E$405,4,FALSE)</f>
        <v>0.71</v>
      </c>
      <c r="H492">
        <f>VLOOKUP(A492,away!$A$2:$E$405,3,FALSE)</f>
        <v>1.3611111111111101</v>
      </c>
      <c r="I492">
        <f>VLOOKUP(C492,away!$B$2:$E$405,3,FALSE)</f>
        <v>0.71</v>
      </c>
      <c r="J492">
        <f>VLOOKUP(B492,home!$B$2:$E$405,4,FALSE)</f>
        <v>0.73</v>
      </c>
      <c r="K492" s="3">
        <f t="shared" si="728"/>
        <v>0.35204166666666747</v>
      </c>
      <c r="L492" s="3">
        <f t="shared" si="729"/>
        <v>0.70546388888888822</v>
      </c>
      <c r="M492" s="5">
        <f t="shared" si="730"/>
        <v>0.3473211038660346</v>
      </c>
      <c r="N492" s="5">
        <f t="shared" si="731"/>
        <v>0.12227150027350556</v>
      </c>
      <c r="O492" s="5">
        <f t="shared" si="732"/>
        <v>0.24502249662651421</v>
      </c>
      <c r="P492" s="5">
        <f t="shared" si="733"/>
        <v>8.6258128083225985E-2</v>
      </c>
      <c r="Q492" s="5">
        <f t="shared" si="734"/>
        <v>2.152233137105939E-2</v>
      </c>
      <c r="R492" s="5">
        <f t="shared" si="735"/>
        <v>8.6427261667702607E-2</v>
      </c>
      <c r="S492" s="5">
        <f t="shared" si="736"/>
        <v>5.3556093896989943E-3</v>
      </c>
      <c r="T492" s="5">
        <f t="shared" si="737"/>
        <v>1.5183227586982874E-2</v>
      </c>
      <c r="U492" s="5">
        <f t="shared" si="738"/>
        <v>3.0425997242934211E-2</v>
      </c>
      <c r="V492" s="5">
        <f t="shared" si="739"/>
        <v>1.4778666246634232E-4</v>
      </c>
      <c r="W492" s="5">
        <f t="shared" si="740"/>
        <v>2.5255858021400171E-3</v>
      </c>
      <c r="X492" s="5">
        <f t="shared" si="741"/>
        <v>1.7817095817002583E-3</v>
      </c>
      <c r="Y492" s="5">
        <f t="shared" si="742"/>
        <v>6.2846588518842932E-4</v>
      </c>
      <c r="Z492" s="5">
        <f t="shared" si="743"/>
        <v>2.0323770707371677E-2</v>
      </c>
      <c r="AA492" s="5">
        <f t="shared" si="744"/>
        <v>7.1548141127743218E-3</v>
      </c>
      <c r="AB492" s="5">
        <f t="shared" si="745"/>
        <v>1.259396342475633E-3</v>
      </c>
      <c r="AC492" s="5">
        <f t="shared" si="746"/>
        <v>2.2939508854555521E-6</v>
      </c>
      <c r="AD492" s="5">
        <f t="shared" si="747"/>
        <v>2.2227785877376095E-4</v>
      </c>
      <c r="AE492" s="5">
        <f t="shared" si="748"/>
        <v>1.5680900266443247E-4</v>
      </c>
      <c r="AF492" s="5">
        <f t="shared" si="749"/>
        <v>5.5311544416219286E-5</v>
      </c>
      <c r="AG492" s="5">
        <f t="shared" si="750"/>
        <v>1.3006765741438845E-5</v>
      </c>
      <c r="AH492" s="5">
        <f t="shared" si="751"/>
        <v>3.5844215800271222E-3</v>
      </c>
      <c r="AI492" s="5">
        <f t="shared" si="752"/>
        <v>1.2618657470687179E-3</v>
      </c>
      <c r="AJ492" s="5">
        <f t="shared" si="753"/>
        <v>2.2211466035382545E-4</v>
      </c>
      <c r="AK492" s="5">
        <f t="shared" si="754"/>
        <v>2.6064538407353826E-5</v>
      </c>
      <c r="AL492" s="5">
        <f t="shared" si="755"/>
        <v>2.2788354302890401E-8</v>
      </c>
      <c r="AM492" s="5">
        <f t="shared" si="756"/>
        <v>1.5650213573162598E-5</v>
      </c>
      <c r="AN492" s="5">
        <f t="shared" si="757"/>
        <v>1.1040660529264949E-5</v>
      </c>
      <c r="AO492" s="5">
        <f t="shared" si="758"/>
        <v>3.8943936564386506E-6</v>
      </c>
      <c r="AP492" s="5">
        <f t="shared" si="759"/>
        <v>9.1578469791180932E-7</v>
      </c>
      <c r="AQ492" s="5">
        <f t="shared" si="760"/>
        <v>1.6151325859345011E-7</v>
      </c>
      <c r="AR492" s="5">
        <f t="shared" si="761"/>
        <v>5.0573599745263752E-4</v>
      </c>
      <c r="AS492" s="5">
        <f t="shared" si="762"/>
        <v>1.7804014343655603E-4</v>
      </c>
      <c r="AT492" s="5">
        <f t="shared" si="763"/>
        <v>3.1338774414488859E-5</v>
      </c>
      <c r="AU492" s="5">
        <f t="shared" si="764"/>
        <v>3.6775181253891248E-6</v>
      </c>
      <c r="AV492" s="5">
        <f t="shared" si="765"/>
        <v>3.2365990251471655E-7</v>
      </c>
      <c r="AW492" s="5">
        <f t="shared" si="766"/>
        <v>1.5720969270100013E-10</v>
      </c>
      <c r="AX492" s="5">
        <f t="shared" si="767"/>
        <v>9.1825454499757624E-7</v>
      </c>
      <c r="AY492" s="5">
        <f t="shared" si="768"/>
        <v>6.4779542230388671E-7</v>
      </c>
      <c r="AZ492" s="5">
        <f t="shared" si="769"/>
        <v>2.2849813891145977E-7</v>
      </c>
      <c r="BA492" s="5">
        <f t="shared" si="770"/>
        <v>5.3732395226783944E-8</v>
      </c>
      <c r="BB492" s="5">
        <f t="shared" si="771"/>
        <v>9.4765661240004305E-9</v>
      </c>
      <c r="BC492" s="5">
        <f t="shared" si="772"/>
        <v>1.3370750382300088E-9</v>
      </c>
      <c r="BD492" s="5">
        <f t="shared" si="773"/>
        <v>5.946308058567308E-5</v>
      </c>
      <c r="BE492" s="5">
        <f t="shared" si="774"/>
        <v>2.0933481994514712E-5</v>
      </c>
      <c r="BF492" s="5">
        <f t="shared" si="775"/>
        <v>3.6847289452428167E-6</v>
      </c>
      <c r="BG492" s="5">
        <f t="shared" si="776"/>
        <v>4.3239270636606429E-7</v>
      </c>
      <c r="BH492" s="5">
        <f t="shared" si="777"/>
        <v>3.8055062250905061E-8</v>
      </c>
      <c r="BI492" s="5">
        <f t="shared" si="778"/>
        <v>2.6793935079824816E-9</v>
      </c>
      <c r="BJ492" s="8">
        <f t="shared" si="779"/>
        <v>0.16439374733203033</v>
      </c>
      <c r="BK492" s="8">
        <f t="shared" si="780"/>
        <v>0.43908559253608798</v>
      </c>
      <c r="BL492" s="8">
        <f t="shared" si="781"/>
        <v>0.37618810303027705</v>
      </c>
      <c r="BM492" s="8">
        <f t="shared" si="782"/>
        <v>9.1167744079512184E-2</v>
      </c>
      <c r="BN492" s="8">
        <f t="shared" si="783"/>
        <v>0.90882282188804242</v>
      </c>
    </row>
    <row r="493" spans="1:66" x14ac:dyDescent="0.25">
      <c r="A493" t="s">
        <v>61</v>
      </c>
      <c r="B493" t="s">
        <v>71</v>
      </c>
      <c r="C493" t="s">
        <v>240</v>
      </c>
      <c r="D493" s="17"/>
      <c r="E493">
        <f>VLOOKUP(A493,home!$A$2:$E$405,3,FALSE)</f>
        <v>1.95</v>
      </c>
      <c r="F493">
        <f>VLOOKUP(B493,home!$B$2:$E$405,3,FALSE)</f>
        <v>0.51</v>
      </c>
      <c r="G493">
        <f>VLOOKUP(C493,away!$B$2:$E$405,4,FALSE)</f>
        <v>0.51</v>
      </c>
      <c r="H493">
        <f>VLOOKUP(A493,away!$A$2:$E$405,3,FALSE)</f>
        <v>1</v>
      </c>
      <c r="I493">
        <f>VLOOKUP(C493,away!$B$2:$E$405,3,FALSE)</f>
        <v>0.51</v>
      </c>
      <c r="J493">
        <f>VLOOKUP(B493,home!$B$2:$E$405,4,FALSE)</f>
        <v>1</v>
      </c>
      <c r="K493" s="3">
        <f t="shared" si="728"/>
        <v>0.50719499999999995</v>
      </c>
      <c r="L493" s="3">
        <f t="shared" si="729"/>
        <v>0.51</v>
      </c>
      <c r="M493" s="5">
        <f t="shared" si="730"/>
        <v>0.36160782889257348</v>
      </c>
      <c r="N493" s="5">
        <f t="shared" si="731"/>
        <v>0.18340568277516878</v>
      </c>
      <c r="O493" s="5">
        <f t="shared" si="732"/>
        <v>0.18441999273521245</v>
      </c>
      <c r="P493" s="5">
        <f t="shared" si="733"/>
        <v>9.3536898215336076E-2</v>
      </c>
      <c r="Q493" s="5">
        <f t="shared" si="734"/>
        <v>4.6511222637575858E-2</v>
      </c>
      <c r="R493" s="5">
        <f t="shared" si="735"/>
        <v>4.7027098147479178E-2</v>
      </c>
      <c r="S493" s="5">
        <f t="shared" si="736"/>
        <v>6.0487845040167404E-3</v>
      </c>
      <c r="T493" s="5">
        <f t="shared" si="737"/>
        <v>2.3720723545163688E-2</v>
      </c>
      <c r="U493" s="5">
        <f t="shared" si="738"/>
        <v>2.3851909044910698E-2</v>
      </c>
      <c r="V493" s="5">
        <f t="shared" si="739"/>
        <v>1.7384841786917036E-4</v>
      </c>
      <c r="W493" s="5">
        <f t="shared" si="740"/>
        <v>7.8634198552217632E-3</v>
      </c>
      <c r="X493" s="5">
        <f t="shared" si="741"/>
        <v>4.010344126163099E-3</v>
      </c>
      <c r="Y493" s="5">
        <f t="shared" si="742"/>
        <v>1.0226377521715903E-3</v>
      </c>
      <c r="Z493" s="5">
        <f t="shared" si="743"/>
        <v>7.994606685071461E-3</v>
      </c>
      <c r="AA493" s="5">
        <f t="shared" si="744"/>
        <v>4.0548245376348189E-3</v>
      </c>
      <c r="AB493" s="5">
        <f t="shared" si="745"/>
        <v>1.028293365682846E-3</v>
      </c>
      <c r="AC493" s="5">
        <f t="shared" si="746"/>
        <v>2.8105796645992781E-6</v>
      </c>
      <c r="AD493" s="5">
        <f t="shared" si="747"/>
        <v>9.9707180836730038E-4</v>
      </c>
      <c r="AE493" s="5">
        <f t="shared" si="748"/>
        <v>5.085066222673231E-4</v>
      </c>
      <c r="AF493" s="5">
        <f t="shared" si="749"/>
        <v>1.2966918867816739E-4</v>
      </c>
      <c r="AG493" s="5">
        <f t="shared" si="750"/>
        <v>2.2043762075288459E-5</v>
      </c>
      <c r="AH493" s="5">
        <f t="shared" si="751"/>
        <v>1.019312352346611E-3</v>
      </c>
      <c r="AI493" s="5">
        <f t="shared" si="752"/>
        <v>5.169901285484393E-4</v>
      </c>
      <c r="AJ493" s="5">
        <f t="shared" si="753"/>
        <v>1.3110740412456282E-4</v>
      </c>
      <c r="AK493" s="5">
        <f t="shared" si="754"/>
        <v>2.2165673278319217E-5</v>
      </c>
      <c r="AL493" s="5">
        <f t="shared" si="755"/>
        <v>2.9080443840923201E-8</v>
      </c>
      <c r="AM493" s="5">
        <f t="shared" si="756"/>
        <v>1.0114196716897059E-4</v>
      </c>
      <c r="AN493" s="5">
        <f t="shared" si="757"/>
        <v>5.1582403256175002E-5</v>
      </c>
      <c r="AO493" s="5">
        <f t="shared" si="758"/>
        <v>1.3153512830324624E-5</v>
      </c>
      <c r="AP493" s="5">
        <f t="shared" si="759"/>
        <v>2.2360971811551865E-6</v>
      </c>
      <c r="AQ493" s="5">
        <f t="shared" si="760"/>
        <v>2.851023905972862E-7</v>
      </c>
      <c r="AR493" s="5">
        <f t="shared" si="761"/>
        <v>1.0396985993935435E-4</v>
      </c>
      <c r="AS493" s="5">
        <f t="shared" si="762"/>
        <v>5.2732993111940824E-5</v>
      </c>
      <c r="AT493" s="5">
        <f t="shared" si="763"/>
        <v>1.3372955220705413E-5</v>
      </c>
      <c r="AU493" s="5">
        <f t="shared" si="764"/>
        <v>2.2608986743885606E-6</v>
      </c>
      <c r="AV493" s="5">
        <f t="shared" si="765"/>
        <v>2.8667912578912647E-7</v>
      </c>
      <c r="AW493" s="5">
        <f t="shared" si="766"/>
        <v>2.0895062261354129E-10</v>
      </c>
      <c r="AX493" s="5">
        <f t="shared" si="767"/>
        <v>8.5497833397110042E-6</v>
      </c>
      <c r="AY493" s="5">
        <f t="shared" si="768"/>
        <v>4.3603895032526127E-6</v>
      </c>
      <c r="AZ493" s="5">
        <f t="shared" si="769"/>
        <v>1.1118993233294161E-6</v>
      </c>
      <c r="BA493" s="5">
        <f t="shared" si="770"/>
        <v>1.8902288496600075E-7</v>
      </c>
      <c r="BB493" s="5">
        <f t="shared" si="771"/>
        <v>2.410041783316509E-8</v>
      </c>
      <c r="BC493" s="5">
        <f t="shared" si="772"/>
        <v>2.4582426189828401E-9</v>
      </c>
      <c r="BD493" s="5">
        <f t="shared" si="773"/>
        <v>8.837438094845115E-6</v>
      </c>
      <c r="BE493" s="5">
        <f t="shared" si="774"/>
        <v>4.4823044145149676E-6</v>
      </c>
      <c r="BF493" s="5">
        <f t="shared" si="775"/>
        <v>1.1367011937599595E-6</v>
      </c>
      <c r="BG493" s="5">
        <f t="shared" si="776"/>
        <v>1.9217638732302754E-7</v>
      </c>
      <c r="BH493" s="5">
        <f t="shared" si="777"/>
        <v>2.4367725692075736E-8</v>
      </c>
      <c r="BI493" s="5">
        <f t="shared" si="778"/>
        <v>2.4718377264784709E-9</v>
      </c>
      <c r="BJ493" s="8">
        <f t="shared" si="779"/>
        <v>0.26837395880939169</v>
      </c>
      <c r="BK493" s="8">
        <f t="shared" si="780"/>
        <v>0.46137456007940714</v>
      </c>
      <c r="BL493" s="8">
        <f t="shared" si="781"/>
        <v>0.26225899223494398</v>
      </c>
      <c r="BM493" s="8">
        <f t="shared" si="782"/>
        <v>8.3489034224915937E-2</v>
      </c>
      <c r="BN493" s="8">
        <f t="shared" si="783"/>
        <v>0.91650872340334588</v>
      </c>
    </row>
    <row r="494" spans="1:66" x14ac:dyDescent="0.25">
      <c r="A494" t="s">
        <v>61</v>
      </c>
      <c r="B494" t="s">
        <v>62</v>
      </c>
      <c r="C494" t="s">
        <v>238</v>
      </c>
      <c r="D494" s="17"/>
      <c r="E494">
        <f>VLOOKUP(A494,home!$A$2:$E$405,3,FALSE)</f>
        <v>1.95</v>
      </c>
      <c r="F494">
        <f>VLOOKUP(B494,home!$B$2:$E$405,3,FALSE)</f>
        <v>0</v>
      </c>
      <c r="G494">
        <f>VLOOKUP(C494,away!$B$2:$E$405,4,FALSE)</f>
        <v>0</v>
      </c>
      <c r="H494">
        <f>VLOOKUP(A494,away!$A$2:$E$405,3,FALSE)</f>
        <v>1</v>
      </c>
      <c r="I494">
        <f>VLOOKUP(C494,away!$B$2:$E$405,3,FALSE)</f>
        <v>0.51</v>
      </c>
      <c r="J494">
        <f>VLOOKUP(B494,home!$B$2:$E$405,4,FALSE)</f>
        <v>1</v>
      </c>
      <c r="K494" s="3">
        <f t="shared" si="728"/>
        <v>0</v>
      </c>
      <c r="L494" s="3">
        <f t="shared" si="729"/>
        <v>0.51</v>
      </c>
      <c r="M494" s="5">
        <f t="shared" si="730"/>
        <v>0.6004955788122659</v>
      </c>
      <c r="N494" s="5">
        <f t="shared" si="731"/>
        <v>0</v>
      </c>
      <c r="O494" s="5">
        <f t="shared" si="732"/>
        <v>0.3062527451942556</v>
      </c>
      <c r="P494" s="5">
        <f t="shared" si="733"/>
        <v>0</v>
      </c>
      <c r="Q494" s="5">
        <f t="shared" si="734"/>
        <v>0</v>
      </c>
      <c r="R494" s="5">
        <f t="shared" si="735"/>
        <v>7.8094450024535175E-2</v>
      </c>
      <c r="S494" s="5">
        <f t="shared" si="736"/>
        <v>0</v>
      </c>
      <c r="T494" s="5">
        <f t="shared" si="737"/>
        <v>0</v>
      </c>
      <c r="U494" s="5">
        <f t="shared" si="738"/>
        <v>0</v>
      </c>
      <c r="V494" s="5">
        <f t="shared" si="739"/>
        <v>0</v>
      </c>
      <c r="W494" s="5">
        <f t="shared" si="740"/>
        <v>0</v>
      </c>
      <c r="X494" s="5">
        <f t="shared" si="741"/>
        <v>0</v>
      </c>
      <c r="Y494" s="5">
        <f t="shared" si="742"/>
        <v>0</v>
      </c>
      <c r="Z494" s="5">
        <f t="shared" si="743"/>
        <v>1.3276056504170981E-2</v>
      </c>
      <c r="AA494" s="5">
        <f t="shared" si="744"/>
        <v>0</v>
      </c>
      <c r="AB494" s="5">
        <f t="shared" si="745"/>
        <v>0</v>
      </c>
      <c r="AC494" s="5">
        <f t="shared" si="746"/>
        <v>0</v>
      </c>
      <c r="AD494" s="5">
        <f t="shared" si="747"/>
        <v>0</v>
      </c>
      <c r="AE494" s="5">
        <f t="shared" si="748"/>
        <v>0</v>
      </c>
      <c r="AF494" s="5">
        <f t="shared" si="749"/>
        <v>0</v>
      </c>
      <c r="AG494" s="5">
        <f t="shared" si="750"/>
        <v>0</v>
      </c>
      <c r="AH494" s="5">
        <f t="shared" si="751"/>
        <v>1.6926972042817998E-3</v>
      </c>
      <c r="AI494" s="5">
        <f t="shared" si="752"/>
        <v>0</v>
      </c>
      <c r="AJ494" s="5">
        <f t="shared" si="753"/>
        <v>0</v>
      </c>
      <c r="AK494" s="5">
        <f t="shared" si="754"/>
        <v>0</v>
      </c>
      <c r="AL494" s="5">
        <f t="shared" si="755"/>
        <v>0</v>
      </c>
      <c r="AM494" s="5">
        <f t="shared" si="756"/>
        <v>0</v>
      </c>
      <c r="AN494" s="5">
        <f t="shared" si="757"/>
        <v>0</v>
      </c>
      <c r="AO494" s="5">
        <f t="shared" si="758"/>
        <v>0</v>
      </c>
      <c r="AP494" s="5">
        <f t="shared" si="759"/>
        <v>0</v>
      </c>
      <c r="AQ494" s="5">
        <f t="shared" si="760"/>
        <v>0</v>
      </c>
      <c r="AR494" s="5">
        <f t="shared" si="761"/>
        <v>1.7265511483674362E-4</v>
      </c>
      <c r="AS494" s="5">
        <f t="shared" si="762"/>
        <v>0</v>
      </c>
      <c r="AT494" s="5">
        <f t="shared" si="763"/>
        <v>0</v>
      </c>
      <c r="AU494" s="5">
        <f t="shared" si="764"/>
        <v>0</v>
      </c>
      <c r="AV494" s="5">
        <f t="shared" si="765"/>
        <v>0</v>
      </c>
      <c r="AW494" s="5">
        <f t="shared" si="766"/>
        <v>0</v>
      </c>
      <c r="AX494" s="5">
        <f t="shared" si="767"/>
        <v>0</v>
      </c>
      <c r="AY494" s="5">
        <f t="shared" si="768"/>
        <v>0</v>
      </c>
      <c r="AZ494" s="5">
        <f t="shared" si="769"/>
        <v>0</v>
      </c>
      <c r="BA494" s="5">
        <f t="shared" si="770"/>
        <v>0</v>
      </c>
      <c r="BB494" s="5">
        <f t="shared" si="771"/>
        <v>0</v>
      </c>
      <c r="BC494" s="5">
        <f t="shared" si="772"/>
        <v>0</v>
      </c>
      <c r="BD494" s="5">
        <f t="shared" si="773"/>
        <v>1.46756847611232E-5</v>
      </c>
      <c r="BE494" s="5">
        <f t="shared" si="774"/>
        <v>0</v>
      </c>
      <c r="BF494" s="5">
        <f t="shared" si="775"/>
        <v>0</v>
      </c>
      <c r="BG494" s="5">
        <f t="shared" si="776"/>
        <v>0</v>
      </c>
      <c r="BH494" s="5">
        <f t="shared" si="777"/>
        <v>0</v>
      </c>
      <c r="BI494" s="5">
        <f t="shared" si="778"/>
        <v>0</v>
      </c>
      <c r="BJ494" s="8">
        <f t="shared" si="779"/>
        <v>0</v>
      </c>
      <c r="BK494" s="8">
        <f t="shared" si="780"/>
        <v>0.6004955788122659</v>
      </c>
      <c r="BL494" s="8">
        <f t="shared" si="781"/>
        <v>0.38622722322267039</v>
      </c>
      <c r="BM494" s="8">
        <f t="shared" si="782"/>
        <v>1.5156084508050647E-2</v>
      </c>
      <c r="BN494" s="8">
        <f t="shared" si="783"/>
        <v>0.98484277403105669</v>
      </c>
    </row>
    <row r="495" spans="1:66" x14ac:dyDescent="0.25">
      <c r="A495" t="s">
        <v>61</v>
      </c>
      <c r="B495" t="s">
        <v>288</v>
      </c>
      <c r="C495" t="s">
        <v>69</v>
      </c>
      <c r="D495" s="17"/>
      <c r="E495">
        <f>VLOOKUP(A495,home!$A$2:$E$405,3,FALSE)</f>
        <v>1.95</v>
      </c>
      <c r="F495">
        <f>VLOOKUP(B495,home!$B$2:$E$405,3,FALSE)</f>
        <v>0</v>
      </c>
      <c r="G495">
        <f>VLOOKUP(C495,away!$B$2:$E$405,4,FALSE)</f>
        <v>0</v>
      </c>
      <c r="H495">
        <f>VLOOKUP(A495,away!$A$2:$E$405,3,FALSE)</f>
        <v>1</v>
      </c>
      <c r="I495">
        <f>VLOOKUP(C495,away!$B$2:$E$405,3,FALSE)</f>
        <v>1.03</v>
      </c>
      <c r="J495">
        <f>VLOOKUP(B495,home!$B$2:$E$405,4,FALSE)</f>
        <v>2</v>
      </c>
      <c r="K495" s="3">
        <f t="shared" si="728"/>
        <v>0</v>
      </c>
      <c r="L495" s="3">
        <f t="shared" si="729"/>
        <v>2.06</v>
      </c>
      <c r="M495" s="5">
        <f t="shared" si="730"/>
        <v>0.12745396989482075</v>
      </c>
      <c r="N495" s="5">
        <f t="shared" si="731"/>
        <v>0</v>
      </c>
      <c r="O495" s="5">
        <f t="shared" si="732"/>
        <v>0.26255517798333072</v>
      </c>
      <c r="P495" s="5">
        <f t="shared" si="733"/>
        <v>0</v>
      </c>
      <c r="Q495" s="5">
        <f t="shared" si="734"/>
        <v>0</v>
      </c>
      <c r="R495" s="5">
        <f t="shared" si="735"/>
        <v>0.27043183332283066</v>
      </c>
      <c r="S495" s="5">
        <f t="shared" si="736"/>
        <v>0</v>
      </c>
      <c r="T495" s="5">
        <f t="shared" si="737"/>
        <v>0</v>
      </c>
      <c r="U495" s="5">
        <f t="shared" si="738"/>
        <v>0</v>
      </c>
      <c r="V495" s="5">
        <f t="shared" si="739"/>
        <v>0</v>
      </c>
      <c r="W495" s="5">
        <f t="shared" si="740"/>
        <v>0</v>
      </c>
      <c r="X495" s="5">
        <f t="shared" si="741"/>
        <v>0</v>
      </c>
      <c r="Y495" s="5">
        <f t="shared" si="742"/>
        <v>0</v>
      </c>
      <c r="Z495" s="5">
        <f t="shared" si="743"/>
        <v>0.18569652554834373</v>
      </c>
      <c r="AA495" s="5">
        <f t="shared" si="744"/>
        <v>0</v>
      </c>
      <c r="AB495" s="5">
        <f t="shared" si="745"/>
        <v>0</v>
      </c>
      <c r="AC495" s="5">
        <f t="shared" si="746"/>
        <v>0</v>
      </c>
      <c r="AD495" s="5">
        <f t="shared" si="747"/>
        <v>0</v>
      </c>
      <c r="AE495" s="5">
        <f t="shared" si="748"/>
        <v>0</v>
      </c>
      <c r="AF495" s="5">
        <f t="shared" si="749"/>
        <v>0</v>
      </c>
      <c r="AG495" s="5">
        <f t="shared" si="750"/>
        <v>0</v>
      </c>
      <c r="AH495" s="5">
        <f t="shared" si="751"/>
        <v>9.5633710657397036E-2</v>
      </c>
      <c r="AI495" s="5">
        <f t="shared" si="752"/>
        <v>0</v>
      </c>
      <c r="AJ495" s="5">
        <f t="shared" si="753"/>
        <v>0</v>
      </c>
      <c r="AK495" s="5">
        <f t="shared" si="754"/>
        <v>0</v>
      </c>
      <c r="AL495" s="5">
        <f t="shared" si="755"/>
        <v>0</v>
      </c>
      <c r="AM495" s="5">
        <f t="shared" si="756"/>
        <v>0</v>
      </c>
      <c r="AN495" s="5">
        <f t="shared" si="757"/>
        <v>0</v>
      </c>
      <c r="AO495" s="5">
        <f t="shared" si="758"/>
        <v>0</v>
      </c>
      <c r="AP495" s="5">
        <f t="shared" si="759"/>
        <v>0</v>
      </c>
      <c r="AQ495" s="5">
        <f t="shared" si="760"/>
        <v>0</v>
      </c>
      <c r="AR495" s="5">
        <f t="shared" si="761"/>
        <v>3.9401088790847603E-2</v>
      </c>
      <c r="AS495" s="5">
        <f t="shared" si="762"/>
        <v>0</v>
      </c>
      <c r="AT495" s="5">
        <f t="shared" si="763"/>
        <v>0</v>
      </c>
      <c r="AU495" s="5">
        <f t="shared" si="764"/>
        <v>0</v>
      </c>
      <c r="AV495" s="5">
        <f t="shared" si="765"/>
        <v>0</v>
      </c>
      <c r="AW495" s="5">
        <f t="shared" si="766"/>
        <v>0</v>
      </c>
      <c r="AX495" s="5">
        <f t="shared" si="767"/>
        <v>0</v>
      </c>
      <c r="AY495" s="5">
        <f t="shared" si="768"/>
        <v>0</v>
      </c>
      <c r="AZ495" s="5">
        <f t="shared" si="769"/>
        <v>0</v>
      </c>
      <c r="BA495" s="5">
        <f t="shared" si="770"/>
        <v>0</v>
      </c>
      <c r="BB495" s="5">
        <f t="shared" si="771"/>
        <v>0</v>
      </c>
      <c r="BC495" s="5">
        <f t="shared" si="772"/>
        <v>0</v>
      </c>
      <c r="BD495" s="5">
        <f t="shared" si="773"/>
        <v>1.3527707151524328E-2</v>
      </c>
      <c r="BE495" s="5">
        <f t="shared" si="774"/>
        <v>0</v>
      </c>
      <c r="BF495" s="5">
        <f t="shared" si="775"/>
        <v>0</v>
      </c>
      <c r="BG495" s="5">
        <f t="shared" si="776"/>
        <v>0</v>
      </c>
      <c r="BH495" s="5">
        <f t="shared" si="777"/>
        <v>0</v>
      </c>
      <c r="BI495" s="5">
        <f t="shared" si="778"/>
        <v>0</v>
      </c>
      <c r="BJ495" s="8">
        <f t="shared" si="779"/>
        <v>0</v>
      </c>
      <c r="BK495" s="8">
        <f t="shared" si="780"/>
        <v>0.12745396989482075</v>
      </c>
      <c r="BL495" s="8">
        <f t="shared" si="781"/>
        <v>0.68154951790593032</v>
      </c>
      <c r="BM495" s="8">
        <f t="shared" si="782"/>
        <v>0.3342590321481127</v>
      </c>
      <c r="BN495" s="8">
        <f t="shared" si="783"/>
        <v>0.66044098120098216</v>
      </c>
    </row>
    <row r="496" spans="1:66" x14ac:dyDescent="0.25">
      <c r="A496" t="s">
        <v>19</v>
      </c>
      <c r="B496" t="s">
        <v>253</v>
      </c>
      <c r="C496" t="s">
        <v>154</v>
      </c>
      <c r="D496" s="17"/>
      <c r="E496">
        <f>VLOOKUP(A496,home!$A$2:$E$405,3,FALSE)</f>
        <v>1.4827586206896599</v>
      </c>
      <c r="F496">
        <f>VLOOKUP(B496,home!$B$2:$E$405,3,FALSE)</f>
        <v>1.35</v>
      </c>
      <c r="G496">
        <f>VLOOKUP(C496,away!$B$2:$E$405,4,FALSE)</f>
        <v>1.01</v>
      </c>
      <c r="H496">
        <f>VLOOKUP(A496,away!$A$2:$E$405,3,FALSE)</f>
        <v>1.5172413793103401</v>
      </c>
      <c r="I496">
        <f>VLOOKUP(C496,away!$B$2:$E$405,3,FALSE)</f>
        <v>1.69</v>
      </c>
      <c r="J496">
        <f>VLOOKUP(B496,home!$B$2:$E$405,4,FALSE)</f>
        <v>1.32</v>
      </c>
      <c r="K496" s="3">
        <f t="shared" si="728"/>
        <v>2.0217413793103516</v>
      </c>
      <c r="L496" s="3">
        <f t="shared" si="729"/>
        <v>3.3846620689655067</v>
      </c>
      <c r="M496" s="5">
        <f t="shared" si="730"/>
        <v>4.4877516521081859E-3</v>
      </c>
      <c r="N496" s="5">
        <f t="shared" si="731"/>
        <v>9.0730732151355145E-3</v>
      </c>
      <c r="O496" s="5">
        <f t="shared" si="732"/>
        <v>1.5189522791827864E-2</v>
      </c>
      <c r="P496" s="5">
        <f t="shared" si="733"/>
        <v>3.0709286760216094E-2</v>
      </c>
      <c r="Q496" s="5">
        <f t="shared" si="734"/>
        <v>9.17170377827594E-3</v>
      </c>
      <c r="R496" s="5">
        <f t="shared" si="735"/>
        <v>2.5705700819593415E-2</v>
      </c>
      <c r="S496" s="5">
        <f t="shared" si="736"/>
        <v>5.2535231805784489E-2</v>
      </c>
      <c r="T496" s="5">
        <f t="shared" si="737"/>
        <v>3.1043117886118202E-2</v>
      </c>
      <c r="U496" s="5">
        <f t="shared" si="738"/>
        <v>5.1970279031144033E-2</v>
      </c>
      <c r="V496" s="5">
        <f t="shared" si="739"/>
        <v>3.9943770501560144E-2</v>
      </c>
      <c r="W496" s="5">
        <f t="shared" si="740"/>
        <v>6.1809376824391886E-3</v>
      </c>
      <c r="X496" s="5">
        <f t="shared" si="741"/>
        <v>2.0920385324391489E-2</v>
      </c>
      <c r="Y496" s="5">
        <f t="shared" si="742"/>
        <v>3.5404217337805265E-2</v>
      </c>
      <c r="Z496" s="5">
        <f t="shared" si="743"/>
        <v>2.9001703506751124E-2</v>
      </c>
      <c r="AA496" s="5">
        <f t="shared" si="744"/>
        <v>5.8633944050088885E-2</v>
      </c>
      <c r="AB496" s="5">
        <f t="shared" si="745"/>
        <v>5.9271335459116344E-2</v>
      </c>
      <c r="AC496" s="5">
        <f t="shared" si="746"/>
        <v>1.7083230057422471E-2</v>
      </c>
      <c r="AD496" s="5">
        <f t="shared" si="747"/>
        <v>3.1240643688814824E-3</v>
      </c>
      <c r="AE496" s="5">
        <f t="shared" si="748"/>
        <v>1.057390217035982E-2</v>
      </c>
      <c r="AF496" s="5">
        <f t="shared" si="749"/>
        <v>1.7894542798484465E-2</v>
      </c>
      <c r="AG496" s="5">
        <f t="shared" si="750"/>
        <v>2.0188993417170082E-2</v>
      </c>
      <c r="AH496" s="5">
        <f t="shared" si="751"/>
        <v>2.4540241448671112E-2</v>
      </c>
      <c r="AI496" s="5">
        <f t="shared" si="752"/>
        <v>4.9614021595045403E-2</v>
      </c>
      <c r="AJ496" s="5">
        <f t="shared" si="753"/>
        <v>5.0153360226350328E-2</v>
      </c>
      <c r="AK496" s="5">
        <f t="shared" si="754"/>
        <v>3.3799041227023485E-2</v>
      </c>
      <c r="AL496" s="5">
        <f t="shared" si="755"/>
        <v>4.6759611608871909E-3</v>
      </c>
      <c r="AM496" s="5">
        <f t="shared" si="756"/>
        <v>1.2632100412393555E-3</v>
      </c>
      <c r="AN496" s="5">
        <f t="shared" si="757"/>
        <v>4.2755391117192008E-3</v>
      </c>
      <c r="AO496" s="5">
        <f t="shared" si="758"/>
        <v>7.235627527907228E-3</v>
      </c>
      <c r="AP496" s="5">
        <f t="shared" si="759"/>
        <v>8.1633846796234175E-3</v>
      </c>
      <c r="AQ496" s="5">
        <f t="shared" si="760"/>
        <v>6.9075746198738793E-3</v>
      </c>
      <c r="AR496" s="5">
        <f t="shared" si="761"/>
        <v>1.6612084878914454E-2</v>
      </c>
      <c r="AS496" s="5">
        <f t="shared" si="762"/>
        <v>3.3585339396317145E-2</v>
      </c>
      <c r="AT496" s="5">
        <f t="shared" si="763"/>
        <v>3.3950435197858259E-2</v>
      </c>
      <c r="AU496" s="5">
        <f t="shared" si="764"/>
        <v>2.287966656170156E-2</v>
      </c>
      <c r="AV496" s="5">
        <f t="shared" si="765"/>
        <v>1.1564192158153857E-2</v>
      </c>
      <c r="AW496" s="5">
        <f t="shared" si="766"/>
        <v>8.8881077071844856E-4</v>
      </c>
      <c r="AX496" s="5">
        <f t="shared" si="767"/>
        <v>4.2564733518898993E-4</v>
      </c>
      <c r="AY496" s="5">
        <f t="shared" si="768"/>
        <v>1.4406723901704212E-3</v>
      </c>
      <c r="AZ496" s="5">
        <f t="shared" si="769"/>
        <v>2.4380945964078502E-3</v>
      </c>
      <c r="BA496" s="5">
        <f t="shared" si="770"/>
        <v>2.7507087670038057E-3</v>
      </c>
      <c r="BB496" s="5">
        <f t="shared" si="771"/>
        <v>2.3275549066121646E-3</v>
      </c>
      <c r="BC496" s="5">
        <f t="shared" si="772"/>
        <v>1.5755973611689495E-3</v>
      </c>
      <c r="BD496" s="5">
        <f t="shared" si="773"/>
        <v>9.3710489293495364E-3</v>
      </c>
      <c r="BE496" s="5">
        <f t="shared" si="774"/>
        <v>1.8945837388007928E-2</v>
      </c>
      <c r="BF496" s="5">
        <f t="shared" si="775"/>
        <v>1.915179170651039E-2</v>
      </c>
      <c r="BG496" s="5">
        <f t="shared" si="776"/>
        <v>1.2906656593661624E-2</v>
      </c>
      <c r="BH496" s="5">
        <f t="shared" si="777"/>
        <v>6.5234804259886228E-3</v>
      </c>
      <c r="BI496" s="5">
        <f t="shared" si="778"/>
        <v>2.6377580628684661E-3</v>
      </c>
      <c r="BJ496" s="8">
        <f t="shared" si="779"/>
        <v>0.20237854931597671</v>
      </c>
      <c r="BK496" s="8">
        <f t="shared" si="780"/>
        <v>0.15087590432814901</v>
      </c>
      <c r="BL496" s="8">
        <f t="shared" si="781"/>
        <v>0.55700573794819264</v>
      </c>
      <c r="BM496" s="8">
        <f t="shared" si="782"/>
        <v>0.84437299446246039</v>
      </c>
      <c r="BN496" s="8">
        <f t="shared" si="783"/>
        <v>9.4337039017157009E-2</v>
      </c>
    </row>
    <row r="497" spans="1:66" x14ac:dyDescent="0.25">
      <c r="A497" t="s">
        <v>19</v>
      </c>
      <c r="B497" t="s">
        <v>248</v>
      </c>
      <c r="C497" t="s">
        <v>141</v>
      </c>
      <c r="D497" s="17"/>
      <c r="E497">
        <f>VLOOKUP(A497,home!$A$2:$E$405,3,FALSE)</f>
        <v>1.4827586206896599</v>
      </c>
      <c r="F497">
        <f>VLOOKUP(B497,home!$B$2:$E$405,3,FALSE)</f>
        <v>0.34</v>
      </c>
      <c r="G497">
        <f>VLOOKUP(C497,away!$B$2:$E$405,4,FALSE)</f>
        <v>0.34</v>
      </c>
      <c r="H497">
        <f>VLOOKUP(A497,away!$A$2:$E$405,3,FALSE)</f>
        <v>1.5172413793103401</v>
      </c>
      <c r="I497">
        <f>VLOOKUP(C497,away!$B$2:$E$405,3,FALSE)</f>
        <v>1.01</v>
      </c>
      <c r="J497">
        <f>VLOOKUP(B497,home!$B$2:$E$405,4,FALSE)</f>
        <v>0.99</v>
      </c>
      <c r="K497" s="3">
        <f t="shared" si="728"/>
        <v>0.17140689655172472</v>
      </c>
      <c r="L497" s="3">
        <f t="shared" si="729"/>
        <v>1.5170896551724091</v>
      </c>
      <c r="M497" s="5">
        <f t="shared" si="730"/>
        <v>0.184797148197722</v>
      </c>
      <c r="N497" s="5">
        <f t="shared" si="731"/>
        <v>3.1675505664180675E-2</v>
      </c>
      <c r="O497" s="5">
        <f t="shared" si="732"/>
        <v>0.28035384183612666</v>
      </c>
      <c r="P497" s="5">
        <f t="shared" si="733"/>
        <v>4.8054581965483553E-2</v>
      </c>
      <c r="Q497" s="5">
        <f t="shared" si="734"/>
        <v>2.7147000613018933E-3</v>
      </c>
      <c r="R497" s="5">
        <f t="shared" si="735"/>
        <v>0.21266095661871481</v>
      </c>
      <c r="S497" s="5">
        <f t="shared" si="736"/>
        <v>3.1240239235275215E-3</v>
      </c>
      <c r="T497" s="5">
        <f t="shared" si="737"/>
        <v>4.1184433798970074E-3</v>
      </c>
      <c r="U497" s="5">
        <f t="shared" si="738"/>
        <v>3.645155459173486E-2</v>
      </c>
      <c r="V497" s="5">
        <f t="shared" si="739"/>
        <v>9.026333598723509E-5</v>
      </c>
      <c r="W497" s="5">
        <f t="shared" si="740"/>
        <v>1.5510610419217807E-4</v>
      </c>
      <c r="X497" s="5">
        <f t="shared" si="741"/>
        <v>2.3530986612404716E-4</v>
      </c>
      <c r="Y497" s="5">
        <f t="shared" si="742"/>
        <v>1.7849308182839828E-4</v>
      </c>
      <c r="Z497" s="5">
        <f t="shared" si="743"/>
        <v>0.10754191244844022</v>
      </c>
      <c r="AA497" s="5">
        <f t="shared" si="744"/>
        <v>1.8433425462024425E-2</v>
      </c>
      <c r="AB497" s="5">
        <f t="shared" si="745"/>
        <v>1.5798081256315744E-3</v>
      </c>
      <c r="AC497" s="5">
        <f t="shared" si="746"/>
        <v>1.4670027784450819E-6</v>
      </c>
      <c r="AD497" s="5">
        <f t="shared" si="747"/>
        <v>6.646563988952427E-6</v>
      </c>
      <c r="AE497" s="5">
        <f t="shared" si="748"/>
        <v>1.0083433470081189E-5</v>
      </c>
      <c r="AF497" s="5">
        <f t="shared" si="749"/>
        <v>7.6487363030397015E-6</v>
      </c>
      <c r="AG497" s="5">
        <f t="shared" si="750"/>
        <v>3.8679395734943955E-6</v>
      </c>
      <c r="AH497" s="5">
        <f t="shared" si="751"/>
        <v>4.07876807182464E-2</v>
      </c>
      <c r="AI497" s="5">
        <f t="shared" si="752"/>
        <v>6.9912897694572361E-3</v>
      </c>
      <c r="AJ497" s="5">
        <f t="shared" si="753"/>
        <v>5.9917764113824384E-4</v>
      </c>
      <c r="AK497" s="5">
        <f t="shared" si="754"/>
        <v>3.4234393316896452E-5</v>
      </c>
      <c r="AL497" s="5">
        <f t="shared" si="755"/>
        <v>1.5259154364212276E-8</v>
      </c>
      <c r="AM497" s="5">
        <f t="shared" si="756"/>
        <v>2.2785338121575761E-7</v>
      </c>
      <c r="AN497" s="5">
        <f t="shared" si="757"/>
        <v>3.4567400753848121E-7</v>
      </c>
      <c r="AO497" s="5">
        <f t="shared" si="758"/>
        <v>2.6220923044930966E-7</v>
      </c>
      <c r="AP497" s="5">
        <f t="shared" si="759"/>
        <v>1.3259830366845529E-7</v>
      </c>
      <c r="AQ497" s="5">
        <f t="shared" si="760"/>
        <v>5.0290878697205813E-8</v>
      </c>
      <c r="AR497" s="5">
        <f t="shared" si="761"/>
        <v>1.2375713695225344E-2</v>
      </c>
      <c r="AS497" s="5">
        <f t="shared" si="762"/>
        <v>2.1212826771112533E-3</v>
      </c>
      <c r="AT497" s="5">
        <f t="shared" si="763"/>
        <v>1.8180124019628708E-4</v>
      </c>
      <c r="AU497" s="5">
        <f t="shared" si="764"/>
        <v>1.0387328790433409E-5</v>
      </c>
      <c r="AV497" s="5">
        <f t="shared" si="765"/>
        <v>4.4511494785764293E-7</v>
      </c>
      <c r="AW497" s="5">
        <f t="shared" si="766"/>
        <v>1.1022180135089493E-10</v>
      </c>
      <c r="AX497" s="5">
        <f t="shared" si="767"/>
        <v>6.5092734905016654E-9</v>
      </c>
      <c r="AY497" s="5">
        <f t="shared" si="768"/>
        <v>9.8751514751280763E-9</v>
      </c>
      <c r="AZ497" s="5">
        <f t="shared" si="769"/>
        <v>7.4907450730886818E-9</v>
      </c>
      <c r="BA497" s="5">
        <f t="shared" si="770"/>
        <v>3.7880439533055094E-9</v>
      </c>
      <c r="BB497" s="5">
        <f t="shared" si="771"/>
        <v>1.4367005737245462E-9</v>
      </c>
      <c r="BC497" s="5">
        <f t="shared" si="772"/>
        <v>4.359207155955547E-10</v>
      </c>
      <c r="BD497" s="5">
        <f t="shared" si="773"/>
        <v>3.1291778704003121E-3</v>
      </c>
      <c r="BE497" s="5">
        <f t="shared" si="774"/>
        <v>5.3636266752365243E-4</v>
      </c>
      <c r="BF497" s="5">
        <f t="shared" si="775"/>
        <v>4.5968130133216903E-5</v>
      </c>
      <c r="BG497" s="5">
        <f t="shared" si="776"/>
        <v>2.6264181754735087E-6</v>
      </c>
      <c r="BH497" s="5">
        <f t="shared" si="777"/>
        <v>1.1254654712623935E-7</v>
      </c>
      <c r="BI497" s="5">
        <f t="shared" si="778"/>
        <v>3.8582508721042258E-9</v>
      </c>
      <c r="BJ497" s="8">
        <f t="shared" si="779"/>
        <v>3.9106852992496617E-2</v>
      </c>
      <c r="BK497" s="8">
        <f t="shared" si="780"/>
        <v>0.23606750955980457</v>
      </c>
      <c r="BL497" s="8">
        <f t="shared" si="781"/>
        <v>0.61629585070369297</v>
      </c>
      <c r="BM497" s="8">
        <f t="shared" si="782"/>
        <v>0.23875538159597512</v>
      </c>
      <c r="BN497" s="8">
        <f t="shared" si="783"/>
        <v>0.76025673434352958</v>
      </c>
    </row>
    <row r="498" spans="1:66" x14ac:dyDescent="0.25">
      <c r="A498" t="s">
        <v>19</v>
      </c>
      <c r="B498" t="s">
        <v>254</v>
      </c>
      <c r="C498" t="s">
        <v>252</v>
      </c>
      <c r="D498" s="17"/>
      <c r="E498">
        <f>VLOOKUP(A498,home!$A$2:$E$405,3,FALSE)</f>
        <v>1.4827586206896599</v>
      </c>
      <c r="F498">
        <f>VLOOKUP(B498,home!$B$2:$E$405,3,FALSE)</f>
        <v>1.35</v>
      </c>
      <c r="G498">
        <f>VLOOKUP(C498,away!$B$2:$E$405,4,FALSE)</f>
        <v>0.34</v>
      </c>
      <c r="H498">
        <f>VLOOKUP(A498,away!$A$2:$E$405,3,FALSE)</f>
        <v>1.5172413793103401</v>
      </c>
      <c r="I498">
        <f>VLOOKUP(C498,away!$B$2:$E$405,3,FALSE)</f>
        <v>0.34</v>
      </c>
      <c r="J498">
        <f>VLOOKUP(B498,home!$B$2:$E$405,4,FALSE)</f>
        <v>1.32</v>
      </c>
      <c r="K498" s="3">
        <f t="shared" si="728"/>
        <v>0.68058620689655402</v>
      </c>
      <c r="L498" s="3">
        <f t="shared" si="729"/>
        <v>0.68093793103448075</v>
      </c>
      <c r="M498" s="5">
        <f t="shared" si="730"/>
        <v>0.25626988848763038</v>
      </c>
      <c r="N498" s="5">
        <f t="shared" si="731"/>
        <v>0.17441375134759921</v>
      </c>
      <c r="O498" s="5">
        <f t="shared" si="732"/>
        <v>0.17450388765320413</v>
      </c>
      <c r="P498" s="5">
        <f t="shared" si="733"/>
        <v>0.11876493898659657</v>
      </c>
      <c r="Q498" s="5">
        <f t="shared" si="734"/>
        <v>5.9351796730130635E-2</v>
      </c>
      <c r="R498" s="5">
        <f t="shared" si="735"/>
        <v>5.9413158108023126E-2</v>
      </c>
      <c r="S498" s="5">
        <f t="shared" si="736"/>
        <v>1.3760015676959673E-2</v>
      </c>
      <c r="T498" s="5">
        <f t="shared" si="737"/>
        <v>4.041488966859421E-2</v>
      </c>
      <c r="U498" s="5">
        <f t="shared" si="738"/>
        <v>4.0435775916484694E-2</v>
      </c>
      <c r="V498" s="5">
        <f t="shared" si="739"/>
        <v>7.0854443162460885E-4</v>
      </c>
      <c r="W498" s="5">
        <f t="shared" si="740"/>
        <v>1.3464671403018307E-2</v>
      </c>
      <c r="X498" s="5">
        <f t="shared" si="741"/>
        <v>9.1686054872304242E-3</v>
      </c>
      <c r="Y498" s="5">
        <f t="shared" si="742"/>
        <v>3.1216256254730356E-3</v>
      </c>
      <c r="Z498" s="5">
        <f t="shared" si="743"/>
        <v>1.3485557652767254E-2</v>
      </c>
      <c r="AA498" s="5">
        <f t="shared" si="744"/>
        <v>9.1780845307816612E-3</v>
      </c>
      <c r="AB498" s="5">
        <f t="shared" si="745"/>
        <v>3.1232388686903141E-3</v>
      </c>
      <c r="AC498" s="5">
        <f t="shared" si="746"/>
        <v>2.0522854998640217E-5</v>
      </c>
      <c r="AD498" s="5">
        <f t="shared" si="747"/>
        <v>2.2909674093221821E-3</v>
      </c>
      <c r="AE498" s="5">
        <f t="shared" si="748"/>
        <v>1.5600066077712709E-3</v>
      </c>
      <c r="AF498" s="5">
        <f t="shared" si="749"/>
        <v>5.3113383594794383E-4</v>
      </c>
      <c r="AG498" s="5">
        <f t="shared" si="750"/>
        <v>1.2055639178426676E-4</v>
      </c>
      <c r="AH498" s="5">
        <f t="shared" si="751"/>
        <v>2.2957069317303853E-3</v>
      </c>
      <c r="AI498" s="5">
        <f t="shared" si="752"/>
        <v>1.562426472812509E-3</v>
      </c>
      <c r="AJ498" s="5">
        <f t="shared" si="753"/>
        <v>5.3168295334311366E-4</v>
      </c>
      <c r="AK498" s="5">
        <f t="shared" si="754"/>
        <v>1.2061869482911578E-4</v>
      </c>
      <c r="AL498" s="5">
        <f t="shared" si="755"/>
        <v>3.8044198421102045E-7</v>
      </c>
      <c r="AM498" s="5">
        <f t="shared" si="756"/>
        <v>3.1184016384684193E-4</v>
      </c>
      <c r="AN498" s="5">
        <f t="shared" si="757"/>
        <v>2.1234379598332202E-4</v>
      </c>
      <c r="AO498" s="5">
        <f t="shared" si="758"/>
        <v>7.2296472552445579E-5</v>
      </c>
      <c r="AP498" s="5">
        <f t="shared" si="759"/>
        <v>1.640980348031781E-5</v>
      </c>
      <c r="AQ498" s="5">
        <f t="shared" si="760"/>
        <v>2.793514407642507E-6</v>
      </c>
      <c r="AR498" s="5">
        <f t="shared" si="761"/>
        <v>3.1264678567080096E-4</v>
      </c>
      <c r="AS498" s="5">
        <f t="shared" si="762"/>
        <v>2.1278308995809029E-4</v>
      </c>
      <c r="AT498" s="5">
        <f t="shared" si="763"/>
        <v>7.2408618043152438E-5</v>
      </c>
      <c r="AU498" s="5">
        <f t="shared" si="764"/>
        <v>1.6426768900203508E-5</v>
      </c>
      <c r="AV498" s="5">
        <f t="shared" si="765"/>
        <v>2.7949580843389448E-6</v>
      </c>
      <c r="AW498" s="5">
        <f t="shared" si="766"/>
        <v>4.8975243887312168E-9</v>
      </c>
      <c r="AX498" s="5">
        <f t="shared" si="767"/>
        <v>3.5372352378420334E-5</v>
      </c>
      <c r="AY498" s="5">
        <f t="shared" si="768"/>
        <v>2.4086376444384135E-5</v>
      </c>
      <c r="AZ498" s="5">
        <f t="shared" si="769"/>
        <v>8.2006636710782914E-6</v>
      </c>
      <c r="BA498" s="5">
        <f t="shared" si="770"/>
        <v>1.8613809844312276E-6</v>
      </c>
      <c r="BB498" s="5">
        <f t="shared" si="771"/>
        <v>3.1687122910138123E-7</v>
      </c>
      <c r="BC498" s="5">
        <f t="shared" si="772"/>
        <v>4.3153927829729504E-8</v>
      </c>
      <c r="BD498" s="5">
        <f t="shared" si="773"/>
        <v>3.5482175896542655E-5</v>
      </c>
      <c r="BE498" s="5">
        <f t="shared" si="774"/>
        <v>2.4148679505864296E-5</v>
      </c>
      <c r="BF498" s="5">
        <f t="shared" si="775"/>
        <v>8.2176290932283646E-6</v>
      </c>
      <c r="BG498" s="5">
        <f t="shared" si="776"/>
        <v>1.8642683380810213E-6</v>
      </c>
      <c r="BH498" s="5">
        <f t="shared" si="777"/>
        <v>3.1719882921297605E-7</v>
      </c>
      <c r="BI498" s="5">
        <f t="shared" si="778"/>
        <v>4.3176229601217467E-8</v>
      </c>
      <c r="BJ498" s="8">
        <f t="shared" si="779"/>
        <v>0.30512356905577737</v>
      </c>
      <c r="BK498" s="8">
        <f t="shared" si="780"/>
        <v>0.38954837725623848</v>
      </c>
      <c r="BL498" s="8">
        <f t="shared" si="781"/>
        <v>0.29185171347844807</v>
      </c>
      <c r="BM498" s="8">
        <f t="shared" si="782"/>
        <v>0.15726771465112716</v>
      </c>
      <c r="BN498" s="8">
        <f t="shared" si="783"/>
        <v>0.84271742131318417</v>
      </c>
    </row>
    <row r="499" spans="1:66" x14ac:dyDescent="0.25">
      <c r="A499" t="s">
        <v>19</v>
      </c>
      <c r="B499" t="s">
        <v>20</v>
      </c>
      <c r="C499" t="s">
        <v>352</v>
      </c>
      <c r="D499" s="17"/>
      <c r="E499">
        <f>VLOOKUP(A499,home!$A$2:$E$405,3,FALSE)</f>
        <v>1.4827586206896599</v>
      </c>
      <c r="F499">
        <f>VLOOKUP(B499,home!$B$2:$E$405,3,FALSE)</f>
        <v>1.69</v>
      </c>
      <c r="G499">
        <f>VLOOKUP(C499,away!$B$2:$E$405,4,FALSE)</f>
        <v>1.35</v>
      </c>
      <c r="H499">
        <f>VLOOKUP(A499,away!$A$2:$E$405,3,FALSE)</f>
        <v>1.5172413793103401</v>
      </c>
      <c r="I499">
        <f>VLOOKUP(C499,away!$B$2:$E$405,3,FALSE)</f>
        <v>0.67</v>
      </c>
      <c r="J499">
        <f>VLOOKUP(B499,home!$B$2:$E$405,4,FALSE)</f>
        <v>1.32</v>
      </c>
      <c r="K499" s="3">
        <f t="shared" si="728"/>
        <v>3.3829137931034596</v>
      </c>
      <c r="L499" s="3">
        <f t="shared" si="729"/>
        <v>1.3418482758620649</v>
      </c>
      <c r="M499" s="5">
        <f t="shared" si="730"/>
        <v>8.8728247791760757E-3</v>
      </c>
      <c r="N499" s="5">
        <f t="shared" si="731"/>
        <v>3.0016001329264904E-2</v>
      </c>
      <c r="O499" s="5">
        <f t="shared" si="732"/>
        <v>1.1905984631963622E-2</v>
      </c>
      <c r="P499" s="5">
        <f t="shared" si="733"/>
        <v>4.0276919631947551E-2</v>
      </c>
      <c r="Q499" s="5">
        <f t="shared" si="734"/>
        <v>5.0770772455291026E-2</v>
      </c>
      <c r="R499" s="5">
        <f t="shared" si="735"/>
        <v>7.9880124754203169E-3</v>
      </c>
      <c r="S499" s="5">
        <f t="shared" si="736"/>
        <v>4.5707829676903712E-2</v>
      </c>
      <c r="T499" s="5">
        <f t="shared" si="737"/>
        <v>6.8126673483317468E-2</v>
      </c>
      <c r="U499" s="5">
        <f t="shared" si="738"/>
        <v>2.7022757582581897E-2</v>
      </c>
      <c r="V499" s="5">
        <f t="shared" si="739"/>
        <v>2.3053795384156615E-2</v>
      </c>
      <c r="W499" s="5">
        <f t="shared" si="740"/>
        <v>5.7251048808507066E-2</v>
      </c>
      <c r="X499" s="5">
        <f t="shared" si="741"/>
        <v>7.6822221134990112E-2</v>
      </c>
      <c r="Y499" s="5">
        <f t="shared" si="742"/>
        <v>5.1541882488940399E-2</v>
      </c>
      <c r="Z499" s="5">
        <f t="shared" si="743"/>
        <v>3.5729002559024732E-3</v>
      </c>
      <c r="AA499" s="5">
        <f t="shared" si="744"/>
        <v>1.2086813557075356E-2</v>
      </c>
      <c r="AB499" s="5">
        <f t="shared" si="745"/>
        <v>2.0444324148450061E-2</v>
      </c>
      <c r="AC499" s="5">
        <f t="shared" si="746"/>
        <v>6.5405880244463616E-3</v>
      </c>
      <c r="AD499" s="5">
        <f t="shared" si="747"/>
        <v>4.8418840670984488E-2</v>
      </c>
      <c r="AE499" s="5">
        <f t="shared" si="748"/>
        <v>6.497073787360054E-2</v>
      </c>
      <c r="AF499" s="5">
        <f t="shared" si="749"/>
        <v>4.3590436298588539E-2</v>
      </c>
      <c r="AG499" s="5">
        <f t="shared" si="750"/>
        <v>1.9497250597112072E-2</v>
      </c>
      <c r="AH499" s="5">
        <f t="shared" si="751"/>
        <v>1.1985725120524659E-3</v>
      </c>
      <c r="AI499" s="5">
        <f t="shared" si="752"/>
        <v>4.0546674830569491E-3</v>
      </c>
      <c r="AJ499" s="5">
        <f t="shared" si="753"/>
        <v>6.8582952774407227E-3</v>
      </c>
      <c r="AK499" s="5">
        <f t="shared" si="754"/>
        <v>7.7336738970768459E-3</v>
      </c>
      <c r="AL499" s="5">
        <f t="shared" si="755"/>
        <v>1.1876025719546198E-3</v>
      </c>
      <c r="AM499" s="5">
        <f t="shared" si="756"/>
        <v>3.2759352790390425E-2</v>
      </c>
      <c r="AN499" s="5">
        <f t="shared" si="757"/>
        <v>4.3958081060142512E-2</v>
      </c>
      <c r="AO499" s="5">
        <f t="shared" si="758"/>
        <v>2.9492537640378569E-2</v>
      </c>
      <c r="AP499" s="5">
        <f t="shared" si="759"/>
        <v>1.3191503594513014E-2</v>
      </c>
      <c r="AQ499" s="5">
        <f t="shared" si="760"/>
        <v>4.4252490885813801E-3</v>
      </c>
      <c r="AR499" s="5">
        <f t="shared" si="761"/>
        <v>3.2166049175865309E-4</v>
      </c>
      <c r="AS499" s="5">
        <f t="shared" si="762"/>
        <v>1.0881497142667892E-3</v>
      </c>
      <c r="AT499" s="5">
        <f t="shared" si="763"/>
        <v>1.8405583386773552E-3</v>
      </c>
      <c r="AU499" s="5">
        <f t="shared" si="764"/>
        <v>2.0754833969744042E-3</v>
      </c>
      <c r="AV499" s="5">
        <f t="shared" si="765"/>
        <v>1.7552953527454839E-3</v>
      </c>
      <c r="AW499" s="5">
        <f t="shared" si="766"/>
        <v>1.4974866934764188E-4</v>
      </c>
      <c r="AX499" s="5">
        <f t="shared" si="767"/>
        <v>1.847034440129236E-2</v>
      </c>
      <c r="AY499" s="5">
        <f t="shared" si="768"/>
        <v>2.4784399789452693E-2</v>
      </c>
      <c r="AZ499" s="5">
        <f t="shared" si="769"/>
        <v>1.6628452062876616E-2</v>
      </c>
      <c r="BA499" s="5">
        <f t="shared" si="770"/>
        <v>7.4376199102753294E-3</v>
      </c>
      <c r="BB499" s="5">
        <f t="shared" si="771"/>
        <v>2.4950393632800789E-3</v>
      </c>
      <c r="BC499" s="5">
        <f t="shared" si="772"/>
        <v>6.6959285356507159E-4</v>
      </c>
      <c r="BD499" s="5">
        <f t="shared" si="773"/>
        <v>7.1936596046548744E-5</v>
      </c>
      <c r="BE499" s="5">
        <f t="shared" si="774"/>
        <v>2.4335530299478156E-4</v>
      </c>
      <c r="BF499" s="5">
        <f t="shared" si="775"/>
        <v>4.1162500556295921E-4</v>
      </c>
      <c r="BG499" s="5">
        <f t="shared" si="776"/>
        <v>4.6416396963507429E-4</v>
      </c>
      <c r="BH499" s="5">
        <f t="shared" si="777"/>
        <v>3.9255667378503706E-4</v>
      </c>
      <c r="BI499" s="5">
        <f t="shared" si="778"/>
        <v>2.6559707726444334E-4</v>
      </c>
      <c r="BJ499" s="8">
        <f t="shared" si="779"/>
        <v>0.70531803769534474</v>
      </c>
      <c r="BK499" s="8">
        <f t="shared" si="780"/>
        <v>0.15042395985803761</v>
      </c>
      <c r="BL499" s="8">
        <f t="shared" si="781"/>
        <v>0.10822348348482978</v>
      </c>
      <c r="BM499" s="8">
        <f t="shared" si="782"/>
        <v>0.79307321487094584</v>
      </c>
      <c r="BN499" s="8">
        <f t="shared" si="783"/>
        <v>0.14983051530306352</v>
      </c>
    </row>
    <row r="500" spans="1:66" x14ac:dyDescent="0.25">
      <c r="A500" t="s">
        <v>19</v>
      </c>
      <c r="B500" t="s">
        <v>249</v>
      </c>
      <c r="C500" t="s">
        <v>146</v>
      </c>
      <c r="D500" s="17"/>
      <c r="E500">
        <f>VLOOKUP(A500,home!$A$2:$E$405,3,FALSE)</f>
        <v>1.4827586206896599</v>
      </c>
      <c r="F500">
        <f>VLOOKUP(B500,home!$B$2:$E$405,3,FALSE)</f>
        <v>0.34</v>
      </c>
      <c r="G500">
        <f>VLOOKUP(C500,away!$B$2:$E$405,4,FALSE)</f>
        <v>1.01</v>
      </c>
      <c r="H500">
        <f>VLOOKUP(A500,away!$A$2:$E$405,3,FALSE)</f>
        <v>1.5172413793103401</v>
      </c>
      <c r="I500">
        <f>VLOOKUP(C500,away!$B$2:$E$405,3,FALSE)</f>
        <v>0.34</v>
      </c>
      <c r="J500">
        <f>VLOOKUP(B500,home!$B$2:$E$405,4,FALSE)</f>
        <v>0.99</v>
      </c>
      <c r="K500" s="3">
        <f t="shared" si="728"/>
        <v>0.50917931034482933</v>
      </c>
      <c r="L500" s="3">
        <f t="shared" si="729"/>
        <v>0.51070344827586056</v>
      </c>
      <c r="M500" s="5">
        <f t="shared" si="730"/>
        <v>0.3606372192996195</v>
      </c>
      <c r="N500" s="5">
        <f t="shared" si="731"/>
        <v>0.18362901060765721</v>
      </c>
      <c r="O500" s="5">
        <f t="shared" si="732"/>
        <v>0.18417867147293343</v>
      </c>
      <c r="P500" s="5">
        <f t="shared" si="733"/>
        <v>9.3779968920815124E-2</v>
      </c>
      <c r="Q500" s="5">
        <f t="shared" si="734"/>
        <v>4.6750046490255118E-2</v>
      </c>
      <c r="R500" s="5">
        <f t="shared" si="735"/>
        <v>4.7030341310046977E-2</v>
      </c>
      <c r="S500" s="5">
        <f t="shared" si="736"/>
        <v>6.096627095137936E-3</v>
      </c>
      <c r="T500" s="5">
        <f t="shared" si="737"/>
        <v>2.3875409949630083E-2</v>
      </c>
      <c r="U500" s="5">
        <f t="shared" si="738"/>
        <v>2.3946876753531656E-2</v>
      </c>
      <c r="V500" s="5">
        <f t="shared" si="739"/>
        <v>1.7615162794782263E-4</v>
      </c>
      <c r="W500" s="5">
        <f t="shared" si="740"/>
        <v>7.9347188101656051E-3</v>
      </c>
      <c r="X500" s="5">
        <f t="shared" si="741"/>
        <v>4.0522882574509081E-3</v>
      </c>
      <c r="Y500" s="5">
        <f t="shared" si="742"/>
        <v>1.0347587932439783E-3</v>
      </c>
      <c r="Z500" s="5">
        <f t="shared" si="743"/>
        <v>8.006185826877215E-3</v>
      </c>
      <c r="AA500" s="5">
        <f t="shared" si="744"/>
        <v>4.0765841778218868E-3</v>
      </c>
      <c r="AB500" s="5">
        <f t="shared" si="745"/>
        <v>1.0378561601129955E-3</v>
      </c>
      <c r="AC500" s="5">
        <f t="shared" si="746"/>
        <v>2.8629002551337642E-6</v>
      </c>
      <c r="AD500" s="5">
        <f t="shared" si="747"/>
        <v>1.0100486628850667E-3</v>
      </c>
      <c r="AE500" s="5">
        <f t="shared" si="748"/>
        <v>5.1583533506182569E-4</v>
      </c>
      <c r="AF500" s="5">
        <f t="shared" si="749"/>
        <v>1.3171944217930414E-4</v>
      </c>
      <c r="AG500" s="5">
        <f t="shared" si="750"/>
        <v>2.2423191108647816E-5</v>
      </c>
      <c r="AH500" s="5">
        <f t="shared" si="751"/>
        <v>1.0221966773308788E-3</v>
      </c>
      <c r="AI500" s="5">
        <f t="shared" si="752"/>
        <v>5.2048139920011279E-4</v>
      </c>
      <c r="AJ500" s="5">
        <f t="shared" si="753"/>
        <v>1.325091799460126E-4</v>
      </c>
      <c r="AK500" s="5">
        <f t="shared" si="754"/>
        <v>2.2490310953089866E-5</v>
      </c>
      <c r="AL500" s="5">
        <f t="shared" si="755"/>
        <v>2.9778700875217352E-8</v>
      </c>
      <c r="AM500" s="5">
        <f t="shared" si="756"/>
        <v>1.0285917631650707E-4</v>
      </c>
      <c r="AN500" s="5">
        <f t="shared" si="757"/>
        <v>5.2530536031654895E-5</v>
      </c>
      <c r="AO500" s="5">
        <f t="shared" si="758"/>
        <v>1.3413762945572745E-5</v>
      </c>
      <c r="AP500" s="5">
        <f t="shared" si="759"/>
        <v>2.2834849968863218E-6</v>
      </c>
      <c r="AQ500" s="5">
        <f t="shared" si="760"/>
        <v>2.9154591549900928E-7</v>
      </c>
      <c r="AR500" s="5">
        <f t="shared" si="761"/>
        <v>1.0440787358580144E-4</v>
      </c>
      <c r="AS500" s="5">
        <f t="shared" si="762"/>
        <v>5.3162329066988492E-5</v>
      </c>
      <c r="AT500" s="5">
        <f t="shared" si="763"/>
        <v>1.3534579025327036E-5</v>
      </c>
      <c r="AU500" s="5">
        <f t="shared" si="764"/>
        <v>2.2971758713078711E-6</v>
      </c>
      <c r="AV500" s="5">
        <f t="shared" si="765"/>
        <v>2.9241860647333095E-7</v>
      </c>
      <c r="AW500" s="5">
        <f t="shared" si="766"/>
        <v>2.1510117625219868E-10</v>
      </c>
      <c r="AX500" s="5">
        <f t="shared" si="767"/>
        <v>8.7289607432460421E-6</v>
      </c>
      <c r="AY500" s="5">
        <f t="shared" si="768"/>
        <v>4.4579103514403725E-6</v>
      </c>
      <c r="AZ500" s="5">
        <f t="shared" si="769"/>
        <v>1.1383350942926257E-6</v>
      </c>
      <c r="BA500" s="5">
        <f t="shared" si="770"/>
        <v>1.9378388598289025E-7</v>
      </c>
      <c r="BB500" s="5">
        <f t="shared" si="771"/>
        <v>2.4741524697939559E-8</v>
      </c>
      <c r="BC500" s="5">
        <f t="shared" si="772"/>
        <v>2.5271163957680215E-9</v>
      </c>
      <c r="BD500" s="5">
        <f t="shared" si="773"/>
        <v>8.8869101779031501E-6</v>
      </c>
      <c r="BE500" s="5">
        <f t="shared" si="774"/>
        <v>4.5250307954811697E-6</v>
      </c>
      <c r="BF500" s="5">
        <f t="shared" si="775"/>
        <v>1.1520260298661079E-6</v>
      </c>
      <c r="BG500" s="5">
        <f t="shared" si="776"/>
        <v>1.9552927312883891E-7</v>
      </c>
      <c r="BH500" s="5">
        <f t="shared" si="777"/>
        <v>2.4889865110991984E-8</v>
      </c>
      <c r="BI500" s="5">
        <f t="shared" si="778"/>
        <v>2.5346808703581462E-9</v>
      </c>
      <c r="BJ500" s="8">
        <f t="shared" si="779"/>
        <v>0.26914218430455994</v>
      </c>
      <c r="BK500" s="8">
        <f t="shared" si="780"/>
        <v>0.46069731753282783</v>
      </c>
      <c r="BL500" s="8">
        <f t="shared" si="781"/>
        <v>0.26215648873885516</v>
      </c>
      <c r="BM500" s="8">
        <f t="shared" si="782"/>
        <v>8.3992460606542682E-2</v>
      </c>
      <c r="BN500" s="8">
        <f t="shared" si="783"/>
        <v>0.91600525810132738</v>
      </c>
    </row>
    <row r="501" spans="1:66" x14ac:dyDescent="0.25">
      <c r="A501" t="s">
        <v>19</v>
      </c>
      <c r="B501" t="s">
        <v>244</v>
      </c>
      <c r="C501" t="s">
        <v>245</v>
      </c>
      <c r="D501" s="17"/>
      <c r="E501">
        <f>VLOOKUP(A501,home!$A$2:$E$405,3,FALSE)</f>
        <v>1.4827586206896599</v>
      </c>
      <c r="F501">
        <f>VLOOKUP(B501,home!$B$2:$E$405,3,FALSE)</f>
        <v>0.67</v>
      </c>
      <c r="G501">
        <f>VLOOKUP(C501,away!$B$2:$E$405,4,FALSE)</f>
        <v>0.67</v>
      </c>
      <c r="H501">
        <f>VLOOKUP(A501,away!$A$2:$E$405,3,FALSE)</f>
        <v>1.5172413793103401</v>
      </c>
      <c r="I501">
        <f>VLOOKUP(C501,away!$B$2:$E$405,3,FALSE)</f>
        <v>0.34</v>
      </c>
      <c r="J501">
        <f>VLOOKUP(B501,home!$B$2:$E$405,4,FALSE)</f>
        <v>0.33</v>
      </c>
      <c r="K501" s="3">
        <f t="shared" si="728"/>
        <v>0.66561034482758841</v>
      </c>
      <c r="L501" s="3">
        <f t="shared" si="729"/>
        <v>0.17023448275862019</v>
      </c>
      <c r="M501" s="5">
        <f t="shared" si="730"/>
        <v>0.43350808709393923</v>
      </c>
      <c r="N501" s="5">
        <f t="shared" si="731"/>
        <v>0.28854746733614511</v>
      </c>
      <c r="O501" s="5">
        <f t="shared" si="732"/>
        <v>7.379802497811562E-2</v>
      </c>
      <c r="P501" s="5">
        <f t="shared" si="733"/>
        <v>4.9120728853278513E-2</v>
      </c>
      <c r="Q501" s="5">
        <f t="shared" si="734"/>
        <v>9.6030089616369399E-2</v>
      </c>
      <c r="R501" s="5">
        <f t="shared" si="735"/>
        <v>6.2814843053786221E-3</v>
      </c>
      <c r="S501" s="5">
        <f t="shared" si="736"/>
        <v>1.3914653929826544E-3</v>
      </c>
      <c r="T501" s="5">
        <f t="shared" si="737"/>
        <v>1.6347632635106586E-2</v>
      </c>
      <c r="U501" s="5">
        <f t="shared" si="738"/>
        <v>4.1810209345321484E-3</v>
      </c>
      <c r="V501" s="5">
        <f t="shared" si="739"/>
        <v>1.7518523442757614E-5</v>
      </c>
      <c r="W501" s="5">
        <f t="shared" si="740"/>
        <v>2.1306207021125293E-2</v>
      </c>
      <c r="X501" s="5">
        <f t="shared" si="741"/>
        <v>3.627051131789346E-3</v>
      </c>
      <c r="Y501" s="5">
        <f t="shared" si="742"/>
        <v>3.087245866796136E-4</v>
      </c>
      <c r="Z501" s="5">
        <f t="shared" si="743"/>
        <v>3.5644174389417351E-4</v>
      </c>
      <c r="AA501" s="5">
        <f t="shared" si="744"/>
        <v>2.3725131206434776E-4</v>
      </c>
      <c r="AB501" s="5">
        <f t="shared" si="745"/>
        <v>7.8958463816974138E-5</v>
      </c>
      <c r="AC501" s="5">
        <f t="shared" si="746"/>
        <v>1.2406381010532163E-7</v>
      </c>
      <c r="AD501" s="5">
        <f t="shared" si="747"/>
        <v>3.5454079505747964E-3</v>
      </c>
      <c r="AE501" s="5">
        <f t="shared" si="748"/>
        <v>6.0355068863440005E-4</v>
      </c>
      <c r="AF501" s="5">
        <f t="shared" si="749"/>
        <v>5.1372569649143057E-5</v>
      </c>
      <c r="AG501" s="5">
        <f t="shared" si="750"/>
        <v>2.9151276074010203E-6</v>
      </c>
      <c r="AH501" s="5">
        <f t="shared" si="751"/>
        <v>1.5169668976351294E-5</v>
      </c>
      <c r="AI501" s="5">
        <f t="shared" si="752"/>
        <v>1.0097088598269553E-5</v>
      </c>
      <c r="AJ501" s="5">
        <f t="shared" si="753"/>
        <v>3.3603633118244536E-6</v>
      </c>
      <c r="AK501" s="5">
        <f t="shared" si="754"/>
        <v>7.455641942431509E-7</v>
      </c>
      <c r="AL501" s="5">
        <f t="shared" si="755"/>
        <v>5.6230598303625895E-10</v>
      </c>
      <c r="AM501" s="5">
        <f t="shared" si="756"/>
        <v>4.7197204170731287E-4</v>
      </c>
      <c r="AN501" s="5">
        <f t="shared" si="757"/>
        <v>8.034591639657431E-5</v>
      </c>
      <c r="AO501" s="5">
        <f t="shared" si="758"/>
        <v>6.8388227597690845E-6</v>
      </c>
      <c r="AP501" s="5">
        <f t="shared" si="759"/>
        <v>3.8806781839572324E-7</v>
      </c>
      <c r="AQ501" s="5">
        <f t="shared" si="760"/>
        <v>1.651563108496552E-8</v>
      </c>
      <c r="AR501" s="5">
        <f t="shared" si="761"/>
        <v>5.1648015036173012E-7</v>
      </c>
      <c r="AS501" s="5">
        <f t="shared" si="762"/>
        <v>3.4377453097887583E-7</v>
      </c>
      <c r="AT501" s="5">
        <f t="shared" si="763"/>
        <v>1.1440994205389598E-7</v>
      </c>
      <c r="AU501" s="5">
        <f t="shared" si="764"/>
        <v>2.5384146994066049E-8</v>
      </c>
      <c r="AV501" s="5">
        <f t="shared" si="765"/>
        <v>4.2239877084686219E-9</v>
      </c>
      <c r="AW501" s="5">
        <f t="shared" si="766"/>
        <v>1.7698554695471249E-12</v>
      </c>
      <c r="AX501" s="5">
        <f t="shared" si="767"/>
        <v>5.2358245571630904E-5</v>
      </c>
      <c r="AY501" s="5">
        <f t="shared" si="768"/>
        <v>8.9131788530354033E-6</v>
      </c>
      <c r="AZ501" s="5">
        <f t="shared" si="769"/>
        <v>7.5866519589077658E-7</v>
      </c>
      <c r="BA501" s="5">
        <f t="shared" si="770"/>
        <v>4.3050325736477882E-8</v>
      </c>
      <c r="BB501" s="5">
        <f t="shared" si="771"/>
        <v>1.8321624835848561E-9</v>
      </c>
      <c r="BC501" s="5">
        <f t="shared" si="772"/>
        <v>6.2379446544563395E-11</v>
      </c>
      <c r="BD501" s="5">
        <f t="shared" si="773"/>
        <v>1.4653788541987253E-8</v>
      </c>
      <c r="BE501" s="5">
        <f t="shared" si="774"/>
        <v>9.7537132444626987E-9</v>
      </c>
      <c r="BF501" s="5">
        <f t="shared" si="775"/>
        <v>3.2460862179981158E-9</v>
      </c>
      <c r="BG501" s="5">
        <f t="shared" si="776"/>
        <v>7.2020952230060297E-10</v>
      </c>
      <c r="BH501" s="5">
        <f t="shared" si="777"/>
        <v>1.1984472712165422E-10</v>
      </c>
      <c r="BI501" s="5">
        <f t="shared" si="778"/>
        <v>1.5953978029042505E-11</v>
      </c>
      <c r="BJ501" s="8">
        <f t="shared" si="779"/>
        <v>0.43099205506248239</v>
      </c>
      <c r="BK501" s="8">
        <f t="shared" si="780"/>
        <v>0.48404683766861228</v>
      </c>
      <c r="BL501" s="8">
        <f t="shared" si="781"/>
        <v>8.4607145461342737E-2</v>
      </c>
      <c r="BM501" s="8">
        <f t="shared" si="782"/>
        <v>5.2707684576021964E-2</v>
      </c>
      <c r="BN501" s="8">
        <f t="shared" si="783"/>
        <v>0.94728588218322662</v>
      </c>
    </row>
    <row r="502" spans="1:66" x14ac:dyDescent="0.25">
      <c r="A502" t="s">
        <v>19</v>
      </c>
      <c r="B502" t="s">
        <v>247</v>
      </c>
      <c r="C502" t="s">
        <v>139</v>
      </c>
      <c r="D502" s="17"/>
      <c r="E502">
        <f>VLOOKUP(A502,home!$A$2:$E$405,3,FALSE)</f>
        <v>1.4827586206896599</v>
      </c>
      <c r="F502">
        <f>VLOOKUP(B502,home!$B$2:$E$405,3,FALSE)</f>
        <v>0</v>
      </c>
      <c r="G502">
        <f>VLOOKUP(C502,away!$B$2:$E$405,4,FALSE)</f>
        <v>1.35</v>
      </c>
      <c r="H502">
        <f>VLOOKUP(A502,away!$A$2:$E$405,3,FALSE)</f>
        <v>1.5172413793103401</v>
      </c>
      <c r="I502">
        <f>VLOOKUP(C502,away!$B$2:$E$405,3,FALSE)</f>
        <v>2.02</v>
      </c>
      <c r="J502">
        <f>VLOOKUP(B502,home!$B$2:$E$405,4,FALSE)</f>
        <v>0</v>
      </c>
      <c r="K502" s="3">
        <f t="shared" si="728"/>
        <v>0</v>
      </c>
      <c r="L502" s="3">
        <f t="shared" si="729"/>
        <v>0</v>
      </c>
      <c r="M502" s="5">
        <f t="shared" si="730"/>
        <v>1</v>
      </c>
      <c r="N502" s="5">
        <f t="shared" si="731"/>
        <v>0</v>
      </c>
      <c r="O502" s="5">
        <f t="shared" si="732"/>
        <v>0</v>
      </c>
      <c r="P502" s="5">
        <f t="shared" si="733"/>
        <v>0</v>
      </c>
      <c r="Q502" s="5">
        <f t="shared" si="734"/>
        <v>0</v>
      </c>
      <c r="R502" s="5">
        <f t="shared" si="735"/>
        <v>0</v>
      </c>
      <c r="S502" s="5">
        <f t="shared" si="736"/>
        <v>0</v>
      </c>
      <c r="T502" s="5">
        <f t="shared" si="737"/>
        <v>0</v>
      </c>
      <c r="U502" s="5">
        <f t="shared" si="738"/>
        <v>0</v>
      </c>
      <c r="V502" s="5">
        <f t="shared" si="739"/>
        <v>0</v>
      </c>
      <c r="W502" s="5">
        <f t="shared" si="740"/>
        <v>0</v>
      </c>
      <c r="X502" s="5">
        <f t="shared" si="741"/>
        <v>0</v>
      </c>
      <c r="Y502" s="5">
        <f t="shared" si="742"/>
        <v>0</v>
      </c>
      <c r="Z502" s="5">
        <f t="shared" si="743"/>
        <v>0</v>
      </c>
      <c r="AA502" s="5">
        <f t="shared" si="744"/>
        <v>0</v>
      </c>
      <c r="AB502" s="5">
        <f t="shared" si="745"/>
        <v>0</v>
      </c>
      <c r="AC502" s="5">
        <f t="shared" si="746"/>
        <v>0</v>
      </c>
      <c r="AD502" s="5">
        <f t="shared" si="747"/>
        <v>0</v>
      </c>
      <c r="AE502" s="5">
        <f t="shared" si="748"/>
        <v>0</v>
      </c>
      <c r="AF502" s="5">
        <f t="shared" si="749"/>
        <v>0</v>
      </c>
      <c r="AG502" s="5">
        <f t="shared" si="750"/>
        <v>0</v>
      </c>
      <c r="AH502" s="5">
        <f t="shared" si="751"/>
        <v>0</v>
      </c>
      <c r="AI502" s="5">
        <f t="shared" si="752"/>
        <v>0</v>
      </c>
      <c r="AJ502" s="5">
        <f t="shared" si="753"/>
        <v>0</v>
      </c>
      <c r="AK502" s="5">
        <f t="shared" si="754"/>
        <v>0</v>
      </c>
      <c r="AL502" s="5">
        <f t="shared" si="755"/>
        <v>0</v>
      </c>
      <c r="AM502" s="5">
        <f t="shared" si="756"/>
        <v>0</v>
      </c>
      <c r="AN502" s="5">
        <f t="shared" si="757"/>
        <v>0</v>
      </c>
      <c r="AO502" s="5">
        <f t="shared" si="758"/>
        <v>0</v>
      </c>
      <c r="AP502" s="5">
        <f t="shared" si="759"/>
        <v>0</v>
      </c>
      <c r="AQ502" s="5">
        <f t="shared" si="760"/>
        <v>0</v>
      </c>
      <c r="AR502" s="5">
        <f t="shared" si="761"/>
        <v>0</v>
      </c>
      <c r="AS502" s="5">
        <f t="shared" si="762"/>
        <v>0</v>
      </c>
      <c r="AT502" s="5">
        <f t="shared" si="763"/>
        <v>0</v>
      </c>
      <c r="AU502" s="5">
        <f t="shared" si="764"/>
        <v>0</v>
      </c>
      <c r="AV502" s="5">
        <f t="shared" si="765"/>
        <v>0</v>
      </c>
      <c r="AW502" s="5">
        <f t="shared" si="766"/>
        <v>0</v>
      </c>
      <c r="AX502" s="5">
        <f t="shared" si="767"/>
        <v>0</v>
      </c>
      <c r="AY502" s="5">
        <f t="shared" si="768"/>
        <v>0</v>
      </c>
      <c r="AZ502" s="5">
        <f t="shared" si="769"/>
        <v>0</v>
      </c>
      <c r="BA502" s="5">
        <f t="shared" si="770"/>
        <v>0</v>
      </c>
      <c r="BB502" s="5">
        <f t="shared" si="771"/>
        <v>0</v>
      </c>
      <c r="BC502" s="5">
        <f t="shared" si="772"/>
        <v>0</v>
      </c>
      <c r="BD502" s="5">
        <f t="shared" si="773"/>
        <v>0</v>
      </c>
      <c r="BE502" s="5">
        <f t="shared" si="774"/>
        <v>0</v>
      </c>
      <c r="BF502" s="5">
        <f t="shared" si="775"/>
        <v>0</v>
      </c>
      <c r="BG502" s="5">
        <f t="shared" si="776"/>
        <v>0</v>
      </c>
      <c r="BH502" s="5">
        <f t="shared" si="777"/>
        <v>0</v>
      </c>
      <c r="BI502" s="5">
        <f t="shared" si="778"/>
        <v>0</v>
      </c>
      <c r="BJ502" s="8">
        <f t="shared" si="779"/>
        <v>0</v>
      </c>
      <c r="BK502" s="8">
        <f t="shared" si="780"/>
        <v>1</v>
      </c>
      <c r="BL502" s="8">
        <f t="shared" si="781"/>
        <v>0</v>
      </c>
      <c r="BM502" s="8">
        <f t="shared" si="782"/>
        <v>0</v>
      </c>
      <c r="BN502" s="8">
        <f t="shared" si="783"/>
        <v>1</v>
      </c>
    </row>
    <row r="503" spans="1:66" x14ac:dyDescent="0.25">
      <c r="A503" t="s">
        <v>22</v>
      </c>
      <c r="B503" t="s">
        <v>162</v>
      </c>
      <c r="C503" t="s">
        <v>267</v>
      </c>
      <c r="D503" s="17"/>
      <c r="E503">
        <f>VLOOKUP(A503,home!$A$2:$E$405,3,FALSE)</f>
        <v>2</v>
      </c>
      <c r="F503">
        <f>VLOOKUP(B503,home!$B$2:$E$405,3,FALSE)</f>
        <v>1.5</v>
      </c>
      <c r="G503">
        <f>VLOOKUP(C503,away!$B$2:$E$405,4,FALSE)</f>
        <v>0</v>
      </c>
      <c r="H503">
        <f>VLOOKUP(A503,away!$A$2:$E$405,3,FALSE)</f>
        <v>1.6</v>
      </c>
      <c r="I503">
        <f>VLOOKUP(C503,away!$B$2:$E$405,3,FALSE)</f>
        <v>0</v>
      </c>
      <c r="J503">
        <f>VLOOKUP(B503,home!$B$2:$E$405,4,FALSE)</f>
        <v>1.25</v>
      </c>
      <c r="K503" s="3">
        <f t="shared" si="728"/>
        <v>0</v>
      </c>
      <c r="L503" s="3">
        <f t="shared" si="729"/>
        <v>0</v>
      </c>
      <c r="M503" s="5">
        <f t="shared" si="730"/>
        <v>1</v>
      </c>
      <c r="N503" s="5">
        <f t="shared" si="731"/>
        <v>0</v>
      </c>
      <c r="O503" s="5">
        <f t="shared" si="732"/>
        <v>0</v>
      </c>
      <c r="P503" s="5">
        <f t="shared" si="733"/>
        <v>0</v>
      </c>
      <c r="Q503" s="5">
        <f t="shared" si="734"/>
        <v>0</v>
      </c>
      <c r="R503" s="5">
        <f t="shared" si="735"/>
        <v>0</v>
      </c>
      <c r="S503" s="5">
        <f t="shared" si="736"/>
        <v>0</v>
      </c>
      <c r="T503" s="5">
        <f t="shared" si="737"/>
        <v>0</v>
      </c>
      <c r="U503" s="5">
        <f t="shared" si="738"/>
        <v>0</v>
      </c>
      <c r="V503" s="5">
        <f t="shared" si="739"/>
        <v>0</v>
      </c>
      <c r="W503" s="5">
        <f t="shared" si="740"/>
        <v>0</v>
      </c>
      <c r="X503" s="5">
        <f t="shared" si="741"/>
        <v>0</v>
      </c>
      <c r="Y503" s="5">
        <f t="shared" si="742"/>
        <v>0</v>
      </c>
      <c r="Z503" s="5">
        <f t="shared" si="743"/>
        <v>0</v>
      </c>
      <c r="AA503" s="5">
        <f t="shared" si="744"/>
        <v>0</v>
      </c>
      <c r="AB503" s="5">
        <f t="shared" si="745"/>
        <v>0</v>
      </c>
      <c r="AC503" s="5">
        <f t="shared" si="746"/>
        <v>0</v>
      </c>
      <c r="AD503" s="5">
        <f t="shared" si="747"/>
        <v>0</v>
      </c>
      <c r="AE503" s="5">
        <f t="shared" si="748"/>
        <v>0</v>
      </c>
      <c r="AF503" s="5">
        <f t="shared" si="749"/>
        <v>0</v>
      </c>
      <c r="AG503" s="5">
        <f t="shared" si="750"/>
        <v>0</v>
      </c>
      <c r="AH503" s="5">
        <f t="shared" si="751"/>
        <v>0</v>
      </c>
      <c r="AI503" s="5">
        <f t="shared" si="752"/>
        <v>0</v>
      </c>
      <c r="AJ503" s="5">
        <f t="shared" si="753"/>
        <v>0</v>
      </c>
      <c r="AK503" s="5">
        <f t="shared" si="754"/>
        <v>0</v>
      </c>
      <c r="AL503" s="5">
        <f t="shared" si="755"/>
        <v>0</v>
      </c>
      <c r="AM503" s="5">
        <f t="shared" si="756"/>
        <v>0</v>
      </c>
      <c r="AN503" s="5">
        <f t="shared" si="757"/>
        <v>0</v>
      </c>
      <c r="AO503" s="5">
        <f t="shared" si="758"/>
        <v>0</v>
      </c>
      <c r="AP503" s="5">
        <f t="shared" si="759"/>
        <v>0</v>
      </c>
      <c r="AQ503" s="5">
        <f t="shared" si="760"/>
        <v>0</v>
      </c>
      <c r="AR503" s="5">
        <f t="shared" si="761"/>
        <v>0</v>
      </c>
      <c r="AS503" s="5">
        <f t="shared" si="762"/>
        <v>0</v>
      </c>
      <c r="AT503" s="5">
        <f t="shared" si="763"/>
        <v>0</v>
      </c>
      <c r="AU503" s="5">
        <f t="shared" si="764"/>
        <v>0</v>
      </c>
      <c r="AV503" s="5">
        <f t="shared" si="765"/>
        <v>0</v>
      </c>
      <c r="AW503" s="5">
        <f t="shared" si="766"/>
        <v>0</v>
      </c>
      <c r="AX503" s="5">
        <f t="shared" si="767"/>
        <v>0</v>
      </c>
      <c r="AY503" s="5">
        <f t="shared" si="768"/>
        <v>0</v>
      </c>
      <c r="AZ503" s="5">
        <f t="shared" si="769"/>
        <v>0</v>
      </c>
      <c r="BA503" s="5">
        <f t="shared" si="770"/>
        <v>0</v>
      </c>
      <c r="BB503" s="5">
        <f t="shared" si="771"/>
        <v>0</v>
      </c>
      <c r="BC503" s="5">
        <f t="shared" si="772"/>
        <v>0</v>
      </c>
      <c r="BD503" s="5">
        <f t="shared" si="773"/>
        <v>0</v>
      </c>
      <c r="BE503" s="5">
        <f t="shared" si="774"/>
        <v>0</v>
      </c>
      <c r="BF503" s="5">
        <f t="shared" si="775"/>
        <v>0</v>
      </c>
      <c r="BG503" s="5">
        <f t="shared" si="776"/>
        <v>0</v>
      </c>
      <c r="BH503" s="5">
        <f t="shared" si="777"/>
        <v>0</v>
      </c>
      <c r="BI503" s="5">
        <f t="shared" si="778"/>
        <v>0</v>
      </c>
      <c r="BJ503" s="8">
        <f t="shared" si="779"/>
        <v>0</v>
      </c>
      <c r="BK503" s="8">
        <f t="shared" si="780"/>
        <v>1</v>
      </c>
      <c r="BL503" s="8">
        <f t="shared" si="781"/>
        <v>0</v>
      </c>
      <c r="BM503" s="8">
        <f t="shared" si="782"/>
        <v>0</v>
      </c>
      <c r="BN503" s="8">
        <f t="shared" si="783"/>
        <v>1</v>
      </c>
    </row>
    <row r="504" spans="1:66" x14ac:dyDescent="0.25">
      <c r="A504" t="s">
        <v>22</v>
      </c>
      <c r="B504" t="s">
        <v>167</v>
      </c>
      <c r="C504" t="s">
        <v>264</v>
      </c>
      <c r="D504" s="17"/>
      <c r="E504">
        <f>VLOOKUP(A504,home!$A$2:$E$405,3,FALSE)</f>
        <v>2</v>
      </c>
      <c r="F504">
        <f>VLOOKUP(B504,home!$B$2:$E$405,3,FALSE)</f>
        <v>1</v>
      </c>
      <c r="G504">
        <f>VLOOKUP(C504,away!$B$2:$E$405,4,FALSE)</f>
        <v>0</v>
      </c>
      <c r="H504">
        <f>VLOOKUP(A504,away!$A$2:$E$405,3,FALSE)</f>
        <v>1.6</v>
      </c>
      <c r="I504">
        <f>VLOOKUP(C504,away!$B$2:$E$405,3,FALSE)</f>
        <v>0</v>
      </c>
      <c r="J504">
        <f>VLOOKUP(B504,home!$B$2:$E$405,4,FALSE)</f>
        <v>1.25</v>
      </c>
      <c r="K504" s="3">
        <f t="shared" si="728"/>
        <v>0</v>
      </c>
      <c r="L504" s="3">
        <f t="shared" si="729"/>
        <v>0</v>
      </c>
      <c r="M504" s="5">
        <f t="shared" si="730"/>
        <v>1</v>
      </c>
      <c r="N504" s="5">
        <f t="shared" si="731"/>
        <v>0</v>
      </c>
      <c r="O504" s="5">
        <f t="shared" si="732"/>
        <v>0</v>
      </c>
      <c r="P504" s="5">
        <f t="shared" si="733"/>
        <v>0</v>
      </c>
      <c r="Q504" s="5">
        <f t="shared" si="734"/>
        <v>0</v>
      </c>
      <c r="R504" s="5">
        <f t="shared" si="735"/>
        <v>0</v>
      </c>
      <c r="S504" s="5">
        <f t="shared" si="736"/>
        <v>0</v>
      </c>
      <c r="T504" s="5">
        <f t="shared" si="737"/>
        <v>0</v>
      </c>
      <c r="U504" s="5">
        <f t="shared" si="738"/>
        <v>0</v>
      </c>
      <c r="V504" s="5">
        <f t="shared" si="739"/>
        <v>0</v>
      </c>
      <c r="W504" s="5">
        <f t="shared" si="740"/>
        <v>0</v>
      </c>
      <c r="X504" s="5">
        <f t="shared" si="741"/>
        <v>0</v>
      </c>
      <c r="Y504" s="5">
        <f t="shared" si="742"/>
        <v>0</v>
      </c>
      <c r="Z504" s="5">
        <f t="shared" si="743"/>
        <v>0</v>
      </c>
      <c r="AA504" s="5">
        <f t="shared" si="744"/>
        <v>0</v>
      </c>
      <c r="AB504" s="5">
        <f t="shared" si="745"/>
        <v>0</v>
      </c>
      <c r="AC504" s="5">
        <f t="shared" si="746"/>
        <v>0</v>
      </c>
      <c r="AD504" s="5">
        <f t="shared" si="747"/>
        <v>0</v>
      </c>
      <c r="AE504" s="5">
        <f t="shared" si="748"/>
        <v>0</v>
      </c>
      <c r="AF504" s="5">
        <f t="shared" si="749"/>
        <v>0</v>
      </c>
      <c r="AG504" s="5">
        <f t="shared" si="750"/>
        <v>0</v>
      </c>
      <c r="AH504" s="5">
        <f t="shared" si="751"/>
        <v>0</v>
      </c>
      <c r="AI504" s="5">
        <f t="shared" si="752"/>
        <v>0</v>
      </c>
      <c r="AJ504" s="5">
        <f t="shared" si="753"/>
        <v>0</v>
      </c>
      <c r="AK504" s="5">
        <f t="shared" si="754"/>
        <v>0</v>
      </c>
      <c r="AL504" s="5">
        <f t="shared" si="755"/>
        <v>0</v>
      </c>
      <c r="AM504" s="5">
        <f t="shared" si="756"/>
        <v>0</v>
      </c>
      <c r="AN504" s="5">
        <f t="shared" si="757"/>
        <v>0</v>
      </c>
      <c r="AO504" s="5">
        <f t="shared" si="758"/>
        <v>0</v>
      </c>
      <c r="AP504" s="5">
        <f t="shared" si="759"/>
        <v>0</v>
      </c>
      <c r="AQ504" s="5">
        <f t="shared" si="760"/>
        <v>0</v>
      </c>
      <c r="AR504" s="5">
        <f t="shared" si="761"/>
        <v>0</v>
      </c>
      <c r="AS504" s="5">
        <f t="shared" si="762"/>
        <v>0</v>
      </c>
      <c r="AT504" s="5">
        <f t="shared" si="763"/>
        <v>0</v>
      </c>
      <c r="AU504" s="5">
        <f t="shared" si="764"/>
        <v>0</v>
      </c>
      <c r="AV504" s="5">
        <f t="shared" si="765"/>
        <v>0</v>
      </c>
      <c r="AW504" s="5">
        <f t="shared" si="766"/>
        <v>0</v>
      </c>
      <c r="AX504" s="5">
        <f t="shared" si="767"/>
        <v>0</v>
      </c>
      <c r="AY504" s="5">
        <f t="shared" si="768"/>
        <v>0</v>
      </c>
      <c r="AZ504" s="5">
        <f t="shared" si="769"/>
        <v>0</v>
      </c>
      <c r="BA504" s="5">
        <f t="shared" si="770"/>
        <v>0</v>
      </c>
      <c r="BB504" s="5">
        <f t="shared" si="771"/>
        <v>0</v>
      </c>
      <c r="BC504" s="5">
        <f t="shared" si="772"/>
        <v>0</v>
      </c>
      <c r="BD504" s="5">
        <f t="shared" si="773"/>
        <v>0</v>
      </c>
      <c r="BE504" s="5">
        <f t="shared" si="774"/>
        <v>0</v>
      </c>
      <c r="BF504" s="5">
        <f t="shared" si="775"/>
        <v>0</v>
      </c>
      <c r="BG504" s="5">
        <f t="shared" si="776"/>
        <v>0</v>
      </c>
      <c r="BH504" s="5">
        <f t="shared" si="777"/>
        <v>0</v>
      </c>
      <c r="BI504" s="5">
        <f t="shared" si="778"/>
        <v>0</v>
      </c>
      <c r="BJ504" s="8">
        <f t="shared" si="779"/>
        <v>0</v>
      </c>
      <c r="BK504" s="8">
        <f t="shared" si="780"/>
        <v>1</v>
      </c>
      <c r="BL504" s="8">
        <f t="shared" si="781"/>
        <v>0</v>
      </c>
      <c r="BM504" s="8">
        <f t="shared" si="782"/>
        <v>0</v>
      </c>
      <c r="BN504" s="8">
        <f t="shared" si="783"/>
        <v>1</v>
      </c>
    </row>
    <row r="505" spans="1:66" x14ac:dyDescent="0.25">
      <c r="A505" t="s">
        <v>22</v>
      </c>
      <c r="B505" t="s">
        <v>255</v>
      </c>
      <c r="C505" t="s">
        <v>175</v>
      </c>
      <c r="D505" s="17"/>
      <c r="E505">
        <f>VLOOKUP(A505,home!$A$2:$E$405,3,FALSE)</f>
        <v>2</v>
      </c>
      <c r="F505">
        <f>VLOOKUP(B505,home!$B$2:$E$405,3,FALSE)</f>
        <v>1</v>
      </c>
      <c r="G505">
        <f>VLOOKUP(C505,away!$B$2:$E$405,4,FALSE)</f>
        <v>0</v>
      </c>
      <c r="H505">
        <f>VLOOKUP(A505,away!$A$2:$E$405,3,FALSE)</f>
        <v>1.6</v>
      </c>
      <c r="I505">
        <f>VLOOKUP(C505,away!$B$2:$E$405,3,FALSE)</f>
        <v>0</v>
      </c>
      <c r="J505">
        <f>VLOOKUP(B505,home!$B$2:$E$405,4,FALSE)</f>
        <v>0</v>
      </c>
      <c r="K505" s="3">
        <f t="shared" si="728"/>
        <v>0</v>
      </c>
      <c r="L505" s="3">
        <f t="shared" si="729"/>
        <v>0</v>
      </c>
      <c r="M505" s="5">
        <f t="shared" si="730"/>
        <v>1</v>
      </c>
      <c r="N505" s="5">
        <f t="shared" si="731"/>
        <v>0</v>
      </c>
      <c r="O505" s="5">
        <f t="shared" si="732"/>
        <v>0</v>
      </c>
      <c r="P505" s="5">
        <f t="shared" si="733"/>
        <v>0</v>
      </c>
      <c r="Q505" s="5">
        <f t="shared" si="734"/>
        <v>0</v>
      </c>
      <c r="R505" s="5">
        <f t="shared" si="735"/>
        <v>0</v>
      </c>
      <c r="S505" s="5">
        <f t="shared" si="736"/>
        <v>0</v>
      </c>
      <c r="T505" s="5">
        <f t="shared" si="737"/>
        <v>0</v>
      </c>
      <c r="U505" s="5">
        <f t="shared" si="738"/>
        <v>0</v>
      </c>
      <c r="V505" s="5">
        <f t="shared" si="739"/>
        <v>0</v>
      </c>
      <c r="W505" s="5">
        <f t="shared" si="740"/>
        <v>0</v>
      </c>
      <c r="X505" s="5">
        <f t="shared" si="741"/>
        <v>0</v>
      </c>
      <c r="Y505" s="5">
        <f t="shared" si="742"/>
        <v>0</v>
      </c>
      <c r="Z505" s="5">
        <f t="shared" si="743"/>
        <v>0</v>
      </c>
      <c r="AA505" s="5">
        <f t="shared" si="744"/>
        <v>0</v>
      </c>
      <c r="AB505" s="5">
        <f t="shared" si="745"/>
        <v>0</v>
      </c>
      <c r="AC505" s="5">
        <f t="shared" si="746"/>
        <v>0</v>
      </c>
      <c r="AD505" s="5">
        <f t="shared" si="747"/>
        <v>0</v>
      </c>
      <c r="AE505" s="5">
        <f t="shared" si="748"/>
        <v>0</v>
      </c>
      <c r="AF505" s="5">
        <f t="shared" si="749"/>
        <v>0</v>
      </c>
      <c r="AG505" s="5">
        <f t="shared" si="750"/>
        <v>0</v>
      </c>
      <c r="AH505" s="5">
        <f t="shared" si="751"/>
        <v>0</v>
      </c>
      <c r="AI505" s="5">
        <f t="shared" si="752"/>
        <v>0</v>
      </c>
      <c r="AJ505" s="5">
        <f t="shared" si="753"/>
        <v>0</v>
      </c>
      <c r="AK505" s="5">
        <f t="shared" si="754"/>
        <v>0</v>
      </c>
      <c r="AL505" s="5">
        <f t="shared" si="755"/>
        <v>0</v>
      </c>
      <c r="AM505" s="5">
        <f t="shared" si="756"/>
        <v>0</v>
      </c>
      <c r="AN505" s="5">
        <f t="shared" si="757"/>
        <v>0</v>
      </c>
      <c r="AO505" s="5">
        <f t="shared" si="758"/>
        <v>0</v>
      </c>
      <c r="AP505" s="5">
        <f t="shared" si="759"/>
        <v>0</v>
      </c>
      <c r="AQ505" s="5">
        <f t="shared" si="760"/>
        <v>0</v>
      </c>
      <c r="AR505" s="5">
        <f t="shared" si="761"/>
        <v>0</v>
      </c>
      <c r="AS505" s="5">
        <f t="shared" si="762"/>
        <v>0</v>
      </c>
      <c r="AT505" s="5">
        <f t="shared" si="763"/>
        <v>0</v>
      </c>
      <c r="AU505" s="5">
        <f t="shared" si="764"/>
        <v>0</v>
      </c>
      <c r="AV505" s="5">
        <f t="shared" si="765"/>
        <v>0</v>
      </c>
      <c r="AW505" s="5">
        <f t="shared" si="766"/>
        <v>0</v>
      </c>
      <c r="AX505" s="5">
        <f t="shared" si="767"/>
        <v>0</v>
      </c>
      <c r="AY505" s="5">
        <f t="shared" si="768"/>
        <v>0</v>
      </c>
      <c r="AZ505" s="5">
        <f t="shared" si="769"/>
        <v>0</v>
      </c>
      <c r="BA505" s="5">
        <f t="shared" si="770"/>
        <v>0</v>
      </c>
      <c r="BB505" s="5">
        <f t="shared" si="771"/>
        <v>0</v>
      </c>
      <c r="BC505" s="5">
        <f t="shared" si="772"/>
        <v>0</v>
      </c>
      <c r="BD505" s="5">
        <f t="shared" si="773"/>
        <v>0</v>
      </c>
      <c r="BE505" s="5">
        <f t="shared" si="774"/>
        <v>0</v>
      </c>
      <c r="BF505" s="5">
        <f t="shared" si="775"/>
        <v>0</v>
      </c>
      <c r="BG505" s="5">
        <f t="shared" si="776"/>
        <v>0</v>
      </c>
      <c r="BH505" s="5">
        <f t="shared" si="777"/>
        <v>0</v>
      </c>
      <c r="BI505" s="5">
        <f t="shared" si="778"/>
        <v>0</v>
      </c>
      <c r="BJ505" s="8">
        <f t="shared" si="779"/>
        <v>0</v>
      </c>
      <c r="BK505" s="8">
        <f t="shared" si="780"/>
        <v>1</v>
      </c>
      <c r="BL505" s="8">
        <f t="shared" si="781"/>
        <v>0</v>
      </c>
      <c r="BM505" s="8">
        <f t="shared" si="782"/>
        <v>0</v>
      </c>
      <c r="BN505" s="8">
        <f t="shared" si="783"/>
        <v>1</v>
      </c>
    </row>
    <row r="506" spans="1:66" s="10" customFormat="1" x14ac:dyDescent="0.25">
      <c r="A506" t="s">
        <v>22</v>
      </c>
      <c r="B506" t="s">
        <v>24</v>
      </c>
      <c r="C506" t="s">
        <v>256</v>
      </c>
      <c r="D506" s="17"/>
      <c r="E506">
        <f>VLOOKUP(A506,home!$A$2:$E$405,3,FALSE)</f>
        <v>2</v>
      </c>
      <c r="F506">
        <f>VLOOKUP(B506,home!$B$2:$E$405,3,FALSE)</f>
        <v>1.5</v>
      </c>
      <c r="G506">
        <f>VLOOKUP(C506,away!$B$2:$E$405,4,FALSE)</f>
        <v>0</v>
      </c>
      <c r="H506">
        <f>VLOOKUP(A506,away!$A$2:$E$405,3,FALSE)</f>
        <v>1.6</v>
      </c>
      <c r="I506">
        <f>VLOOKUP(C506,away!$B$2:$E$405,3,FALSE)</f>
        <v>0</v>
      </c>
      <c r="J506">
        <f>VLOOKUP(B506,home!$B$2:$E$405,4,FALSE)</f>
        <v>0.62</v>
      </c>
      <c r="K506" s="3">
        <f t="shared" si="728"/>
        <v>0</v>
      </c>
      <c r="L506" s="3">
        <f t="shared" si="729"/>
        <v>0</v>
      </c>
      <c r="M506" s="5">
        <f t="shared" si="730"/>
        <v>1</v>
      </c>
      <c r="N506" s="5">
        <f t="shared" si="731"/>
        <v>0</v>
      </c>
      <c r="O506" s="5">
        <f t="shared" si="732"/>
        <v>0</v>
      </c>
      <c r="P506" s="5">
        <f t="shared" si="733"/>
        <v>0</v>
      </c>
      <c r="Q506" s="5">
        <f t="shared" si="734"/>
        <v>0</v>
      </c>
      <c r="R506" s="5">
        <f t="shared" si="735"/>
        <v>0</v>
      </c>
      <c r="S506" s="5">
        <f t="shared" si="736"/>
        <v>0</v>
      </c>
      <c r="T506" s="5">
        <f t="shared" si="737"/>
        <v>0</v>
      </c>
      <c r="U506" s="5">
        <f t="shared" si="738"/>
        <v>0</v>
      </c>
      <c r="V506" s="5">
        <f t="shared" si="739"/>
        <v>0</v>
      </c>
      <c r="W506" s="5">
        <f t="shared" si="740"/>
        <v>0</v>
      </c>
      <c r="X506" s="5">
        <f t="shared" si="741"/>
        <v>0</v>
      </c>
      <c r="Y506" s="5">
        <f t="shared" si="742"/>
        <v>0</v>
      </c>
      <c r="Z506" s="5">
        <f t="shared" si="743"/>
        <v>0</v>
      </c>
      <c r="AA506" s="5">
        <f t="shared" si="744"/>
        <v>0</v>
      </c>
      <c r="AB506" s="5">
        <f t="shared" si="745"/>
        <v>0</v>
      </c>
      <c r="AC506" s="5">
        <f t="shared" si="746"/>
        <v>0</v>
      </c>
      <c r="AD506" s="5">
        <f t="shared" si="747"/>
        <v>0</v>
      </c>
      <c r="AE506" s="5">
        <f t="shared" si="748"/>
        <v>0</v>
      </c>
      <c r="AF506" s="5">
        <f t="shared" si="749"/>
        <v>0</v>
      </c>
      <c r="AG506" s="5">
        <f t="shared" si="750"/>
        <v>0</v>
      </c>
      <c r="AH506" s="5">
        <f t="shared" si="751"/>
        <v>0</v>
      </c>
      <c r="AI506" s="5">
        <f t="shared" si="752"/>
        <v>0</v>
      </c>
      <c r="AJ506" s="5">
        <f t="shared" si="753"/>
        <v>0</v>
      </c>
      <c r="AK506" s="5">
        <f t="shared" si="754"/>
        <v>0</v>
      </c>
      <c r="AL506" s="5">
        <f t="shared" si="755"/>
        <v>0</v>
      </c>
      <c r="AM506" s="5">
        <f t="shared" si="756"/>
        <v>0</v>
      </c>
      <c r="AN506" s="5">
        <f t="shared" si="757"/>
        <v>0</v>
      </c>
      <c r="AO506" s="5">
        <f t="shared" si="758"/>
        <v>0</v>
      </c>
      <c r="AP506" s="5">
        <f t="shared" si="759"/>
        <v>0</v>
      </c>
      <c r="AQ506" s="5">
        <f t="shared" si="760"/>
        <v>0</v>
      </c>
      <c r="AR506" s="5">
        <f t="shared" si="761"/>
        <v>0</v>
      </c>
      <c r="AS506" s="5">
        <f t="shared" si="762"/>
        <v>0</v>
      </c>
      <c r="AT506" s="5">
        <f t="shared" si="763"/>
        <v>0</v>
      </c>
      <c r="AU506" s="5">
        <f t="shared" si="764"/>
        <v>0</v>
      </c>
      <c r="AV506" s="5">
        <f t="shared" si="765"/>
        <v>0</v>
      </c>
      <c r="AW506" s="5">
        <f t="shared" si="766"/>
        <v>0</v>
      </c>
      <c r="AX506" s="5">
        <f t="shared" si="767"/>
        <v>0</v>
      </c>
      <c r="AY506" s="5">
        <f t="shared" si="768"/>
        <v>0</v>
      </c>
      <c r="AZ506" s="5">
        <f t="shared" si="769"/>
        <v>0</v>
      </c>
      <c r="BA506" s="5">
        <f t="shared" si="770"/>
        <v>0</v>
      </c>
      <c r="BB506" s="5">
        <f t="shared" si="771"/>
        <v>0</v>
      </c>
      <c r="BC506" s="5">
        <f t="shared" si="772"/>
        <v>0</v>
      </c>
      <c r="BD506" s="5">
        <f t="shared" si="773"/>
        <v>0</v>
      </c>
      <c r="BE506" s="5">
        <f t="shared" si="774"/>
        <v>0</v>
      </c>
      <c r="BF506" s="5">
        <f t="shared" si="775"/>
        <v>0</v>
      </c>
      <c r="BG506" s="5">
        <f t="shared" si="776"/>
        <v>0</v>
      </c>
      <c r="BH506" s="5">
        <f t="shared" si="777"/>
        <v>0</v>
      </c>
      <c r="BI506" s="5">
        <f t="shared" si="778"/>
        <v>0</v>
      </c>
      <c r="BJ506" s="8">
        <f t="shared" si="779"/>
        <v>0</v>
      </c>
      <c r="BK506" s="8">
        <f t="shared" si="780"/>
        <v>1</v>
      </c>
      <c r="BL506" s="8">
        <f t="shared" si="781"/>
        <v>0</v>
      </c>
      <c r="BM506" s="8">
        <f t="shared" si="782"/>
        <v>0</v>
      </c>
      <c r="BN506" s="8">
        <f t="shared" si="783"/>
        <v>1</v>
      </c>
    </row>
    <row r="507" spans="1:66" x14ac:dyDescent="0.25">
      <c r="A507" t="s">
        <v>25</v>
      </c>
      <c r="B507" t="s">
        <v>176</v>
      </c>
      <c r="C507" t="s">
        <v>170</v>
      </c>
      <c r="D507" s="17"/>
      <c r="E507">
        <f>VLOOKUP(A507,home!$A$2:$E$405,3,FALSE)</f>
        <v>1.4</v>
      </c>
      <c r="F507">
        <f>VLOOKUP(B507,home!$B$2:$E$405,3,FALSE)</f>
        <v>0</v>
      </c>
      <c r="G507">
        <f>VLOOKUP(C507,away!$B$2:$E$405,4,FALSE)</f>
        <v>0</v>
      </c>
      <c r="H507">
        <f>VLOOKUP(A507,away!$A$2:$E$405,3,FALSE)</f>
        <v>1</v>
      </c>
      <c r="I507">
        <f>VLOOKUP(C507,away!$B$2:$E$405,3,FALSE)</f>
        <v>0</v>
      </c>
      <c r="J507">
        <f>VLOOKUP(B507,home!$B$2:$E$405,4,FALSE)</f>
        <v>0</v>
      </c>
      <c r="K507" s="3">
        <f t="shared" si="728"/>
        <v>0</v>
      </c>
      <c r="L507" s="3">
        <f t="shared" si="729"/>
        <v>0</v>
      </c>
      <c r="M507" s="5">
        <f t="shared" si="730"/>
        <v>1</v>
      </c>
      <c r="N507" s="5">
        <f t="shared" si="731"/>
        <v>0</v>
      </c>
      <c r="O507" s="5">
        <f t="shared" si="732"/>
        <v>0</v>
      </c>
      <c r="P507" s="5">
        <f t="shared" si="733"/>
        <v>0</v>
      </c>
      <c r="Q507" s="5">
        <f t="shared" si="734"/>
        <v>0</v>
      </c>
      <c r="R507" s="5">
        <f t="shared" si="735"/>
        <v>0</v>
      </c>
      <c r="S507" s="5">
        <f t="shared" si="736"/>
        <v>0</v>
      </c>
      <c r="T507" s="5">
        <f t="shared" si="737"/>
        <v>0</v>
      </c>
      <c r="U507" s="5">
        <f t="shared" si="738"/>
        <v>0</v>
      </c>
      <c r="V507" s="5">
        <f t="shared" si="739"/>
        <v>0</v>
      </c>
      <c r="W507" s="5">
        <f t="shared" si="740"/>
        <v>0</v>
      </c>
      <c r="X507" s="5">
        <f t="shared" si="741"/>
        <v>0</v>
      </c>
      <c r="Y507" s="5">
        <f t="shared" si="742"/>
        <v>0</v>
      </c>
      <c r="Z507" s="5">
        <f t="shared" si="743"/>
        <v>0</v>
      </c>
      <c r="AA507" s="5">
        <f t="shared" si="744"/>
        <v>0</v>
      </c>
      <c r="AB507" s="5">
        <f t="shared" si="745"/>
        <v>0</v>
      </c>
      <c r="AC507" s="5">
        <f t="shared" si="746"/>
        <v>0</v>
      </c>
      <c r="AD507" s="5">
        <f t="shared" si="747"/>
        <v>0</v>
      </c>
      <c r="AE507" s="5">
        <f t="shared" si="748"/>
        <v>0</v>
      </c>
      <c r="AF507" s="5">
        <f t="shared" si="749"/>
        <v>0</v>
      </c>
      <c r="AG507" s="5">
        <f t="shared" si="750"/>
        <v>0</v>
      </c>
      <c r="AH507" s="5">
        <f t="shared" si="751"/>
        <v>0</v>
      </c>
      <c r="AI507" s="5">
        <f t="shared" si="752"/>
        <v>0</v>
      </c>
      <c r="AJ507" s="5">
        <f t="shared" si="753"/>
        <v>0</v>
      </c>
      <c r="AK507" s="5">
        <f t="shared" si="754"/>
        <v>0</v>
      </c>
      <c r="AL507" s="5">
        <f t="shared" si="755"/>
        <v>0</v>
      </c>
      <c r="AM507" s="5">
        <f t="shared" si="756"/>
        <v>0</v>
      </c>
      <c r="AN507" s="5">
        <f t="shared" si="757"/>
        <v>0</v>
      </c>
      <c r="AO507" s="5">
        <f t="shared" si="758"/>
        <v>0</v>
      </c>
      <c r="AP507" s="5">
        <f t="shared" si="759"/>
        <v>0</v>
      </c>
      <c r="AQ507" s="5">
        <f t="shared" si="760"/>
        <v>0</v>
      </c>
      <c r="AR507" s="5">
        <f t="shared" si="761"/>
        <v>0</v>
      </c>
      <c r="AS507" s="5">
        <f t="shared" si="762"/>
        <v>0</v>
      </c>
      <c r="AT507" s="5">
        <f t="shared" si="763"/>
        <v>0</v>
      </c>
      <c r="AU507" s="5">
        <f t="shared" si="764"/>
        <v>0</v>
      </c>
      <c r="AV507" s="5">
        <f t="shared" si="765"/>
        <v>0</v>
      </c>
      <c r="AW507" s="5">
        <f t="shared" si="766"/>
        <v>0</v>
      </c>
      <c r="AX507" s="5">
        <f t="shared" si="767"/>
        <v>0</v>
      </c>
      <c r="AY507" s="5">
        <f t="shared" si="768"/>
        <v>0</v>
      </c>
      <c r="AZ507" s="5">
        <f t="shared" si="769"/>
        <v>0</v>
      </c>
      <c r="BA507" s="5">
        <f t="shared" si="770"/>
        <v>0</v>
      </c>
      <c r="BB507" s="5">
        <f t="shared" si="771"/>
        <v>0</v>
      </c>
      <c r="BC507" s="5">
        <f t="shared" si="772"/>
        <v>0</v>
      </c>
      <c r="BD507" s="5">
        <f t="shared" si="773"/>
        <v>0</v>
      </c>
      <c r="BE507" s="5">
        <f t="shared" si="774"/>
        <v>0</v>
      </c>
      <c r="BF507" s="5">
        <f t="shared" si="775"/>
        <v>0</v>
      </c>
      <c r="BG507" s="5">
        <f t="shared" si="776"/>
        <v>0</v>
      </c>
      <c r="BH507" s="5">
        <f t="shared" si="777"/>
        <v>0</v>
      </c>
      <c r="BI507" s="5">
        <f t="shared" si="778"/>
        <v>0</v>
      </c>
      <c r="BJ507" s="8">
        <f t="shared" si="779"/>
        <v>0</v>
      </c>
      <c r="BK507" s="8">
        <f t="shared" si="780"/>
        <v>1</v>
      </c>
      <c r="BL507" s="8">
        <f t="shared" si="781"/>
        <v>0</v>
      </c>
      <c r="BM507" s="8">
        <f t="shared" si="782"/>
        <v>0</v>
      </c>
      <c r="BN507" s="8">
        <f t="shared" si="783"/>
        <v>1</v>
      </c>
    </row>
    <row r="508" spans="1:66" x14ac:dyDescent="0.25">
      <c r="A508" t="s">
        <v>25</v>
      </c>
      <c r="B508" t="s">
        <v>477</v>
      </c>
      <c r="C508" t="s">
        <v>173</v>
      </c>
      <c r="D508" s="17"/>
      <c r="E508">
        <f>VLOOKUP(A508,home!$A$2:$E$405,3,FALSE)</f>
        <v>1.4</v>
      </c>
      <c r="F508">
        <f>VLOOKUP(B508,home!$B$2:$E$405,3,FALSE)</f>
        <v>0</v>
      </c>
      <c r="G508">
        <f>VLOOKUP(C508,away!$B$2:$E$405,4,FALSE)</f>
        <v>0</v>
      </c>
      <c r="H508">
        <f>VLOOKUP(A508,away!$A$2:$E$405,3,FALSE)</f>
        <v>1</v>
      </c>
      <c r="I508">
        <f>VLOOKUP(C508,away!$B$2:$E$405,3,FALSE)</f>
        <v>0</v>
      </c>
      <c r="J508">
        <f>VLOOKUP(B508,home!$B$2:$E$405,4,FALSE)</f>
        <v>2</v>
      </c>
      <c r="K508" s="3">
        <f t="shared" si="728"/>
        <v>0</v>
      </c>
      <c r="L508" s="3">
        <f t="shared" si="729"/>
        <v>0</v>
      </c>
      <c r="M508" s="5">
        <f t="shared" si="730"/>
        <v>1</v>
      </c>
      <c r="N508" s="5">
        <f t="shared" si="731"/>
        <v>0</v>
      </c>
      <c r="O508" s="5">
        <f t="shared" si="732"/>
        <v>0</v>
      </c>
      <c r="P508" s="5">
        <f t="shared" si="733"/>
        <v>0</v>
      </c>
      <c r="Q508" s="5">
        <f t="shared" si="734"/>
        <v>0</v>
      </c>
      <c r="R508" s="5">
        <f t="shared" si="735"/>
        <v>0</v>
      </c>
      <c r="S508" s="5">
        <f t="shared" si="736"/>
        <v>0</v>
      </c>
      <c r="T508" s="5">
        <f t="shared" si="737"/>
        <v>0</v>
      </c>
      <c r="U508" s="5">
        <f t="shared" si="738"/>
        <v>0</v>
      </c>
      <c r="V508" s="5">
        <f t="shared" si="739"/>
        <v>0</v>
      </c>
      <c r="W508" s="5">
        <f t="shared" si="740"/>
        <v>0</v>
      </c>
      <c r="X508" s="5">
        <f t="shared" si="741"/>
        <v>0</v>
      </c>
      <c r="Y508" s="5">
        <f t="shared" si="742"/>
        <v>0</v>
      </c>
      <c r="Z508" s="5">
        <f t="shared" si="743"/>
        <v>0</v>
      </c>
      <c r="AA508" s="5">
        <f t="shared" si="744"/>
        <v>0</v>
      </c>
      <c r="AB508" s="5">
        <f t="shared" si="745"/>
        <v>0</v>
      </c>
      <c r="AC508" s="5">
        <f t="shared" si="746"/>
        <v>0</v>
      </c>
      <c r="AD508" s="5">
        <f t="shared" si="747"/>
        <v>0</v>
      </c>
      <c r="AE508" s="5">
        <f t="shared" si="748"/>
        <v>0</v>
      </c>
      <c r="AF508" s="5">
        <f t="shared" si="749"/>
        <v>0</v>
      </c>
      <c r="AG508" s="5">
        <f t="shared" si="750"/>
        <v>0</v>
      </c>
      <c r="AH508" s="5">
        <f t="shared" si="751"/>
        <v>0</v>
      </c>
      <c r="AI508" s="5">
        <f t="shared" si="752"/>
        <v>0</v>
      </c>
      <c r="AJ508" s="5">
        <f t="shared" si="753"/>
        <v>0</v>
      </c>
      <c r="AK508" s="5">
        <f t="shared" si="754"/>
        <v>0</v>
      </c>
      <c r="AL508" s="5">
        <f t="shared" si="755"/>
        <v>0</v>
      </c>
      <c r="AM508" s="5">
        <f t="shared" si="756"/>
        <v>0</v>
      </c>
      <c r="AN508" s="5">
        <f t="shared" si="757"/>
        <v>0</v>
      </c>
      <c r="AO508" s="5">
        <f t="shared" si="758"/>
        <v>0</v>
      </c>
      <c r="AP508" s="5">
        <f t="shared" si="759"/>
        <v>0</v>
      </c>
      <c r="AQ508" s="5">
        <f t="shared" si="760"/>
        <v>0</v>
      </c>
      <c r="AR508" s="5">
        <f t="shared" si="761"/>
        <v>0</v>
      </c>
      <c r="AS508" s="5">
        <f t="shared" si="762"/>
        <v>0</v>
      </c>
      <c r="AT508" s="5">
        <f t="shared" si="763"/>
        <v>0</v>
      </c>
      <c r="AU508" s="5">
        <f t="shared" si="764"/>
        <v>0</v>
      </c>
      <c r="AV508" s="5">
        <f t="shared" si="765"/>
        <v>0</v>
      </c>
      <c r="AW508" s="5">
        <f t="shared" si="766"/>
        <v>0</v>
      </c>
      <c r="AX508" s="5">
        <f t="shared" si="767"/>
        <v>0</v>
      </c>
      <c r="AY508" s="5">
        <f t="shared" si="768"/>
        <v>0</v>
      </c>
      <c r="AZ508" s="5">
        <f t="shared" si="769"/>
        <v>0</v>
      </c>
      <c r="BA508" s="5">
        <f t="shared" si="770"/>
        <v>0</v>
      </c>
      <c r="BB508" s="5">
        <f t="shared" si="771"/>
        <v>0</v>
      </c>
      <c r="BC508" s="5">
        <f t="shared" si="772"/>
        <v>0</v>
      </c>
      <c r="BD508" s="5">
        <f t="shared" si="773"/>
        <v>0</v>
      </c>
      <c r="BE508" s="5">
        <f t="shared" si="774"/>
        <v>0</v>
      </c>
      <c r="BF508" s="5">
        <f t="shared" si="775"/>
        <v>0</v>
      </c>
      <c r="BG508" s="5">
        <f t="shared" si="776"/>
        <v>0</v>
      </c>
      <c r="BH508" s="5">
        <f t="shared" si="777"/>
        <v>0</v>
      </c>
      <c r="BI508" s="5">
        <f t="shared" si="778"/>
        <v>0</v>
      </c>
      <c r="BJ508" s="8">
        <f t="shared" si="779"/>
        <v>0</v>
      </c>
      <c r="BK508" s="8">
        <f t="shared" si="780"/>
        <v>1</v>
      </c>
      <c r="BL508" s="8">
        <f t="shared" si="781"/>
        <v>0</v>
      </c>
      <c r="BM508" s="8">
        <f t="shared" si="782"/>
        <v>0</v>
      </c>
      <c r="BN508" s="8">
        <f t="shared" si="783"/>
        <v>1</v>
      </c>
    </row>
    <row r="509" spans="1:66" x14ac:dyDescent="0.25">
      <c r="A509" t="s">
        <v>25</v>
      </c>
      <c r="B509" t="s">
        <v>169</v>
      </c>
      <c r="C509" t="s">
        <v>171</v>
      </c>
      <c r="D509" s="17"/>
      <c r="E509">
        <f>VLOOKUP(A509,home!$A$2:$E$405,3,FALSE)</f>
        <v>1.4</v>
      </c>
      <c r="F509">
        <f>VLOOKUP(B509,home!$B$2:$E$405,3,FALSE)</f>
        <v>0.71</v>
      </c>
      <c r="G509">
        <f>VLOOKUP(C509,away!$B$2:$E$405,4,FALSE)</f>
        <v>0</v>
      </c>
      <c r="H509">
        <f>VLOOKUP(A509,away!$A$2:$E$405,3,FALSE)</f>
        <v>1</v>
      </c>
      <c r="I509">
        <f>VLOOKUP(C509,away!$B$2:$E$405,3,FALSE)</f>
        <v>0</v>
      </c>
      <c r="J509">
        <f>VLOOKUP(B509,home!$B$2:$E$405,4,FALSE)</f>
        <v>0</v>
      </c>
      <c r="K509" s="3">
        <f t="shared" si="728"/>
        <v>0</v>
      </c>
      <c r="L509" s="3">
        <f t="shared" si="729"/>
        <v>0</v>
      </c>
      <c r="M509" s="5">
        <f t="shared" si="730"/>
        <v>1</v>
      </c>
      <c r="N509" s="5">
        <f t="shared" si="731"/>
        <v>0</v>
      </c>
      <c r="O509" s="5">
        <f t="shared" si="732"/>
        <v>0</v>
      </c>
      <c r="P509" s="5">
        <f t="shared" si="733"/>
        <v>0</v>
      </c>
      <c r="Q509" s="5">
        <f t="shared" si="734"/>
        <v>0</v>
      </c>
      <c r="R509" s="5">
        <f t="shared" si="735"/>
        <v>0</v>
      </c>
      <c r="S509" s="5">
        <f t="shared" si="736"/>
        <v>0</v>
      </c>
      <c r="T509" s="5">
        <f t="shared" si="737"/>
        <v>0</v>
      </c>
      <c r="U509" s="5">
        <f t="shared" si="738"/>
        <v>0</v>
      </c>
      <c r="V509" s="5">
        <f t="shared" si="739"/>
        <v>0</v>
      </c>
      <c r="W509" s="5">
        <f t="shared" si="740"/>
        <v>0</v>
      </c>
      <c r="X509" s="5">
        <f t="shared" si="741"/>
        <v>0</v>
      </c>
      <c r="Y509" s="5">
        <f t="shared" si="742"/>
        <v>0</v>
      </c>
      <c r="Z509" s="5">
        <f t="shared" si="743"/>
        <v>0</v>
      </c>
      <c r="AA509" s="5">
        <f t="shared" si="744"/>
        <v>0</v>
      </c>
      <c r="AB509" s="5">
        <f t="shared" si="745"/>
        <v>0</v>
      </c>
      <c r="AC509" s="5">
        <f t="shared" si="746"/>
        <v>0</v>
      </c>
      <c r="AD509" s="5">
        <f t="shared" si="747"/>
        <v>0</v>
      </c>
      <c r="AE509" s="5">
        <f t="shared" si="748"/>
        <v>0</v>
      </c>
      <c r="AF509" s="5">
        <f t="shared" si="749"/>
        <v>0</v>
      </c>
      <c r="AG509" s="5">
        <f t="shared" si="750"/>
        <v>0</v>
      </c>
      <c r="AH509" s="5">
        <f t="shared" si="751"/>
        <v>0</v>
      </c>
      <c r="AI509" s="5">
        <f t="shared" si="752"/>
        <v>0</v>
      </c>
      <c r="AJ509" s="5">
        <f t="shared" si="753"/>
        <v>0</v>
      </c>
      <c r="AK509" s="5">
        <f t="shared" si="754"/>
        <v>0</v>
      </c>
      <c r="AL509" s="5">
        <f t="shared" si="755"/>
        <v>0</v>
      </c>
      <c r="AM509" s="5">
        <f t="shared" si="756"/>
        <v>0</v>
      </c>
      <c r="AN509" s="5">
        <f t="shared" si="757"/>
        <v>0</v>
      </c>
      <c r="AO509" s="5">
        <f t="shared" si="758"/>
        <v>0</v>
      </c>
      <c r="AP509" s="5">
        <f t="shared" si="759"/>
        <v>0</v>
      </c>
      <c r="AQ509" s="5">
        <f t="shared" si="760"/>
        <v>0</v>
      </c>
      <c r="AR509" s="5">
        <f t="shared" si="761"/>
        <v>0</v>
      </c>
      <c r="AS509" s="5">
        <f t="shared" si="762"/>
        <v>0</v>
      </c>
      <c r="AT509" s="5">
        <f t="shared" si="763"/>
        <v>0</v>
      </c>
      <c r="AU509" s="5">
        <f t="shared" si="764"/>
        <v>0</v>
      </c>
      <c r="AV509" s="5">
        <f t="shared" si="765"/>
        <v>0</v>
      </c>
      <c r="AW509" s="5">
        <f t="shared" si="766"/>
        <v>0</v>
      </c>
      <c r="AX509" s="5">
        <f t="shared" si="767"/>
        <v>0</v>
      </c>
      <c r="AY509" s="5">
        <f t="shared" si="768"/>
        <v>0</v>
      </c>
      <c r="AZ509" s="5">
        <f t="shared" si="769"/>
        <v>0</v>
      </c>
      <c r="BA509" s="5">
        <f t="shared" si="770"/>
        <v>0</v>
      </c>
      <c r="BB509" s="5">
        <f t="shared" si="771"/>
        <v>0</v>
      </c>
      <c r="BC509" s="5">
        <f t="shared" si="772"/>
        <v>0</v>
      </c>
      <c r="BD509" s="5">
        <f t="shared" si="773"/>
        <v>0</v>
      </c>
      <c r="BE509" s="5">
        <f t="shared" si="774"/>
        <v>0</v>
      </c>
      <c r="BF509" s="5">
        <f t="shared" si="775"/>
        <v>0</v>
      </c>
      <c r="BG509" s="5">
        <f t="shared" si="776"/>
        <v>0</v>
      </c>
      <c r="BH509" s="5">
        <f t="shared" si="777"/>
        <v>0</v>
      </c>
      <c r="BI509" s="5">
        <f t="shared" si="778"/>
        <v>0</v>
      </c>
      <c r="BJ509" s="8">
        <f t="shared" si="779"/>
        <v>0</v>
      </c>
      <c r="BK509" s="8">
        <f t="shared" si="780"/>
        <v>1</v>
      </c>
      <c r="BL509" s="8">
        <f t="shared" si="781"/>
        <v>0</v>
      </c>
      <c r="BM509" s="8">
        <f t="shared" si="782"/>
        <v>0</v>
      </c>
      <c r="BN509" s="8">
        <f t="shared" si="783"/>
        <v>1</v>
      </c>
    </row>
    <row r="510" spans="1:66" x14ac:dyDescent="0.25">
      <c r="A510" t="s">
        <v>25</v>
      </c>
      <c r="B510" t="s">
        <v>258</v>
      </c>
      <c r="C510" t="s">
        <v>478</v>
      </c>
      <c r="D510" s="17"/>
      <c r="E510">
        <f>VLOOKUP(A510,home!$A$2:$E$405,3,FALSE)</f>
        <v>1.4</v>
      </c>
      <c r="F510">
        <f>VLOOKUP(B510,home!$B$2:$E$405,3,FALSE)</f>
        <v>2.86</v>
      </c>
      <c r="G510">
        <f>VLOOKUP(C510,away!$B$2:$E$405,4,FALSE)</f>
        <v>0</v>
      </c>
      <c r="H510">
        <f>VLOOKUP(A510,away!$A$2:$E$405,3,FALSE)</f>
        <v>1</v>
      </c>
      <c r="I510">
        <f>VLOOKUP(C510,away!$B$2:$E$405,3,FALSE)</f>
        <v>0</v>
      </c>
      <c r="J510">
        <f>VLOOKUP(B510,home!$B$2:$E$405,4,FALSE)</f>
        <v>3</v>
      </c>
      <c r="K510" s="3">
        <f t="shared" si="728"/>
        <v>0</v>
      </c>
      <c r="L510" s="3">
        <f t="shared" si="729"/>
        <v>0</v>
      </c>
      <c r="M510" s="5">
        <f t="shared" si="730"/>
        <v>1</v>
      </c>
      <c r="N510" s="5">
        <f t="shared" si="731"/>
        <v>0</v>
      </c>
      <c r="O510" s="5">
        <f t="shared" si="732"/>
        <v>0</v>
      </c>
      <c r="P510" s="5">
        <f t="shared" si="733"/>
        <v>0</v>
      </c>
      <c r="Q510" s="5">
        <f t="shared" si="734"/>
        <v>0</v>
      </c>
      <c r="R510" s="5">
        <f t="shared" si="735"/>
        <v>0</v>
      </c>
      <c r="S510" s="5">
        <f t="shared" si="736"/>
        <v>0</v>
      </c>
      <c r="T510" s="5">
        <f t="shared" si="737"/>
        <v>0</v>
      </c>
      <c r="U510" s="5">
        <f t="shared" si="738"/>
        <v>0</v>
      </c>
      <c r="V510" s="5">
        <f t="shared" si="739"/>
        <v>0</v>
      </c>
      <c r="W510" s="5">
        <f t="shared" si="740"/>
        <v>0</v>
      </c>
      <c r="X510" s="5">
        <f t="shared" si="741"/>
        <v>0</v>
      </c>
      <c r="Y510" s="5">
        <f t="shared" si="742"/>
        <v>0</v>
      </c>
      <c r="Z510" s="5">
        <f t="shared" si="743"/>
        <v>0</v>
      </c>
      <c r="AA510" s="5">
        <f t="shared" si="744"/>
        <v>0</v>
      </c>
      <c r="AB510" s="5">
        <f t="shared" si="745"/>
        <v>0</v>
      </c>
      <c r="AC510" s="5">
        <f t="shared" si="746"/>
        <v>0</v>
      </c>
      <c r="AD510" s="5">
        <f t="shared" si="747"/>
        <v>0</v>
      </c>
      <c r="AE510" s="5">
        <f t="shared" si="748"/>
        <v>0</v>
      </c>
      <c r="AF510" s="5">
        <f t="shared" si="749"/>
        <v>0</v>
      </c>
      <c r="AG510" s="5">
        <f t="shared" si="750"/>
        <v>0</v>
      </c>
      <c r="AH510" s="5">
        <f t="shared" si="751"/>
        <v>0</v>
      </c>
      <c r="AI510" s="5">
        <f t="shared" si="752"/>
        <v>0</v>
      </c>
      <c r="AJ510" s="5">
        <f t="shared" si="753"/>
        <v>0</v>
      </c>
      <c r="AK510" s="5">
        <f t="shared" si="754"/>
        <v>0</v>
      </c>
      <c r="AL510" s="5">
        <f t="shared" si="755"/>
        <v>0</v>
      </c>
      <c r="AM510" s="5">
        <f t="shared" si="756"/>
        <v>0</v>
      </c>
      <c r="AN510" s="5">
        <f t="shared" si="757"/>
        <v>0</v>
      </c>
      <c r="AO510" s="5">
        <f t="shared" si="758"/>
        <v>0</v>
      </c>
      <c r="AP510" s="5">
        <f t="shared" si="759"/>
        <v>0</v>
      </c>
      <c r="AQ510" s="5">
        <f t="shared" si="760"/>
        <v>0</v>
      </c>
      <c r="AR510" s="5">
        <f t="shared" si="761"/>
        <v>0</v>
      </c>
      <c r="AS510" s="5">
        <f t="shared" si="762"/>
        <v>0</v>
      </c>
      <c r="AT510" s="5">
        <f t="shared" si="763"/>
        <v>0</v>
      </c>
      <c r="AU510" s="5">
        <f t="shared" si="764"/>
        <v>0</v>
      </c>
      <c r="AV510" s="5">
        <f t="shared" si="765"/>
        <v>0</v>
      </c>
      <c r="AW510" s="5">
        <f t="shared" si="766"/>
        <v>0</v>
      </c>
      <c r="AX510" s="5">
        <f t="shared" si="767"/>
        <v>0</v>
      </c>
      <c r="AY510" s="5">
        <f t="shared" si="768"/>
        <v>0</v>
      </c>
      <c r="AZ510" s="5">
        <f t="shared" si="769"/>
        <v>0</v>
      </c>
      <c r="BA510" s="5">
        <f t="shared" si="770"/>
        <v>0</v>
      </c>
      <c r="BB510" s="5">
        <f t="shared" si="771"/>
        <v>0</v>
      </c>
      <c r="BC510" s="5">
        <f t="shared" si="772"/>
        <v>0</v>
      </c>
      <c r="BD510" s="5">
        <f t="shared" si="773"/>
        <v>0</v>
      </c>
      <c r="BE510" s="5">
        <f t="shared" si="774"/>
        <v>0</v>
      </c>
      <c r="BF510" s="5">
        <f t="shared" si="775"/>
        <v>0</v>
      </c>
      <c r="BG510" s="5">
        <f t="shared" si="776"/>
        <v>0</v>
      </c>
      <c r="BH510" s="5">
        <f t="shared" si="777"/>
        <v>0</v>
      </c>
      <c r="BI510" s="5">
        <f t="shared" si="778"/>
        <v>0</v>
      </c>
      <c r="BJ510" s="8">
        <f t="shared" si="779"/>
        <v>0</v>
      </c>
      <c r="BK510" s="8">
        <f t="shared" si="780"/>
        <v>1</v>
      </c>
      <c r="BL510" s="8">
        <f t="shared" si="781"/>
        <v>0</v>
      </c>
      <c r="BM510" s="8">
        <f t="shared" si="782"/>
        <v>0</v>
      </c>
      <c r="BN510" s="8">
        <f t="shared" si="783"/>
        <v>1</v>
      </c>
    </row>
    <row r="511" spans="1:66" x14ac:dyDescent="0.25">
      <c r="A511" t="s">
        <v>25</v>
      </c>
      <c r="B511" t="s">
        <v>265</v>
      </c>
      <c r="C511" t="s">
        <v>177</v>
      </c>
      <c r="D511" s="17"/>
      <c r="E511">
        <f>VLOOKUP(A511,home!$A$2:$E$405,3,FALSE)</f>
        <v>1.4</v>
      </c>
      <c r="F511">
        <f>VLOOKUP(B511,home!$B$2:$E$405,3,FALSE)</f>
        <v>2.14</v>
      </c>
      <c r="G511">
        <f>VLOOKUP(C511,away!$B$2:$E$405,4,FALSE)</f>
        <v>0</v>
      </c>
      <c r="H511">
        <f>VLOOKUP(A511,away!$A$2:$E$405,3,FALSE)</f>
        <v>1</v>
      </c>
      <c r="I511">
        <f>VLOOKUP(C511,away!$B$2:$E$405,3,FALSE)</f>
        <v>0</v>
      </c>
      <c r="J511">
        <f>VLOOKUP(B511,home!$B$2:$E$405,4,FALSE)</f>
        <v>0</v>
      </c>
      <c r="K511" s="3">
        <f t="shared" si="728"/>
        <v>0</v>
      </c>
      <c r="L511" s="3">
        <f t="shared" si="729"/>
        <v>0</v>
      </c>
      <c r="M511" s="5">
        <f t="shared" si="730"/>
        <v>1</v>
      </c>
      <c r="N511" s="5">
        <f t="shared" si="731"/>
        <v>0</v>
      </c>
      <c r="O511" s="5">
        <f t="shared" si="732"/>
        <v>0</v>
      </c>
      <c r="P511" s="5">
        <f t="shared" si="733"/>
        <v>0</v>
      </c>
      <c r="Q511" s="5">
        <f t="shared" si="734"/>
        <v>0</v>
      </c>
      <c r="R511" s="5">
        <f t="shared" si="735"/>
        <v>0</v>
      </c>
      <c r="S511" s="5">
        <f t="shared" si="736"/>
        <v>0</v>
      </c>
      <c r="T511" s="5">
        <f t="shared" si="737"/>
        <v>0</v>
      </c>
      <c r="U511" s="5">
        <f t="shared" si="738"/>
        <v>0</v>
      </c>
      <c r="V511" s="5">
        <f t="shared" si="739"/>
        <v>0</v>
      </c>
      <c r="W511" s="5">
        <f t="shared" si="740"/>
        <v>0</v>
      </c>
      <c r="X511" s="5">
        <f t="shared" si="741"/>
        <v>0</v>
      </c>
      <c r="Y511" s="5">
        <f t="shared" si="742"/>
        <v>0</v>
      </c>
      <c r="Z511" s="5">
        <f t="shared" si="743"/>
        <v>0</v>
      </c>
      <c r="AA511" s="5">
        <f t="shared" si="744"/>
        <v>0</v>
      </c>
      <c r="AB511" s="5">
        <f t="shared" si="745"/>
        <v>0</v>
      </c>
      <c r="AC511" s="5">
        <f t="shared" si="746"/>
        <v>0</v>
      </c>
      <c r="AD511" s="5">
        <f t="shared" si="747"/>
        <v>0</v>
      </c>
      <c r="AE511" s="5">
        <f t="shared" si="748"/>
        <v>0</v>
      </c>
      <c r="AF511" s="5">
        <f t="shared" si="749"/>
        <v>0</v>
      </c>
      <c r="AG511" s="5">
        <f t="shared" si="750"/>
        <v>0</v>
      </c>
      <c r="AH511" s="5">
        <f t="shared" si="751"/>
        <v>0</v>
      </c>
      <c r="AI511" s="5">
        <f t="shared" si="752"/>
        <v>0</v>
      </c>
      <c r="AJ511" s="5">
        <f t="shared" si="753"/>
        <v>0</v>
      </c>
      <c r="AK511" s="5">
        <f t="shared" si="754"/>
        <v>0</v>
      </c>
      <c r="AL511" s="5">
        <f t="shared" si="755"/>
        <v>0</v>
      </c>
      <c r="AM511" s="5">
        <f t="shared" si="756"/>
        <v>0</v>
      </c>
      <c r="AN511" s="5">
        <f t="shared" si="757"/>
        <v>0</v>
      </c>
      <c r="AO511" s="5">
        <f t="shared" si="758"/>
        <v>0</v>
      </c>
      <c r="AP511" s="5">
        <f t="shared" si="759"/>
        <v>0</v>
      </c>
      <c r="AQ511" s="5">
        <f t="shared" si="760"/>
        <v>0</v>
      </c>
      <c r="AR511" s="5">
        <f t="shared" si="761"/>
        <v>0</v>
      </c>
      <c r="AS511" s="5">
        <f t="shared" si="762"/>
        <v>0</v>
      </c>
      <c r="AT511" s="5">
        <f t="shared" si="763"/>
        <v>0</v>
      </c>
      <c r="AU511" s="5">
        <f t="shared" si="764"/>
        <v>0</v>
      </c>
      <c r="AV511" s="5">
        <f t="shared" si="765"/>
        <v>0</v>
      </c>
      <c r="AW511" s="5">
        <f t="shared" si="766"/>
        <v>0</v>
      </c>
      <c r="AX511" s="5">
        <f t="shared" si="767"/>
        <v>0</v>
      </c>
      <c r="AY511" s="5">
        <f t="shared" si="768"/>
        <v>0</v>
      </c>
      <c r="AZ511" s="5">
        <f t="shared" si="769"/>
        <v>0</v>
      </c>
      <c r="BA511" s="5">
        <f t="shared" si="770"/>
        <v>0</v>
      </c>
      <c r="BB511" s="5">
        <f t="shared" si="771"/>
        <v>0</v>
      </c>
      <c r="BC511" s="5">
        <f t="shared" si="772"/>
        <v>0</v>
      </c>
      <c r="BD511" s="5">
        <f t="shared" si="773"/>
        <v>0</v>
      </c>
      <c r="BE511" s="5">
        <f t="shared" si="774"/>
        <v>0</v>
      </c>
      <c r="BF511" s="5">
        <f t="shared" si="775"/>
        <v>0</v>
      </c>
      <c r="BG511" s="5">
        <f t="shared" si="776"/>
        <v>0</v>
      </c>
      <c r="BH511" s="5">
        <f t="shared" si="777"/>
        <v>0</v>
      </c>
      <c r="BI511" s="5">
        <f t="shared" si="778"/>
        <v>0</v>
      </c>
      <c r="BJ511" s="8">
        <f t="shared" si="779"/>
        <v>0</v>
      </c>
      <c r="BK511" s="8">
        <f t="shared" si="780"/>
        <v>1</v>
      </c>
      <c r="BL511" s="8">
        <f t="shared" si="781"/>
        <v>0</v>
      </c>
      <c r="BM511" s="8">
        <f t="shared" si="782"/>
        <v>0</v>
      </c>
      <c r="BN511" s="8">
        <f t="shared" si="783"/>
        <v>1</v>
      </c>
    </row>
    <row r="512" spans="1:66" x14ac:dyDescent="0.25">
      <c r="A512" t="s">
        <v>25</v>
      </c>
      <c r="B512" t="s">
        <v>257</v>
      </c>
      <c r="C512" t="s">
        <v>479</v>
      </c>
      <c r="D512" s="17"/>
      <c r="E512">
        <f>VLOOKUP(A512,home!$A$2:$E$405,3,FALSE)</f>
        <v>1.4</v>
      </c>
      <c r="F512">
        <f>VLOOKUP(B512,home!$B$2:$E$405,3,FALSE)</f>
        <v>1.43</v>
      </c>
      <c r="G512">
        <f>VLOOKUP(C512,away!$B$2:$E$405,4,FALSE)</f>
        <v>0</v>
      </c>
      <c r="H512">
        <f>VLOOKUP(A512,away!$A$2:$E$405,3,FALSE)</f>
        <v>1</v>
      </c>
      <c r="I512">
        <f>VLOOKUP(C512,away!$B$2:$E$405,3,FALSE)</f>
        <v>0</v>
      </c>
      <c r="J512">
        <f>VLOOKUP(B512,home!$B$2:$E$405,4,FALSE)</f>
        <v>2</v>
      </c>
      <c r="K512" s="3">
        <f t="shared" si="728"/>
        <v>0</v>
      </c>
      <c r="L512" s="3">
        <f t="shared" si="729"/>
        <v>0</v>
      </c>
      <c r="M512" s="5">
        <f t="shared" si="730"/>
        <v>1</v>
      </c>
      <c r="N512" s="5">
        <f t="shared" si="731"/>
        <v>0</v>
      </c>
      <c r="O512" s="5">
        <f t="shared" si="732"/>
        <v>0</v>
      </c>
      <c r="P512" s="5">
        <f t="shared" si="733"/>
        <v>0</v>
      </c>
      <c r="Q512" s="5">
        <f t="shared" si="734"/>
        <v>0</v>
      </c>
      <c r="R512" s="5">
        <f t="shared" si="735"/>
        <v>0</v>
      </c>
      <c r="S512" s="5">
        <f t="shared" si="736"/>
        <v>0</v>
      </c>
      <c r="T512" s="5">
        <f t="shared" si="737"/>
        <v>0</v>
      </c>
      <c r="U512" s="5">
        <f t="shared" si="738"/>
        <v>0</v>
      </c>
      <c r="V512" s="5">
        <f t="shared" si="739"/>
        <v>0</v>
      </c>
      <c r="W512" s="5">
        <f t="shared" si="740"/>
        <v>0</v>
      </c>
      <c r="X512" s="5">
        <f t="shared" si="741"/>
        <v>0</v>
      </c>
      <c r="Y512" s="5">
        <f t="shared" si="742"/>
        <v>0</v>
      </c>
      <c r="Z512" s="5">
        <f t="shared" si="743"/>
        <v>0</v>
      </c>
      <c r="AA512" s="5">
        <f t="shared" si="744"/>
        <v>0</v>
      </c>
      <c r="AB512" s="5">
        <f t="shared" si="745"/>
        <v>0</v>
      </c>
      <c r="AC512" s="5">
        <f t="shared" si="746"/>
        <v>0</v>
      </c>
      <c r="AD512" s="5">
        <f t="shared" si="747"/>
        <v>0</v>
      </c>
      <c r="AE512" s="5">
        <f t="shared" si="748"/>
        <v>0</v>
      </c>
      <c r="AF512" s="5">
        <f t="shared" si="749"/>
        <v>0</v>
      </c>
      <c r="AG512" s="5">
        <f t="shared" si="750"/>
        <v>0</v>
      </c>
      <c r="AH512" s="5">
        <f t="shared" si="751"/>
        <v>0</v>
      </c>
      <c r="AI512" s="5">
        <f t="shared" si="752"/>
        <v>0</v>
      </c>
      <c r="AJ512" s="5">
        <f t="shared" si="753"/>
        <v>0</v>
      </c>
      <c r="AK512" s="5">
        <f t="shared" si="754"/>
        <v>0</v>
      </c>
      <c r="AL512" s="5">
        <f t="shared" si="755"/>
        <v>0</v>
      </c>
      <c r="AM512" s="5">
        <f t="shared" si="756"/>
        <v>0</v>
      </c>
      <c r="AN512" s="5">
        <f t="shared" si="757"/>
        <v>0</v>
      </c>
      <c r="AO512" s="5">
        <f t="shared" si="758"/>
        <v>0</v>
      </c>
      <c r="AP512" s="5">
        <f t="shared" si="759"/>
        <v>0</v>
      </c>
      <c r="AQ512" s="5">
        <f t="shared" si="760"/>
        <v>0</v>
      </c>
      <c r="AR512" s="5">
        <f t="shared" si="761"/>
        <v>0</v>
      </c>
      <c r="AS512" s="5">
        <f t="shared" si="762"/>
        <v>0</v>
      </c>
      <c r="AT512" s="5">
        <f t="shared" si="763"/>
        <v>0</v>
      </c>
      <c r="AU512" s="5">
        <f t="shared" si="764"/>
        <v>0</v>
      </c>
      <c r="AV512" s="5">
        <f t="shared" si="765"/>
        <v>0</v>
      </c>
      <c r="AW512" s="5">
        <f t="shared" si="766"/>
        <v>0</v>
      </c>
      <c r="AX512" s="5">
        <f t="shared" si="767"/>
        <v>0</v>
      </c>
      <c r="AY512" s="5">
        <f t="shared" si="768"/>
        <v>0</v>
      </c>
      <c r="AZ512" s="5">
        <f t="shared" si="769"/>
        <v>0</v>
      </c>
      <c r="BA512" s="5">
        <f t="shared" si="770"/>
        <v>0</v>
      </c>
      <c r="BB512" s="5">
        <f t="shared" si="771"/>
        <v>0</v>
      </c>
      <c r="BC512" s="5">
        <f t="shared" si="772"/>
        <v>0</v>
      </c>
      <c r="BD512" s="5">
        <f t="shared" si="773"/>
        <v>0</v>
      </c>
      <c r="BE512" s="5">
        <f t="shared" si="774"/>
        <v>0</v>
      </c>
      <c r="BF512" s="5">
        <f t="shared" si="775"/>
        <v>0</v>
      </c>
      <c r="BG512" s="5">
        <f t="shared" si="776"/>
        <v>0</v>
      </c>
      <c r="BH512" s="5">
        <f t="shared" si="777"/>
        <v>0</v>
      </c>
      <c r="BI512" s="5">
        <f t="shared" si="778"/>
        <v>0</v>
      </c>
      <c r="BJ512" s="8">
        <f t="shared" si="779"/>
        <v>0</v>
      </c>
      <c r="BK512" s="8">
        <f t="shared" si="780"/>
        <v>1</v>
      </c>
      <c r="BL512" s="8">
        <f t="shared" si="781"/>
        <v>0</v>
      </c>
      <c r="BM512" s="8">
        <f t="shared" si="782"/>
        <v>0</v>
      </c>
      <c r="BN512" s="8">
        <f t="shared" si="783"/>
        <v>1</v>
      </c>
    </row>
    <row r="513" spans="1:66" x14ac:dyDescent="0.25">
      <c r="A513" t="s">
        <v>25</v>
      </c>
      <c r="B513" t="s">
        <v>172</v>
      </c>
      <c r="C513" t="s">
        <v>292</v>
      </c>
      <c r="D513" s="17"/>
      <c r="E513">
        <f>VLOOKUP(A513,home!$A$2:$E$405,3,FALSE)</f>
        <v>1.4</v>
      </c>
      <c r="F513">
        <f>VLOOKUP(B513,home!$B$2:$E$405,3,FALSE)</f>
        <v>0.71</v>
      </c>
      <c r="G513">
        <f>VLOOKUP(C513,away!$B$2:$E$405,4,FALSE)</f>
        <v>0</v>
      </c>
      <c r="H513">
        <f>VLOOKUP(A513,away!$A$2:$E$405,3,FALSE)</f>
        <v>1</v>
      </c>
      <c r="I513">
        <f>VLOOKUP(C513,away!$B$2:$E$405,3,FALSE)</f>
        <v>0</v>
      </c>
      <c r="J513">
        <f>VLOOKUP(B513,home!$B$2:$E$405,4,FALSE)</f>
        <v>0</v>
      </c>
      <c r="K513" s="3">
        <f t="shared" si="728"/>
        <v>0</v>
      </c>
      <c r="L513" s="3">
        <f t="shared" si="729"/>
        <v>0</v>
      </c>
      <c r="M513" s="5">
        <f t="shared" si="730"/>
        <v>1</v>
      </c>
      <c r="N513" s="5">
        <f t="shared" si="731"/>
        <v>0</v>
      </c>
      <c r="O513" s="5">
        <f t="shared" si="732"/>
        <v>0</v>
      </c>
      <c r="P513" s="5">
        <f t="shared" si="733"/>
        <v>0</v>
      </c>
      <c r="Q513" s="5">
        <f t="shared" si="734"/>
        <v>0</v>
      </c>
      <c r="R513" s="5">
        <f t="shared" si="735"/>
        <v>0</v>
      </c>
      <c r="S513" s="5">
        <f t="shared" si="736"/>
        <v>0</v>
      </c>
      <c r="T513" s="5">
        <f t="shared" si="737"/>
        <v>0</v>
      </c>
      <c r="U513" s="5">
        <f t="shared" si="738"/>
        <v>0</v>
      </c>
      <c r="V513" s="5">
        <f t="shared" si="739"/>
        <v>0</v>
      </c>
      <c r="W513" s="5">
        <f t="shared" si="740"/>
        <v>0</v>
      </c>
      <c r="X513" s="5">
        <f t="shared" si="741"/>
        <v>0</v>
      </c>
      <c r="Y513" s="5">
        <f t="shared" si="742"/>
        <v>0</v>
      </c>
      <c r="Z513" s="5">
        <f t="shared" si="743"/>
        <v>0</v>
      </c>
      <c r="AA513" s="5">
        <f t="shared" si="744"/>
        <v>0</v>
      </c>
      <c r="AB513" s="5">
        <f t="shared" si="745"/>
        <v>0</v>
      </c>
      <c r="AC513" s="5">
        <f t="shared" si="746"/>
        <v>0</v>
      </c>
      <c r="AD513" s="5">
        <f t="shared" si="747"/>
        <v>0</v>
      </c>
      <c r="AE513" s="5">
        <f t="shared" si="748"/>
        <v>0</v>
      </c>
      <c r="AF513" s="5">
        <f t="shared" si="749"/>
        <v>0</v>
      </c>
      <c r="AG513" s="5">
        <f t="shared" si="750"/>
        <v>0</v>
      </c>
      <c r="AH513" s="5">
        <f t="shared" si="751"/>
        <v>0</v>
      </c>
      <c r="AI513" s="5">
        <f t="shared" si="752"/>
        <v>0</v>
      </c>
      <c r="AJ513" s="5">
        <f t="shared" si="753"/>
        <v>0</v>
      </c>
      <c r="AK513" s="5">
        <f t="shared" si="754"/>
        <v>0</v>
      </c>
      <c r="AL513" s="5">
        <f t="shared" si="755"/>
        <v>0</v>
      </c>
      <c r="AM513" s="5">
        <f t="shared" si="756"/>
        <v>0</v>
      </c>
      <c r="AN513" s="5">
        <f t="shared" si="757"/>
        <v>0</v>
      </c>
      <c r="AO513" s="5">
        <f t="shared" si="758"/>
        <v>0</v>
      </c>
      <c r="AP513" s="5">
        <f t="shared" si="759"/>
        <v>0</v>
      </c>
      <c r="AQ513" s="5">
        <f t="shared" si="760"/>
        <v>0</v>
      </c>
      <c r="AR513" s="5">
        <f t="shared" si="761"/>
        <v>0</v>
      </c>
      <c r="AS513" s="5">
        <f t="shared" si="762"/>
        <v>0</v>
      </c>
      <c r="AT513" s="5">
        <f t="shared" si="763"/>
        <v>0</v>
      </c>
      <c r="AU513" s="5">
        <f t="shared" si="764"/>
        <v>0</v>
      </c>
      <c r="AV513" s="5">
        <f t="shared" si="765"/>
        <v>0</v>
      </c>
      <c r="AW513" s="5">
        <f t="shared" si="766"/>
        <v>0</v>
      </c>
      <c r="AX513" s="5">
        <f t="shared" si="767"/>
        <v>0</v>
      </c>
      <c r="AY513" s="5">
        <f t="shared" si="768"/>
        <v>0</v>
      </c>
      <c r="AZ513" s="5">
        <f t="shared" si="769"/>
        <v>0</v>
      </c>
      <c r="BA513" s="5">
        <f t="shared" si="770"/>
        <v>0</v>
      </c>
      <c r="BB513" s="5">
        <f t="shared" si="771"/>
        <v>0</v>
      </c>
      <c r="BC513" s="5">
        <f t="shared" si="772"/>
        <v>0</v>
      </c>
      <c r="BD513" s="5">
        <f t="shared" si="773"/>
        <v>0</v>
      </c>
      <c r="BE513" s="5">
        <f t="shared" si="774"/>
        <v>0</v>
      </c>
      <c r="BF513" s="5">
        <f t="shared" si="775"/>
        <v>0</v>
      </c>
      <c r="BG513" s="5">
        <f t="shared" si="776"/>
        <v>0</v>
      </c>
      <c r="BH513" s="5">
        <f t="shared" si="777"/>
        <v>0</v>
      </c>
      <c r="BI513" s="5">
        <f t="shared" si="778"/>
        <v>0</v>
      </c>
      <c r="BJ513" s="8">
        <f t="shared" si="779"/>
        <v>0</v>
      </c>
      <c r="BK513" s="8">
        <f t="shared" si="780"/>
        <v>1</v>
      </c>
      <c r="BL513" s="8">
        <f t="shared" si="781"/>
        <v>0</v>
      </c>
      <c r="BM513" s="8">
        <f t="shared" si="782"/>
        <v>0</v>
      </c>
      <c r="BN513" s="8">
        <f t="shared" si="783"/>
        <v>1</v>
      </c>
    </row>
    <row r="514" spans="1:66" x14ac:dyDescent="0.25">
      <c r="A514" t="s">
        <v>178</v>
      </c>
      <c r="B514" t="s">
        <v>271</v>
      </c>
      <c r="C514" t="s">
        <v>273</v>
      </c>
      <c r="D514" s="17"/>
      <c r="E514">
        <f>VLOOKUP(A514,home!$A$2:$E$405,3,FALSE)</f>
        <v>1.52941176470588</v>
      </c>
      <c r="F514">
        <f>VLOOKUP(B514,home!$B$2:$E$405,3,FALSE)</f>
        <v>0.65</v>
      </c>
      <c r="G514">
        <f>VLOOKUP(C514,away!$B$2:$E$405,4,FALSE)</f>
        <v>0.65</v>
      </c>
      <c r="H514">
        <f>VLOOKUP(A514,away!$A$2:$E$405,3,FALSE)</f>
        <v>1.1176470588235301</v>
      </c>
      <c r="I514">
        <f>VLOOKUP(C514,away!$B$2:$E$405,3,FALSE)</f>
        <v>0.65</v>
      </c>
      <c r="J514">
        <f>VLOOKUP(B514,home!$B$2:$E$405,4,FALSE)</f>
        <v>0.89</v>
      </c>
      <c r="K514" s="3">
        <f t="shared" si="728"/>
        <v>0.64617647058823435</v>
      </c>
      <c r="L514" s="3">
        <f t="shared" si="729"/>
        <v>0.6465588235294123</v>
      </c>
      <c r="M514" s="5">
        <f t="shared" si="730"/>
        <v>0.27451886536288478</v>
      </c>
      <c r="N514" s="5">
        <f t="shared" si="731"/>
        <v>0.17738763153007561</v>
      </c>
      <c r="O514" s="5">
        <f t="shared" si="732"/>
        <v>0.17749259462565595</v>
      </c>
      <c r="P514" s="5">
        <f t="shared" si="733"/>
        <v>0.11469153835075459</v>
      </c>
      <c r="Q514" s="5">
        <f t="shared" si="734"/>
        <v>5.7311856834055222E-2</v>
      </c>
      <c r="R514" s="5">
        <f t="shared" si="735"/>
        <v>5.7379701583173487E-2</v>
      </c>
      <c r="S514" s="5">
        <f t="shared" si="736"/>
        <v>1.1979275952377822E-2</v>
      </c>
      <c r="T514" s="5">
        <f t="shared" si="737"/>
        <v>3.7055486728912859E-2</v>
      </c>
      <c r="U514" s="5">
        <f t="shared" si="738"/>
        <v>3.7077413052421168E-2</v>
      </c>
      <c r="V514" s="5">
        <f t="shared" si="739"/>
        <v>5.5609276230746249E-4</v>
      </c>
      <c r="W514" s="5">
        <f t="shared" si="740"/>
        <v>1.2344524457295995E-2</v>
      </c>
      <c r="X514" s="5">
        <f t="shared" si="741"/>
        <v>7.981461210139356E-3</v>
      </c>
      <c r="Y514" s="5">
        <f t="shared" si="742"/>
        <v>2.5802420850366704E-3</v>
      </c>
      <c r="Z514" s="5">
        <f t="shared" si="743"/>
        <v>1.2366450783361804E-2</v>
      </c>
      <c r="AA514" s="5">
        <f t="shared" si="744"/>
        <v>7.9909095208958378E-3</v>
      </c>
      <c r="AB514" s="5">
        <f t="shared" si="745"/>
        <v>2.581768855501195E-3</v>
      </c>
      <c r="AC514" s="5">
        <f t="shared" si="746"/>
        <v>1.4520662881049659E-5</v>
      </c>
      <c r="AD514" s="5">
        <f t="shared" si="747"/>
        <v>1.994185311226416E-3</v>
      </c>
      <c r="AE514" s="5">
        <f t="shared" si="748"/>
        <v>1.2893581087261867E-3</v>
      </c>
      <c r="AF514" s="5">
        <f t="shared" si="749"/>
        <v>4.1682293094305551E-4</v>
      </c>
      <c r="AG514" s="5">
        <f t="shared" si="750"/>
        <v>8.9833514616874497E-5</v>
      </c>
      <c r="AH514" s="5">
        <f t="shared" si="751"/>
        <v>1.9989094674311967E-3</v>
      </c>
      <c r="AI514" s="5">
        <f t="shared" si="752"/>
        <v>1.291648264690098E-3</v>
      </c>
      <c r="AJ514" s="5">
        <f t="shared" si="753"/>
        <v>4.1731635845943243E-4</v>
      </c>
      <c r="AK514" s="5">
        <f t="shared" si="754"/>
        <v>8.9886670542683512E-5</v>
      </c>
      <c r="AL514" s="5">
        <f t="shared" si="755"/>
        <v>2.4266414790820412E-7</v>
      </c>
      <c r="AM514" s="5">
        <f t="shared" si="756"/>
        <v>2.5771912522143717E-4</v>
      </c>
      <c r="AN514" s="5">
        <f t="shared" si="757"/>
        <v>1.6663057440420172E-4</v>
      </c>
      <c r="AO514" s="5">
        <f t="shared" si="758"/>
        <v>5.3868234075405421E-5</v>
      </c>
      <c r="AP514" s="5">
        <f t="shared" si="759"/>
        <v>1.1609660683133711E-5</v>
      </c>
      <c r="AQ514" s="5">
        <f t="shared" si="760"/>
        <v>1.8765821382156512E-6</v>
      </c>
      <c r="AR514" s="5">
        <f t="shared" si="761"/>
        <v>2.584825107208238E-4</v>
      </c>
      <c r="AS514" s="5">
        <f t="shared" si="762"/>
        <v>1.6702531648636737E-4</v>
      </c>
      <c r="AT514" s="5">
        <f t="shared" si="763"/>
        <v>5.3963914753021843E-5</v>
      </c>
      <c r="AU514" s="5">
        <f t="shared" si="764"/>
        <v>1.162340399141067E-5</v>
      </c>
      <c r="AV514" s="5">
        <f t="shared" si="765"/>
        <v>1.8776925418477351E-6</v>
      </c>
      <c r="AW514" s="5">
        <f t="shared" si="766"/>
        <v>2.8161922485906624E-9</v>
      </c>
      <c r="AX514" s="5">
        <f t="shared" si="767"/>
        <v>2.7755339123112568E-5</v>
      </c>
      <c r="AY514" s="5">
        <f t="shared" si="768"/>
        <v>1.7945459410099533E-5</v>
      </c>
      <c r="AZ514" s="5">
        <f t="shared" si="769"/>
        <v>5.8013975619443867E-6</v>
      </c>
      <c r="BA514" s="5">
        <f t="shared" si="770"/>
        <v>1.250314927492388E-6</v>
      </c>
      <c r="BB514" s="5">
        <f t="shared" si="771"/>
        <v>2.021005371401852E-7</v>
      </c>
      <c r="BC514" s="5">
        <f t="shared" si="772"/>
        <v>2.6133977105604091E-8</v>
      </c>
      <c r="BD514" s="5">
        <f t="shared" si="773"/>
        <v>2.7854024672430746E-5</v>
      </c>
      <c r="BE514" s="5">
        <f t="shared" si="774"/>
        <v>1.7998615354508901E-5</v>
      </c>
      <c r="BF514" s="5">
        <f t="shared" si="775"/>
        <v>5.8151408726258816E-6</v>
      </c>
      <c r="BG514" s="5">
        <f t="shared" si="776"/>
        <v>1.2525357350155926E-6</v>
      </c>
      <c r="BH514" s="5">
        <f t="shared" si="777"/>
        <v>2.0233978013450385E-7</v>
      </c>
      <c r="BI514" s="5">
        <f t="shared" si="778"/>
        <v>2.6149440997382618E-8</v>
      </c>
      <c r="BJ514" s="8">
        <f t="shared" si="779"/>
        <v>0.29899608763308755</v>
      </c>
      <c r="BK514" s="8">
        <f t="shared" si="780"/>
        <v>0.40177848121476362</v>
      </c>
      <c r="BL514" s="8">
        <f t="shared" si="781"/>
        <v>0.28686627004312021</v>
      </c>
      <c r="BM514" s="8">
        <f t="shared" si="782"/>
        <v>0.14120715874451581</v>
      </c>
      <c r="BN514" s="8">
        <f t="shared" si="783"/>
        <v>0.85878218828659969</v>
      </c>
    </row>
    <row r="515" spans="1:66" x14ac:dyDescent="0.25">
      <c r="A515" t="s">
        <v>178</v>
      </c>
      <c r="B515" t="s">
        <v>274</v>
      </c>
      <c r="C515" t="s">
        <v>465</v>
      </c>
      <c r="D515" s="18"/>
      <c r="E515">
        <f>VLOOKUP(A515,home!$A$2:$E$405,3,FALSE)</f>
        <v>1.52941176470588</v>
      </c>
      <c r="F515">
        <f>VLOOKUP(B515,home!$B$2:$E$405,3,FALSE)</f>
        <v>1.31</v>
      </c>
      <c r="G515">
        <f>VLOOKUP(C515,away!$B$2:$E$405,4,FALSE)</f>
        <v>1.31</v>
      </c>
      <c r="H515">
        <f>VLOOKUP(A515,away!$A$2:$E$405,3,FALSE)</f>
        <v>1.1176470588235301</v>
      </c>
      <c r="I515">
        <f>VLOOKUP(C515,away!$B$2:$E$405,3,FALSE)</f>
        <v>0</v>
      </c>
      <c r="J515">
        <f>VLOOKUP(B515,home!$B$2:$E$405,4,FALSE)</f>
        <v>0</v>
      </c>
      <c r="K515" s="3">
        <f t="shared" si="728"/>
        <v>2.6246235294117612</v>
      </c>
      <c r="L515" s="3">
        <f t="shared" si="729"/>
        <v>0</v>
      </c>
      <c r="M515" s="5">
        <f t="shared" si="730"/>
        <v>7.2467033606285425E-2</v>
      </c>
      <c r="N515" s="5">
        <f t="shared" si="731"/>
        <v>0.19019868150972954</v>
      </c>
      <c r="O515" s="5">
        <f t="shared" si="732"/>
        <v>0</v>
      </c>
      <c r="P515" s="5">
        <f t="shared" si="733"/>
        <v>0</v>
      </c>
      <c r="Q515" s="5">
        <f t="shared" si="734"/>
        <v>0.24959996737676496</v>
      </c>
      <c r="R515" s="5">
        <f t="shared" si="735"/>
        <v>0</v>
      </c>
      <c r="S515" s="5">
        <f t="shared" si="736"/>
        <v>0</v>
      </c>
      <c r="T515" s="5">
        <f t="shared" si="737"/>
        <v>0</v>
      </c>
      <c r="U515" s="5">
        <f t="shared" si="738"/>
        <v>0</v>
      </c>
      <c r="V515" s="5">
        <f t="shared" si="739"/>
        <v>0</v>
      </c>
      <c r="W515" s="5">
        <f t="shared" si="740"/>
        <v>0.21836864910582179</v>
      </c>
      <c r="X515" s="5">
        <f t="shared" si="741"/>
        <v>0</v>
      </c>
      <c r="Y515" s="5">
        <f t="shared" si="742"/>
        <v>0</v>
      </c>
      <c r="Z515" s="5">
        <f t="shared" si="743"/>
        <v>0</v>
      </c>
      <c r="AA515" s="5">
        <f t="shared" si="744"/>
        <v>0</v>
      </c>
      <c r="AB515" s="5">
        <f t="shared" si="745"/>
        <v>0</v>
      </c>
      <c r="AC515" s="5">
        <f t="shared" si="746"/>
        <v>0</v>
      </c>
      <c r="AD515" s="5">
        <f t="shared" si="747"/>
        <v>0.14328387363225009</v>
      </c>
      <c r="AE515" s="5">
        <f t="shared" si="748"/>
        <v>0</v>
      </c>
      <c r="AF515" s="5">
        <f t="shared" si="749"/>
        <v>0</v>
      </c>
      <c r="AG515" s="5">
        <f t="shared" si="750"/>
        <v>0</v>
      </c>
      <c r="AH515" s="5">
        <f t="shared" si="751"/>
        <v>0</v>
      </c>
      <c r="AI515" s="5">
        <f t="shared" si="752"/>
        <v>0</v>
      </c>
      <c r="AJ515" s="5">
        <f t="shared" si="753"/>
        <v>0</v>
      </c>
      <c r="AK515" s="5">
        <f t="shared" si="754"/>
        <v>0</v>
      </c>
      <c r="AL515" s="5">
        <f t="shared" si="755"/>
        <v>0</v>
      </c>
      <c r="AM515" s="5">
        <f t="shared" si="756"/>
        <v>7.5213245224093006E-2</v>
      </c>
      <c r="AN515" s="5">
        <f t="shared" si="757"/>
        <v>0</v>
      </c>
      <c r="AO515" s="5">
        <f t="shared" si="758"/>
        <v>0</v>
      </c>
      <c r="AP515" s="5">
        <f t="shared" si="759"/>
        <v>0</v>
      </c>
      <c r="AQ515" s="5">
        <f t="shared" si="760"/>
        <v>0</v>
      </c>
      <c r="AR515" s="5">
        <f t="shared" si="761"/>
        <v>0</v>
      </c>
      <c r="AS515" s="5">
        <f t="shared" si="762"/>
        <v>0</v>
      </c>
      <c r="AT515" s="5">
        <f t="shared" si="763"/>
        <v>0</v>
      </c>
      <c r="AU515" s="5">
        <f t="shared" si="764"/>
        <v>0</v>
      </c>
      <c r="AV515" s="5">
        <f t="shared" si="765"/>
        <v>0</v>
      </c>
      <c r="AW515" s="5">
        <f t="shared" si="766"/>
        <v>0</v>
      </c>
      <c r="AX515" s="5">
        <f t="shared" si="767"/>
        <v>3.2901075523095229E-2</v>
      </c>
      <c r="AY515" s="5">
        <f t="shared" si="768"/>
        <v>0</v>
      </c>
      <c r="AZ515" s="5">
        <f t="shared" si="769"/>
        <v>0</v>
      </c>
      <c r="BA515" s="5">
        <f t="shared" si="770"/>
        <v>0</v>
      </c>
      <c r="BB515" s="5">
        <f t="shared" si="771"/>
        <v>0</v>
      </c>
      <c r="BC515" s="5">
        <f t="shared" si="772"/>
        <v>0</v>
      </c>
      <c r="BD515" s="5">
        <f t="shared" si="773"/>
        <v>0</v>
      </c>
      <c r="BE515" s="5">
        <f t="shared" si="774"/>
        <v>0</v>
      </c>
      <c r="BF515" s="5">
        <f t="shared" si="775"/>
        <v>0</v>
      </c>
      <c r="BG515" s="5">
        <f t="shared" si="776"/>
        <v>0</v>
      </c>
      <c r="BH515" s="5">
        <f t="shared" si="777"/>
        <v>0</v>
      </c>
      <c r="BI515" s="5">
        <f t="shared" si="778"/>
        <v>0</v>
      </c>
      <c r="BJ515" s="8">
        <f t="shared" si="779"/>
        <v>0.90956549237175466</v>
      </c>
      <c r="BK515" s="8">
        <f t="shared" si="780"/>
        <v>7.2467033606285425E-2</v>
      </c>
      <c r="BL515" s="8">
        <f t="shared" si="781"/>
        <v>0</v>
      </c>
      <c r="BM515" s="8">
        <f t="shared" si="782"/>
        <v>0.46976684348526015</v>
      </c>
      <c r="BN515" s="8">
        <f t="shared" si="783"/>
        <v>0.51226568249277993</v>
      </c>
    </row>
    <row r="516" spans="1:66" x14ac:dyDescent="0.25">
      <c r="A516" t="s">
        <v>178</v>
      </c>
      <c r="B516" t="s">
        <v>179</v>
      </c>
      <c r="C516" t="s">
        <v>269</v>
      </c>
      <c r="D516" s="18"/>
      <c r="E516">
        <f>VLOOKUP(A516,home!$A$2:$E$405,3,FALSE)</f>
        <v>1.52941176470588</v>
      </c>
      <c r="F516">
        <f>VLOOKUP(B516,home!$B$2:$E$405,3,FALSE)</f>
        <v>0</v>
      </c>
      <c r="G516">
        <f>VLOOKUP(C516,away!$B$2:$E$405,4,FALSE)</f>
        <v>0</v>
      </c>
      <c r="H516">
        <f>VLOOKUP(A516,away!$A$2:$E$405,3,FALSE)</f>
        <v>1.1176470588235301</v>
      </c>
      <c r="I516">
        <f>VLOOKUP(C516,away!$B$2:$E$405,3,FALSE)</f>
        <v>1.96</v>
      </c>
      <c r="J516">
        <f>VLOOKUP(B516,home!$B$2:$E$405,4,FALSE)</f>
        <v>2.68</v>
      </c>
      <c r="K516" s="3">
        <f t="shared" si="728"/>
        <v>0</v>
      </c>
      <c r="L516" s="3">
        <f t="shared" si="729"/>
        <v>5.8707764705882388</v>
      </c>
      <c r="M516" s="5">
        <f t="shared" si="730"/>
        <v>2.8206823066413886E-3</v>
      </c>
      <c r="N516" s="5">
        <f t="shared" si="731"/>
        <v>0</v>
      </c>
      <c r="O516" s="5">
        <f t="shared" si="732"/>
        <v>1.6559595316834822E-2</v>
      </c>
      <c r="P516" s="5">
        <f t="shared" si="733"/>
        <v>0</v>
      </c>
      <c r="Q516" s="5">
        <f t="shared" si="734"/>
        <v>0</v>
      </c>
      <c r="R516" s="5">
        <f t="shared" si="735"/>
        <v>4.8608841274268552E-2</v>
      </c>
      <c r="S516" s="5">
        <f t="shared" si="736"/>
        <v>0</v>
      </c>
      <c r="T516" s="5">
        <f t="shared" si="737"/>
        <v>0</v>
      </c>
      <c r="U516" s="5">
        <f t="shared" si="738"/>
        <v>0</v>
      </c>
      <c r="V516" s="5">
        <f t="shared" si="739"/>
        <v>0</v>
      </c>
      <c r="W516" s="5">
        <f t="shared" si="740"/>
        <v>0</v>
      </c>
      <c r="X516" s="5">
        <f t="shared" si="741"/>
        <v>0</v>
      </c>
      <c r="Y516" s="5">
        <f t="shared" si="742"/>
        <v>0</v>
      </c>
      <c r="Z516" s="5">
        <f t="shared" si="743"/>
        <v>9.512388053851141E-2</v>
      </c>
      <c r="AA516" s="5">
        <f t="shared" si="744"/>
        <v>0</v>
      </c>
      <c r="AB516" s="5">
        <f t="shared" si="745"/>
        <v>0</v>
      </c>
      <c r="AC516" s="5">
        <f t="shared" si="746"/>
        <v>0</v>
      </c>
      <c r="AD516" s="5">
        <f t="shared" si="747"/>
        <v>0</v>
      </c>
      <c r="AE516" s="5">
        <f t="shared" si="748"/>
        <v>0</v>
      </c>
      <c r="AF516" s="5">
        <f t="shared" si="749"/>
        <v>0</v>
      </c>
      <c r="AG516" s="5">
        <f t="shared" si="750"/>
        <v>0</v>
      </c>
      <c r="AH516" s="5">
        <f t="shared" si="751"/>
        <v>0.1396127599141348</v>
      </c>
      <c r="AI516" s="5">
        <f t="shared" si="752"/>
        <v>0</v>
      </c>
      <c r="AJ516" s="5">
        <f t="shared" si="753"/>
        <v>0</v>
      </c>
      <c r="AK516" s="5">
        <f t="shared" si="754"/>
        <v>0</v>
      </c>
      <c r="AL516" s="5">
        <f t="shared" si="755"/>
        <v>0</v>
      </c>
      <c r="AM516" s="5">
        <f t="shared" si="756"/>
        <v>0</v>
      </c>
      <c r="AN516" s="5">
        <f t="shared" si="757"/>
        <v>0</v>
      </c>
      <c r="AO516" s="5">
        <f t="shared" si="758"/>
        <v>0</v>
      </c>
      <c r="AP516" s="5">
        <f t="shared" si="759"/>
        <v>0</v>
      </c>
      <c r="AQ516" s="5">
        <f t="shared" si="760"/>
        <v>0</v>
      </c>
      <c r="AR516" s="5">
        <f t="shared" si="761"/>
        <v>0.16392706117955747</v>
      </c>
      <c r="AS516" s="5">
        <f t="shared" si="762"/>
        <v>0</v>
      </c>
      <c r="AT516" s="5">
        <f t="shared" si="763"/>
        <v>0</v>
      </c>
      <c r="AU516" s="5">
        <f t="shared" si="764"/>
        <v>0</v>
      </c>
      <c r="AV516" s="5">
        <f t="shared" si="765"/>
        <v>0</v>
      </c>
      <c r="AW516" s="5">
        <f t="shared" si="766"/>
        <v>0</v>
      </c>
      <c r="AX516" s="5">
        <f t="shared" si="767"/>
        <v>0</v>
      </c>
      <c r="AY516" s="5">
        <f t="shared" si="768"/>
        <v>0</v>
      </c>
      <c r="AZ516" s="5">
        <f t="shared" si="769"/>
        <v>0</v>
      </c>
      <c r="BA516" s="5">
        <f t="shared" si="770"/>
        <v>0</v>
      </c>
      <c r="BB516" s="5">
        <f t="shared" si="771"/>
        <v>0</v>
      </c>
      <c r="BC516" s="5">
        <f t="shared" si="772"/>
        <v>0</v>
      </c>
      <c r="BD516" s="5">
        <f t="shared" si="773"/>
        <v>0.16039652227760412</v>
      </c>
      <c r="BE516" s="5">
        <f t="shared" si="774"/>
        <v>0</v>
      </c>
      <c r="BF516" s="5">
        <f t="shared" si="775"/>
        <v>0</v>
      </c>
      <c r="BG516" s="5">
        <f t="shared" si="776"/>
        <v>0</v>
      </c>
      <c r="BH516" s="5">
        <f t="shared" si="777"/>
        <v>0</v>
      </c>
      <c r="BI516" s="5">
        <f t="shared" si="778"/>
        <v>0</v>
      </c>
      <c r="BJ516" s="8">
        <f t="shared" si="779"/>
        <v>0</v>
      </c>
      <c r="BK516" s="8">
        <f t="shared" si="780"/>
        <v>2.8206823066413886E-3</v>
      </c>
      <c r="BL516" s="8">
        <f t="shared" si="781"/>
        <v>0.5291047799623998</v>
      </c>
      <c r="BM516" s="8">
        <f t="shared" si="782"/>
        <v>0.55906022390980781</v>
      </c>
      <c r="BN516" s="8">
        <f t="shared" si="783"/>
        <v>6.7989118897744755E-2</v>
      </c>
    </row>
    <row r="517" spans="1:66" x14ac:dyDescent="0.25">
      <c r="A517" t="s">
        <v>28</v>
      </c>
      <c r="B517" t="s">
        <v>190</v>
      </c>
      <c r="C517" t="s">
        <v>293</v>
      </c>
      <c r="D517" s="18"/>
      <c r="E517">
        <f>VLOOKUP(A517,home!$A$2:$E$405,3,FALSE)</f>
        <v>1.4814814814814801</v>
      </c>
      <c r="F517">
        <f>VLOOKUP(B517,home!$B$2:$E$405,3,FALSE)</f>
        <v>1.01</v>
      </c>
      <c r="G517">
        <f>VLOOKUP(C517,away!$B$2:$E$405,4,FALSE)</f>
        <v>0</v>
      </c>
      <c r="H517">
        <f>VLOOKUP(A517,away!$A$2:$E$405,3,FALSE)</f>
        <v>1.1111111111111101</v>
      </c>
      <c r="I517">
        <f>VLOOKUP(C517,away!$B$2:$E$405,3,FALSE)</f>
        <v>1.35</v>
      </c>
      <c r="J517">
        <f>VLOOKUP(B517,home!$B$2:$E$405,4,FALSE)</f>
        <v>1.35</v>
      </c>
      <c r="K517" s="3">
        <f t="shared" si="728"/>
        <v>0</v>
      </c>
      <c r="L517" s="3">
        <f t="shared" si="729"/>
        <v>2.0249999999999981</v>
      </c>
      <c r="M517" s="5">
        <f t="shared" si="730"/>
        <v>0.13199384318783045</v>
      </c>
      <c r="N517" s="5">
        <f t="shared" si="731"/>
        <v>0</v>
      </c>
      <c r="O517" s="5">
        <f t="shared" si="732"/>
        <v>0.26728753245535641</v>
      </c>
      <c r="P517" s="5">
        <f t="shared" si="733"/>
        <v>0</v>
      </c>
      <c r="Q517" s="5">
        <f t="shared" si="734"/>
        <v>0</v>
      </c>
      <c r="R517" s="5">
        <f t="shared" si="735"/>
        <v>0.2706286266110482</v>
      </c>
      <c r="S517" s="5">
        <f t="shared" si="736"/>
        <v>0</v>
      </c>
      <c r="T517" s="5">
        <f t="shared" si="737"/>
        <v>0</v>
      </c>
      <c r="U517" s="5">
        <f t="shared" si="738"/>
        <v>0</v>
      </c>
      <c r="V517" s="5">
        <f t="shared" si="739"/>
        <v>0</v>
      </c>
      <c r="W517" s="5">
        <f t="shared" si="740"/>
        <v>0</v>
      </c>
      <c r="X517" s="5">
        <f t="shared" si="741"/>
        <v>0</v>
      </c>
      <c r="Y517" s="5">
        <f t="shared" si="742"/>
        <v>0</v>
      </c>
      <c r="Z517" s="5">
        <f t="shared" si="743"/>
        <v>0.18267432296245731</v>
      </c>
      <c r="AA517" s="5">
        <f t="shared" si="744"/>
        <v>0</v>
      </c>
      <c r="AB517" s="5">
        <f t="shared" si="745"/>
        <v>0</v>
      </c>
      <c r="AC517" s="5">
        <f t="shared" si="746"/>
        <v>0</v>
      </c>
      <c r="AD517" s="5">
        <f t="shared" si="747"/>
        <v>0</v>
      </c>
      <c r="AE517" s="5">
        <f t="shared" si="748"/>
        <v>0</v>
      </c>
      <c r="AF517" s="5">
        <f t="shared" si="749"/>
        <v>0</v>
      </c>
      <c r="AG517" s="5">
        <f t="shared" si="750"/>
        <v>0</v>
      </c>
      <c r="AH517" s="5">
        <f t="shared" si="751"/>
        <v>9.2478875999743929E-2</v>
      </c>
      <c r="AI517" s="5">
        <f t="shared" si="752"/>
        <v>0</v>
      </c>
      <c r="AJ517" s="5">
        <f t="shared" si="753"/>
        <v>0</v>
      </c>
      <c r="AK517" s="5">
        <f t="shared" si="754"/>
        <v>0</v>
      </c>
      <c r="AL517" s="5">
        <f t="shared" si="755"/>
        <v>0</v>
      </c>
      <c r="AM517" s="5">
        <f t="shared" si="756"/>
        <v>0</v>
      </c>
      <c r="AN517" s="5">
        <f t="shared" si="757"/>
        <v>0</v>
      </c>
      <c r="AO517" s="5">
        <f t="shared" si="758"/>
        <v>0</v>
      </c>
      <c r="AP517" s="5">
        <f t="shared" si="759"/>
        <v>0</v>
      </c>
      <c r="AQ517" s="5">
        <f t="shared" si="760"/>
        <v>0</v>
      </c>
      <c r="AR517" s="5">
        <f t="shared" si="761"/>
        <v>3.7453944779896269E-2</v>
      </c>
      <c r="AS517" s="5">
        <f t="shared" si="762"/>
        <v>0</v>
      </c>
      <c r="AT517" s="5">
        <f t="shared" si="763"/>
        <v>0</v>
      </c>
      <c r="AU517" s="5">
        <f t="shared" si="764"/>
        <v>0</v>
      </c>
      <c r="AV517" s="5">
        <f t="shared" si="765"/>
        <v>0</v>
      </c>
      <c r="AW517" s="5">
        <f t="shared" si="766"/>
        <v>0</v>
      </c>
      <c r="AX517" s="5">
        <f t="shared" si="767"/>
        <v>0</v>
      </c>
      <c r="AY517" s="5">
        <f t="shared" si="768"/>
        <v>0</v>
      </c>
      <c r="AZ517" s="5">
        <f t="shared" si="769"/>
        <v>0</v>
      </c>
      <c r="BA517" s="5">
        <f t="shared" si="770"/>
        <v>0</v>
      </c>
      <c r="BB517" s="5">
        <f t="shared" si="771"/>
        <v>0</v>
      </c>
      <c r="BC517" s="5">
        <f t="shared" si="772"/>
        <v>0</v>
      </c>
      <c r="BD517" s="5">
        <f t="shared" si="773"/>
        <v>1.2640706363214968E-2</v>
      </c>
      <c r="BE517" s="5">
        <f t="shared" si="774"/>
        <v>0</v>
      </c>
      <c r="BF517" s="5">
        <f t="shared" si="775"/>
        <v>0</v>
      </c>
      <c r="BG517" s="5">
        <f t="shared" si="776"/>
        <v>0</v>
      </c>
      <c r="BH517" s="5">
        <f t="shared" si="777"/>
        <v>0</v>
      </c>
      <c r="BI517" s="5">
        <f t="shared" si="778"/>
        <v>0</v>
      </c>
      <c r="BJ517" s="8">
        <f t="shared" si="779"/>
        <v>0</v>
      </c>
      <c r="BK517" s="8">
        <f t="shared" si="780"/>
        <v>0.13199384318783045</v>
      </c>
      <c r="BL517" s="8">
        <f t="shared" si="781"/>
        <v>0.68048968620925976</v>
      </c>
      <c r="BM517" s="8">
        <f t="shared" si="782"/>
        <v>0.32524785010531249</v>
      </c>
      <c r="BN517" s="8">
        <f t="shared" si="783"/>
        <v>0.66991000225423503</v>
      </c>
    </row>
    <row r="518" spans="1:66" x14ac:dyDescent="0.25">
      <c r="A518" t="s">
        <v>28</v>
      </c>
      <c r="B518" t="s">
        <v>279</v>
      </c>
      <c r="C518" t="s">
        <v>30</v>
      </c>
      <c r="D518" s="18"/>
      <c r="E518">
        <f>VLOOKUP(A518,home!$A$2:$E$405,3,FALSE)</f>
        <v>1.4814814814814801</v>
      </c>
      <c r="F518">
        <f>VLOOKUP(B518,home!$B$2:$E$405,3,FALSE)</f>
        <v>0.34</v>
      </c>
      <c r="G518">
        <f>VLOOKUP(C518,away!$B$2:$E$405,4,FALSE)</f>
        <v>0.68</v>
      </c>
      <c r="H518">
        <f>VLOOKUP(A518,away!$A$2:$E$405,3,FALSE)</f>
        <v>1.1111111111111101</v>
      </c>
      <c r="I518">
        <f>VLOOKUP(C518,away!$B$2:$E$405,3,FALSE)</f>
        <v>1.01</v>
      </c>
      <c r="J518">
        <f>VLOOKUP(B518,home!$B$2:$E$405,4,FALSE)</f>
        <v>1.35</v>
      </c>
      <c r="K518" s="3">
        <f t="shared" si="728"/>
        <v>0.34251851851851822</v>
      </c>
      <c r="L518" s="3">
        <f t="shared" si="729"/>
        <v>1.5149999999999986</v>
      </c>
      <c r="M518" s="5">
        <f t="shared" si="730"/>
        <v>0.15605940881072708</v>
      </c>
      <c r="N518" s="5">
        <f t="shared" si="731"/>
        <v>5.3453237506726037E-2</v>
      </c>
      <c r="O518" s="5">
        <f t="shared" si="732"/>
        <v>0.23643000434825134</v>
      </c>
      <c r="P518" s="5">
        <f t="shared" si="733"/>
        <v>8.0981654822689875E-2</v>
      </c>
      <c r="Q518" s="5">
        <f t="shared" si="734"/>
        <v>9.1543618604111466E-3</v>
      </c>
      <c r="R518" s="5">
        <f t="shared" si="735"/>
        <v>0.17909572829380022</v>
      </c>
      <c r="S518" s="5">
        <f t="shared" si="736"/>
        <v>1.050566010053107E-2</v>
      </c>
      <c r="T518" s="5">
        <f t="shared" si="737"/>
        <v>1.3868858218522876E-2</v>
      </c>
      <c r="U518" s="5">
        <f t="shared" si="738"/>
        <v>6.1343603528187525E-2</v>
      </c>
      <c r="V518" s="5">
        <f t="shared" si="739"/>
        <v>6.0572782750498979E-4</v>
      </c>
      <c r="W518" s="5">
        <f t="shared" si="740"/>
        <v>1.0451794874701513E-3</v>
      </c>
      <c r="X518" s="5">
        <f t="shared" si="741"/>
        <v>1.5834469235172781E-3</v>
      </c>
      <c r="Y518" s="5">
        <f t="shared" si="742"/>
        <v>1.199461044564337E-3</v>
      </c>
      <c r="Z518" s="5">
        <f t="shared" si="743"/>
        <v>9.0443342788369047E-2</v>
      </c>
      <c r="AA518" s="5">
        <f t="shared" si="744"/>
        <v>3.0978519781734676E-2</v>
      </c>
      <c r="AB518" s="5">
        <f t="shared" si="745"/>
        <v>5.3053583507681858E-3</v>
      </c>
      <c r="AC518" s="5">
        <f t="shared" si="746"/>
        <v>1.9645099507825657E-5</v>
      </c>
      <c r="AD518" s="5">
        <f t="shared" si="747"/>
        <v>8.9498332408555071E-5</v>
      </c>
      <c r="AE518" s="5">
        <f t="shared" si="748"/>
        <v>1.3558997359896082E-4</v>
      </c>
      <c r="AF518" s="5">
        <f t="shared" si="749"/>
        <v>1.0270940500121274E-4</v>
      </c>
      <c r="AG518" s="5">
        <f t="shared" si="750"/>
        <v>5.186824952561239E-5</v>
      </c>
      <c r="AH518" s="5">
        <f t="shared" si="751"/>
        <v>3.4255416081094711E-2</v>
      </c>
      <c r="AI518" s="5">
        <f t="shared" si="752"/>
        <v>1.1733114367331989E-2</v>
      </c>
      <c r="AJ518" s="5">
        <f t="shared" si="753"/>
        <v>2.0094044753534469E-3</v>
      </c>
      <c r="AK518" s="5">
        <f t="shared" si="754"/>
        <v>2.2941941466751446E-4</v>
      </c>
      <c r="AL518" s="5">
        <f t="shared" si="755"/>
        <v>4.077659090019002E-7</v>
      </c>
      <c r="AM518" s="5">
        <f t="shared" si="756"/>
        <v>6.1309672452912344E-6</v>
      </c>
      <c r="AN518" s="5">
        <f t="shared" si="757"/>
        <v>9.2884153766162137E-6</v>
      </c>
      <c r="AO518" s="5">
        <f t="shared" si="758"/>
        <v>7.035974647786776E-6</v>
      </c>
      <c r="AP518" s="5">
        <f t="shared" si="759"/>
        <v>3.5531671971323189E-6</v>
      </c>
      <c r="AQ518" s="5">
        <f t="shared" si="760"/>
        <v>1.3457620759138633E-6</v>
      </c>
      <c r="AR518" s="5">
        <f t="shared" si="761"/>
        <v>1.0379391072571688E-2</v>
      </c>
      <c r="AS518" s="5">
        <f t="shared" si="762"/>
        <v>3.5551336533015889E-3</v>
      </c>
      <c r="AT518" s="5">
        <f t="shared" si="763"/>
        <v>6.0884955603209381E-4</v>
      </c>
      <c r="AU518" s="5">
        <f t="shared" si="764"/>
        <v>6.9514082644256807E-5</v>
      </c>
      <c r="AV518" s="5">
        <f t="shared" si="765"/>
        <v>5.9524651508711685E-6</v>
      </c>
      <c r="AW518" s="5">
        <f t="shared" si="766"/>
        <v>5.8776687001760348E-9</v>
      </c>
      <c r="AX518" s="5">
        <f t="shared" si="767"/>
        <v>3.4999496965711921E-7</v>
      </c>
      <c r="AY518" s="5">
        <f t="shared" si="768"/>
        <v>5.3024237903053513E-7</v>
      </c>
      <c r="AZ518" s="5">
        <f t="shared" si="769"/>
        <v>4.0165860211563003E-7</v>
      </c>
      <c r="BA518" s="5">
        <f t="shared" si="770"/>
        <v>2.02837594068393E-7</v>
      </c>
      <c r="BB518" s="5">
        <f t="shared" si="771"/>
        <v>7.6824738753403716E-8</v>
      </c>
      <c r="BC518" s="5">
        <f t="shared" si="772"/>
        <v>2.3277895842281302E-8</v>
      </c>
      <c r="BD518" s="5">
        <f t="shared" si="773"/>
        <v>2.6207962458243543E-3</v>
      </c>
      <c r="BE518" s="5">
        <f t="shared" si="774"/>
        <v>8.9767124745865215E-4</v>
      </c>
      <c r="BF518" s="5">
        <f t="shared" si="775"/>
        <v>1.5373451289810383E-4</v>
      </c>
      <c r="BG518" s="5">
        <f t="shared" si="776"/>
        <v>1.7552305867674864E-5</v>
      </c>
      <c r="BH518" s="5">
        <f t="shared" si="777"/>
        <v>1.5029974505949715E-6</v>
      </c>
      <c r="BI518" s="5">
        <f t="shared" si="778"/>
        <v>1.0296089202297991E-7</v>
      </c>
      <c r="BJ518" s="8">
        <f t="shared" si="779"/>
        <v>8.0713150124468391E-2</v>
      </c>
      <c r="BK518" s="8">
        <f t="shared" si="780"/>
        <v>0.24817303466924889</v>
      </c>
      <c r="BL518" s="8">
        <f t="shared" si="781"/>
        <v>0.57969076974128164</v>
      </c>
      <c r="BM518" s="8">
        <f t="shared" si="782"/>
        <v>0.28384537731605181</v>
      </c>
      <c r="BN518" s="8">
        <f t="shared" si="783"/>
        <v>0.71517439564260576</v>
      </c>
    </row>
    <row r="519" spans="1:66" x14ac:dyDescent="0.25">
      <c r="A519" t="s">
        <v>28</v>
      </c>
      <c r="B519" t="s">
        <v>189</v>
      </c>
      <c r="C519" t="s">
        <v>462</v>
      </c>
      <c r="D519" s="18"/>
      <c r="E519">
        <f>VLOOKUP(A519,home!$A$2:$E$405,3,FALSE)</f>
        <v>1.4814814814814801</v>
      </c>
      <c r="F519">
        <f>VLOOKUP(B519,home!$B$2:$E$405,3,FALSE)</f>
        <v>1.35</v>
      </c>
      <c r="G519">
        <f>VLOOKUP(C519,away!$B$2:$E$405,4,FALSE)</f>
        <v>2.36</v>
      </c>
      <c r="H519">
        <f>VLOOKUP(A519,away!$A$2:$E$405,3,FALSE)</f>
        <v>1.1111111111111101</v>
      </c>
      <c r="I519">
        <f>VLOOKUP(C519,away!$B$2:$E$405,3,FALSE)</f>
        <v>0</v>
      </c>
      <c r="J519">
        <f>VLOOKUP(B519,home!$B$2:$E$405,4,FALSE)</f>
        <v>0.45</v>
      </c>
      <c r="K519" s="3">
        <f t="shared" si="728"/>
        <v>4.7199999999999953</v>
      </c>
      <c r="L519" s="3">
        <f t="shared" si="729"/>
        <v>0</v>
      </c>
      <c r="M519" s="5">
        <f t="shared" si="730"/>
        <v>8.9151785484395916E-3</v>
      </c>
      <c r="N519" s="5">
        <f t="shared" si="731"/>
        <v>4.2079642748634835E-2</v>
      </c>
      <c r="O519" s="5">
        <f t="shared" si="732"/>
        <v>0</v>
      </c>
      <c r="P519" s="5">
        <f t="shared" si="733"/>
        <v>0</v>
      </c>
      <c r="Q519" s="5">
        <f t="shared" si="734"/>
        <v>9.9307956886778126E-2</v>
      </c>
      <c r="R519" s="5">
        <f t="shared" si="735"/>
        <v>0</v>
      </c>
      <c r="S519" s="5">
        <f t="shared" si="736"/>
        <v>0</v>
      </c>
      <c r="T519" s="5">
        <f t="shared" si="737"/>
        <v>0</v>
      </c>
      <c r="U519" s="5">
        <f t="shared" si="738"/>
        <v>0</v>
      </c>
      <c r="V519" s="5">
        <f t="shared" si="739"/>
        <v>0</v>
      </c>
      <c r="W519" s="5">
        <f t="shared" si="740"/>
        <v>0.15624451883519744</v>
      </c>
      <c r="X519" s="5">
        <f t="shared" si="741"/>
        <v>0</v>
      </c>
      <c r="Y519" s="5">
        <f t="shared" si="742"/>
        <v>0</v>
      </c>
      <c r="Z519" s="5">
        <f t="shared" si="743"/>
        <v>0</v>
      </c>
      <c r="AA519" s="5">
        <f t="shared" si="744"/>
        <v>0</v>
      </c>
      <c r="AB519" s="5">
        <f t="shared" si="745"/>
        <v>0</v>
      </c>
      <c r="AC519" s="5">
        <f t="shared" si="746"/>
        <v>0</v>
      </c>
      <c r="AD519" s="5">
        <f t="shared" si="747"/>
        <v>0.18436853222553279</v>
      </c>
      <c r="AE519" s="5">
        <f t="shared" si="748"/>
        <v>0</v>
      </c>
      <c r="AF519" s="5">
        <f t="shared" si="749"/>
        <v>0</v>
      </c>
      <c r="AG519" s="5">
        <f t="shared" si="750"/>
        <v>0</v>
      </c>
      <c r="AH519" s="5">
        <f t="shared" si="751"/>
        <v>0</v>
      </c>
      <c r="AI519" s="5">
        <f t="shared" si="752"/>
        <v>0</v>
      </c>
      <c r="AJ519" s="5">
        <f t="shared" si="753"/>
        <v>0</v>
      </c>
      <c r="AK519" s="5">
        <f t="shared" si="754"/>
        <v>0</v>
      </c>
      <c r="AL519" s="5">
        <f t="shared" si="755"/>
        <v>0</v>
      </c>
      <c r="AM519" s="5">
        <f t="shared" si="756"/>
        <v>0.17404389442090276</v>
      </c>
      <c r="AN519" s="5">
        <f t="shared" si="757"/>
        <v>0</v>
      </c>
      <c r="AO519" s="5">
        <f t="shared" si="758"/>
        <v>0</v>
      </c>
      <c r="AP519" s="5">
        <f t="shared" si="759"/>
        <v>0</v>
      </c>
      <c r="AQ519" s="5">
        <f t="shared" si="760"/>
        <v>0</v>
      </c>
      <c r="AR519" s="5">
        <f t="shared" si="761"/>
        <v>0</v>
      </c>
      <c r="AS519" s="5">
        <f t="shared" si="762"/>
        <v>0</v>
      </c>
      <c r="AT519" s="5">
        <f t="shared" si="763"/>
        <v>0</v>
      </c>
      <c r="AU519" s="5">
        <f t="shared" si="764"/>
        <v>0</v>
      </c>
      <c r="AV519" s="5">
        <f t="shared" si="765"/>
        <v>0</v>
      </c>
      <c r="AW519" s="5">
        <f t="shared" si="766"/>
        <v>0</v>
      </c>
      <c r="AX519" s="5">
        <f t="shared" si="767"/>
        <v>0.13691453027777672</v>
      </c>
      <c r="AY519" s="5">
        <f t="shared" si="768"/>
        <v>0</v>
      </c>
      <c r="AZ519" s="5">
        <f t="shared" si="769"/>
        <v>0</v>
      </c>
      <c r="BA519" s="5">
        <f t="shared" si="770"/>
        <v>0</v>
      </c>
      <c r="BB519" s="5">
        <f t="shared" si="771"/>
        <v>0</v>
      </c>
      <c r="BC519" s="5">
        <f t="shared" si="772"/>
        <v>0</v>
      </c>
      <c r="BD519" s="5">
        <f t="shared" si="773"/>
        <v>0</v>
      </c>
      <c r="BE519" s="5">
        <f t="shared" si="774"/>
        <v>0</v>
      </c>
      <c r="BF519" s="5">
        <f t="shared" si="775"/>
        <v>0</v>
      </c>
      <c r="BG519" s="5">
        <f t="shared" si="776"/>
        <v>0</v>
      </c>
      <c r="BH519" s="5">
        <f t="shared" si="777"/>
        <v>0</v>
      </c>
      <c r="BI519" s="5">
        <f t="shared" si="778"/>
        <v>0</v>
      </c>
      <c r="BJ519" s="8">
        <f t="shared" si="779"/>
        <v>0.7929590753948228</v>
      </c>
      <c r="BK519" s="8">
        <f t="shared" si="780"/>
        <v>8.9151785484395916E-3</v>
      </c>
      <c r="BL519" s="8">
        <f t="shared" si="781"/>
        <v>0</v>
      </c>
      <c r="BM519" s="8">
        <f t="shared" si="782"/>
        <v>0.65157147575940977</v>
      </c>
      <c r="BN519" s="8">
        <f t="shared" si="783"/>
        <v>0.15030277818385257</v>
      </c>
    </row>
    <row r="520" spans="1:66" x14ac:dyDescent="0.25">
      <c r="A520" t="s">
        <v>192</v>
      </c>
      <c r="B520" t="s">
        <v>205</v>
      </c>
      <c r="C520" t="s">
        <v>197</v>
      </c>
      <c r="D520" s="18"/>
      <c r="E520">
        <f>VLOOKUP(A520,home!$A$2:$E$405,3,FALSE)</f>
        <v>2</v>
      </c>
      <c r="F520">
        <f>VLOOKUP(B520,home!$B$2:$E$405,3,FALSE)</f>
        <v>1</v>
      </c>
      <c r="G520">
        <f>VLOOKUP(C520,away!$B$2:$E$405,4,FALSE)</f>
        <v>1</v>
      </c>
      <c r="H520">
        <f>VLOOKUP(A520,away!$A$2:$E$405,3,FALSE)</f>
        <v>1.1666666666666701</v>
      </c>
      <c r="I520">
        <f>VLOOKUP(C520,away!$B$2:$E$405,3,FALSE)</f>
        <v>1.25</v>
      </c>
      <c r="J520">
        <f>VLOOKUP(B520,home!$B$2:$E$405,4,FALSE)</f>
        <v>1.71</v>
      </c>
      <c r="K520" s="3">
        <f t="shared" si="728"/>
        <v>2</v>
      </c>
      <c r="L520" s="3">
        <f t="shared" si="729"/>
        <v>2.493750000000007</v>
      </c>
      <c r="M520" s="5">
        <f t="shared" si="730"/>
        <v>1.1178645191928282E-2</v>
      </c>
      <c r="N520" s="5">
        <f t="shared" si="731"/>
        <v>2.235729038385656E-2</v>
      </c>
      <c r="O520" s="5">
        <f t="shared" si="732"/>
        <v>2.7876746447371231E-2</v>
      </c>
      <c r="P520" s="5">
        <f t="shared" si="733"/>
        <v>5.5753492894742449E-2</v>
      </c>
      <c r="Q520" s="5">
        <f t="shared" si="734"/>
        <v>2.2357290383856566E-2</v>
      </c>
      <c r="R520" s="5">
        <f t="shared" si="735"/>
        <v>3.475881822656611E-2</v>
      </c>
      <c r="S520" s="5">
        <f t="shared" si="736"/>
        <v>6.9517636453132234E-2</v>
      </c>
      <c r="T520" s="5">
        <f t="shared" si="737"/>
        <v>5.5753492894742469E-2</v>
      </c>
      <c r="U520" s="5">
        <f t="shared" si="738"/>
        <v>6.9517636453132206E-2</v>
      </c>
      <c r="V520" s="5">
        <f t="shared" si="739"/>
        <v>3.8524356867777547E-2</v>
      </c>
      <c r="W520" s="5">
        <f t="shared" si="740"/>
        <v>1.4904860255904378E-2</v>
      </c>
      <c r="X520" s="5">
        <f t="shared" si="741"/>
        <v>3.7168995263161649E-2</v>
      </c>
      <c r="Y520" s="5">
        <f t="shared" si="742"/>
        <v>4.6345090968754818E-2</v>
      </c>
      <c r="Z520" s="5">
        <f t="shared" si="743"/>
        <v>2.8893267650833155E-2</v>
      </c>
      <c r="AA520" s="5">
        <f t="shared" si="744"/>
        <v>5.7786535301666296E-2</v>
      </c>
      <c r="AB520" s="5">
        <f t="shared" si="745"/>
        <v>5.7786535301666324E-2</v>
      </c>
      <c r="AC520" s="5">
        <f t="shared" si="746"/>
        <v>1.2008764367377571E-2</v>
      </c>
      <c r="AD520" s="5">
        <f t="shared" si="747"/>
        <v>7.4524301279521891E-3</v>
      </c>
      <c r="AE520" s="5">
        <f t="shared" si="748"/>
        <v>1.8584497631580824E-2</v>
      </c>
      <c r="AF520" s="5">
        <f t="shared" si="749"/>
        <v>2.3172545484377409E-2</v>
      </c>
      <c r="AG520" s="5">
        <f t="shared" si="750"/>
        <v>1.9262178433888773E-2</v>
      </c>
      <c r="AH520" s="5">
        <f t="shared" si="751"/>
        <v>1.8013146551066353E-2</v>
      </c>
      <c r="AI520" s="5">
        <f t="shared" si="752"/>
        <v>3.6026293102132699E-2</v>
      </c>
      <c r="AJ520" s="5">
        <f t="shared" si="753"/>
        <v>3.6026293102132713E-2</v>
      </c>
      <c r="AK520" s="5">
        <f t="shared" si="754"/>
        <v>2.4017528734755142E-2</v>
      </c>
      <c r="AL520" s="5">
        <f t="shared" si="755"/>
        <v>2.3957484912918285E-3</v>
      </c>
      <c r="AM520" s="5">
        <f t="shared" si="756"/>
        <v>2.9809720511808748E-3</v>
      </c>
      <c r="AN520" s="5">
        <f t="shared" si="757"/>
        <v>7.4337990526323269E-3</v>
      </c>
      <c r="AO520" s="5">
        <f t="shared" si="758"/>
        <v>9.2690181937509619E-3</v>
      </c>
      <c r="AP520" s="5">
        <f t="shared" si="759"/>
        <v>7.7048713735555071E-3</v>
      </c>
      <c r="AQ520" s="5">
        <f t="shared" si="760"/>
        <v>4.8035057469510267E-3</v>
      </c>
      <c r="AR520" s="5">
        <f t="shared" si="761"/>
        <v>8.9840568423443581E-3</v>
      </c>
      <c r="AS520" s="5">
        <f t="shared" si="762"/>
        <v>1.7968113684688713E-2</v>
      </c>
      <c r="AT520" s="5">
        <f t="shared" si="763"/>
        <v>1.796811368468872E-2</v>
      </c>
      <c r="AU520" s="5">
        <f t="shared" si="764"/>
        <v>1.1978742456459145E-2</v>
      </c>
      <c r="AV520" s="5">
        <f t="shared" si="765"/>
        <v>5.9893712282295727E-3</v>
      </c>
      <c r="AW520" s="5">
        <f t="shared" si="766"/>
        <v>3.319109888977233E-4</v>
      </c>
      <c r="AX520" s="5">
        <f t="shared" si="767"/>
        <v>9.9365735039362493E-4</v>
      </c>
      <c r="AY520" s="5">
        <f t="shared" si="768"/>
        <v>2.4779330175441088E-3</v>
      </c>
      <c r="AZ520" s="5">
        <f t="shared" si="769"/>
        <v>3.0896727312503202E-3</v>
      </c>
      <c r="BA520" s="5">
        <f t="shared" si="770"/>
        <v>2.5682904578518354E-3</v>
      </c>
      <c r="BB520" s="5">
        <f t="shared" si="771"/>
        <v>1.6011685823170089E-3</v>
      </c>
      <c r="BC520" s="5">
        <f t="shared" si="772"/>
        <v>7.9858283043060952E-4</v>
      </c>
      <c r="BD520" s="5">
        <f t="shared" si="773"/>
        <v>3.7339986250993877E-3</v>
      </c>
      <c r="BE520" s="5">
        <f t="shared" si="774"/>
        <v>7.4679972501987745E-3</v>
      </c>
      <c r="BF520" s="5">
        <f t="shared" si="775"/>
        <v>7.4679972501987772E-3</v>
      </c>
      <c r="BG520" s="5">
        <f t="shared" si="776"/>
        <v>4.9786648334658517E-3</v>
      </c>
      <c r="BH520" s="5">
        <f t="shared" si="777"/>
        <v>2.4893324167329259E-3</v>
      </c>
      <c r="BI520" s="5">
        <f t="shared" si="778"/>
        <v>9.9573296669317E-4</v>
      </c>
      <c r="BJ520" s="8">
        <f t="shared" si="779"/>
        <v>0.31108014321593386</v>
      </c>
      <c r="BK520" s="8">
        <f t="shared" si="780"/>
        <v>0.19185657728379402</v>
      </c>
      <c r="BL520" s="8">
        <f t="shared" si="781"/>
        <v>0.45183165445928847</v>
      </c>
      <c r="BM520" s="8">
        <f t="shared" si="782"/>
        <v>0.80723333705288169</v>
      </c>
      <c r="BN520" s="8">
        <f t="shared" si="783"/>
        <v>0.1742822835283212</v>
      </c>
    </row>
    <row r="521" spans="1:66" x14ac:dyDescent="0.25">
      <c r="A521" t="s">
        <v>192</v>
      </c>
      <c r="B521" t="s">
        <v>204</v>
      </c>
      <c r="C521" t="s">
        <v>200</v>
      </c>
      <c r="D521" s="18"/>
      <c r="E521">
        <f>VLOOKUP(A521,home!$A$2:$E$405,3,FALSE)</f>
        <v>2</v>
      </c>
      <c r="F521">
        <f>VLOOKUP(B521,home!$B$2:$E$405,3,FALSE)</f>
        <v>0.75</v>
      </c>
      <c r="G521">
        <f>VLOOKUP(C521,away!$B$2:$E$405,4,FALSE)</f>
        <v>0.5</v>
      </c>
      <c r="H521">
        <f>VLOOKUP(A521,away!$A$2:$E$405,3,FALSE)</f>
        <v>1.1666666666666701</v>
      </c>
      <c r="I521">
        <f>VLOOKUP(C521,away!$B$2:$E$405,3,FALSE)</f>
        <v>0.75</v>
      </c>
      <c r="J521">
        <f>VLOOKUP(B521,home!$B$2:$E$405,4,FALSE)</f>
        <v>0.86</v>
      </c>
      <c r="K521" s="3">
        <f t="shared" si="728"/>
        <v>0.75</v>
      </c>
      <c r="L521" s="3">
        <f t="shared" si="729"/>
        <v>0.75250000000000217</v>
      </c>
      <c r="M521" s="5">
        <f t="shared" si="730"/>
        <v>0.22257303144910359</v>
      </c>
      <c r="N521" s="5">
        <f t="shared" si="731"/>
        <v>0.1669297735868277</v>
      </c>
      <c r="O521" s="5">
        <f t="shared" si="732"/>
        <v>0.16748620616545093</v>
      </c>
      <c r="P521" s="5">
        <f t="shared" si="733"/>
        <v>0.12561465462408822</v>
      </c>
      <c r="Q521" s="5">
        <f t="shared" si="734"/>
        <v>6.2598665095060388E-2</v>
      </c>
      <c r="R521" s="5">
        <f t="shared" si="735"/>
        <v>6.3016685069751083E-2</v>
      </c>
      <c r="S521" s="5">
        <f t="shared" si="736"/>
        <v>1.7723442675867489E-2</v>
      </c>
      <c r="T521" s="5">
        <f t="shared" si="737"/>
        <v>4.7105495484033075E-2</v>
      </c>
      <c r="U521" s="5">
        <f t="shared" si="738"/>
        <v>4.7262513802313312E-2</v>
      </c>
      <c r="V521" s="5">
        <f t="shared" si="739"/>
        <v>1.1114075511325277E-3</v>
      </c>
      <c r="W521" s="5">
        <f t="shared" si="740"/>
        <v>1.5649666273765097E-2</v>
      </c>
      <c r="X521" s="5">
        <f t="shared" si="741"/>
        <v>1.1776373871008269E-2</v>
      </c>
      <c r="Y521" s="5">
        <f t="shared" si="742"/>
        <v>4.4308606689668724E-3</v>
      </c>
      <c r="Z521" s="5">
        <f t="shared" si="743"/>
        <v>1.5806685171662616E-2</v>
      </c>
      <c r="AA521" s="5">
        <f t="shared" si="744"/>
        <v>1.1855013878746962E-2</v>
      </c>
      <c r="AB521" s="5">
        <f t="shared" si="745"/>
        <v>4.4456302045301106E-3</v>
      </c>
      <c r="AC521" s="5">
        <f t="shared" si="746"/>
        <v>3.9203164791901368E-5</v>
      </c>
      <c r="AD521" s="5">
        <f t="shared" si="747"/>
        <v>2.9343124263309555E-3</v>
      </c>
      <c r="AE521" s="5">
        <f t="shared" si="748"/>
        <v>2.2080701008140502E-3</v>
      </c>
      <c r="AF521" s="5">
        <f t="shared" si="749"/>
        <v>8.3078637543128862E-4</v>
      </c>
      <c r="AG521" s="5">
        <f t="shared" si="750"/>
        <v>2.0838891583734891E-4</v>
      </c>
      <c r="AH521" s="5">
        <f t="shared" si="751"/>
        <v>2.9736326479190369E-3</v>
      </c>
      <c r="AI521" s="5">
        <f t="shared" si="752"/>
        <v>2.2302244859392778E-3</v>
      </c>
      <c r="AJ521" s="5">
        <f t="shared" si="753"/>
        <v>8.3633418222722918E-4</v>
      </c>
      <c r="AK521" s="5">
        <f t="shared" si="754"/>
        <v>2.0908354555680729E-4</v>
      </c>
      <c r="AL521" s="5">
        <f t="shared" si="755"/>
        <v>8.8501144517717664E-7</v>
      </c>
      <c r="AM521" s="5">
        <f t="shared" si="756"/>
        <v>4.4014686394964353E-4</v>
      </c>
      <c r="AN521" s="5">
        <f t="shared" si="757"/>
        <v>3.312105151221077E-4</v>
      </c>
      <c r="AO521" s="5">
        <f t="shared" si="758"/>
        <v>1.2461795631469336E-4</v>
      </c>
      <c r="AP521" s="5">
        <f t="shared" si="759"/>
        <v>3.1258337375602354E-5</v>
      </c>
      <c r="AQ521" s="5">
        <f t="shared" si="760"/>
        <v>5.8804747187852078E-6</v>
      </c>
      <c r="AR521" s="5">
        <f t="shared" si="761"/>
        <v>4.4753171351181651E-4</v>
      </c>
      <c r="AS521" s="5">
        <f t="shared" si="762"/>
        <v>3.3564878513386241E-4</v>
      </c>
      <c r="AT521" s="5">
        <f t="shared" si="763"/>
        <v>1.258682944251984E-4</v>
      </c>
      <c r="AU521" s="5">
        <f t="shared" si="764"/>
        <v>3.1467073606299599E-5</v>
      </c>
      <c r="AV521" s="5">
        <f t="shared" si="765"/>
        <v>5.9000763011811744E-6</v>
      </c>
      <c r="AW521" s="5">
        <f t="shared" si="766"/>
        <v>1.3874398176996392E-8</v>
      </c>
      <c r="AX521" s="5">
        <f t="shared" si="767"/>
        <v>5.5018357993705414E-5</v>
      </c>
      <c r="AY521" s="5">
        <f t="shared" si="768"/>
        <v>4.1401314390263442E-5</v>
      </c>
      <c r="AZ521" s="5">
        <f t="shared" si="769"/>
        <v>1.5577244539336663E-5</v>
      </c>
      <c r="BA521" s="5">
        <f t="shared" si="770"/>
        <v>3.9072921719502925E-6</v>
      </c>
      <c r="BB521" s="5">
        <f t="shared" si="771"/>
        <v>7.3505933984815066E-7</v>
      </c>
      <c r="BC521" s="5">
        <f t="shared" si="772"/>
        <v>1.1062643064714703E-7</v>
      </c>
      <c r="BD521" s="5">
        <f t="shared" si="773"/>
        <v>5.6127935736273798E-5</v>
      </c>
      <c r="BE521" s="5">
        <f t="shared" si="774"/>
        <v>4.2095951802205352E-5</v>
      </c>
      <c r="BF521" s="5">
        <f t="shared" si="775"/>
        <v>1.5785981925827007E-5</v>
      </c>
      <c r="BG521" s="5">
        <f t="shared" si="776"/>
        <v>3.9464954814567518E-6</v>
      </c>
      <c r="BH521" s="5">
        <f t="shared" si="777"/>
        <v>7.399679027731409E-7</v>
      </c>
      <c r="BI521" s="5">
        <f t="shared" si="778"/>
        <v>1.1099518541597119E-7</v>
      </c>
      <c r="BJ521" s="8">
        <f t="shared" si="779"/>
        <v>0.31572225684042154</v>
      </c>
      <c r="BK521" s="8">
        <f t="shared" si="780"/>
        <v>0.36710402579081924</v>
      </c>
      <c r="BL521" s="8">
        <f t="shared" si="781"/>
        <v>0.30138054725344715</v>
      </c>
      <c r="BM521" s="8">
        <f t="shared" si="782"/>
        <v>0.19175311162607653</v>
      </c>
      <c r="BN521" s="8">
        <f t="shared" si="783"/>
        <v>0.8082190159902819</v>
      </c>
    </row>
    <row r="522" spans="1:66" x14ac:dyDescent="0.25">
      <c r="A522" t="s">
        <v>192</v>
      </c>
      <c r="B522" t="s">
        <v>199</v>
      </c>
      <c r="C522" t="s">
        <v>281</v>
      </c>
      <c r="D522" s="18"/>
      <c r="E522">
        <f>VLOOKUP(A522,home!$A$2:$E$405,3,FALSE)</f>
        <v>2</v>
      </c>
      <c r="F522">
        <f>VLOOKUP(B522,home!$B$2:$E$405,3,FALSE)</f>
        <v>0.5</v>
      </c>
      <c r="G522">
        <f>VLOOKUP(C522,away!$B$2:$E$405,4,FALSE)</f>
        <v>0.75</v>
      </c>
      <c r="H522">
        <f>VLOOKUP(A522,away!$A$2:$E$405,3,FALSE)</f>
        <v>1.1666666666666701</v>
      </c>
      <c r="I522">
        <f>VLOOKUP(C522,away!$B$2:$E$405,3,FALSE)</f>
        <v>1</v>
      </c>
      <c r="J522">
        <f>VLOOKUP(B522,home!$B$2:$E$405,4,FALSE)</f>
        <v>1.71</v>
      </c>
      <c r="K522" s="3">
        <f t="shared" si="728"/>
        <v>0.75</v>
      </c>
      <c r="L522" s="3">
        <f t="shared" si="729"/>
        <v>1.9950000000000059</v>
      </c>
      <c r="M522" s="5">
        <f t="shared" si="730"/>
        <v>6.4248300944502706E-2</v>
      </c>
      <c r="N522" s="5">
        <f t="shared" si="731"/>
        <v>4.818622570837703E-2</v>
      </c>
      <c r="O522" s="5">
        <f t="shared" si="732"/>
        <v>0.12817536038428326</v>
      </c>
      <c r="P522" s="5">
        <f t="shared" si="733"/>
        <v>9.6131520288212466E-2</v>
      </c>
      <c r="Q522" s="5">
        <f t="shared" si="734"/>
        <v>1.8069834640641387E-2</v>
      </c>
      <c r="R522" s="5">
        <f t="shared" si="735"/>
        <v>0.12785492198332299</v>
      </c>
      <c r="S522" s="5">
        <f t="shared" si="736"/>
        <v>3.5959196807809589E-2</v>
      </c>
      <c r="T522" s="5">
        <f t="shared" si="737"/>
        <v>3.6049320108079673E-2</v>
      </c>
      <c r="U522" s="5">
        <f t="shared" si="738"/>
        <v>9.5891191487492256E-2</v>
      </c>
      <c r="V522" s="5">
        <f t="shared" si="739"/>
        <v>5.9782164692983621E-3</v>
      </c>
      <c r="W522" s="5">
        <f t="shared" si="740"/>
        <v>4.5174586601603468E-3</v>
      </c>
      <c r="X522" s="5">
        <f t="shared" si="741"/>
        <v>9.0123300270199182E-3</v>
      </c>
      <c r="Y522" s="5">
        <f t="shared" si="742"/>
        <v>8.9897992019523972E-3</v>
      </c>
      <c r="Z522" s="5">
        <f t="shared" si="743"/>
        <v>8.5023523118910024E-2</v>
      </c>
      <c r="AA522" s="5">
        <f t="shared" si="744"/>
        <v>6.3767642339182529E-2</v>
      </c>
      <c r="AB522" s="5">
        <f t="shared" si="745"/>
        <v>2.3912865877193448E-2</v>
      </c>
      <c r="AC522" s="5">
        <f t="shared" si="746"/>
        <v>5.5905664951173112E-4</v>
      </c>
      <c r="AD522" s="5">
        <f t="shared" si="747"/>
        <v>8.4702349878006491E-4</v>
      </c>
      <c r="AE522" s="5">
        <f t="shared" si="748"/>
        <v>1.6898118800662346E-3</v>
      </c>
      <c r="AF522" s="5">
        <f t="shared" si="749"/>
        <v>1.6855873503660746E-3</v>
      </c>
      <c r="AG522" s="5">
        <f t="shared" si="750"/>
        <v>1.1209155879934427E-3</v>
      </c>
      <c r="AH522" s="5">
        <f t="shared" si="751"/>
        <v>4.24054821555565E-2</v>
      </c>
      <c r="AI522" s="5">
        <f t="shared" si="752"/>
        <v>3.1804111616667373E-2</v>
      </c>
      <c r="AJ522" s="5">
        <f t="shared" si="753"/>
        <v>1.1926541856250266E-2</v>
      </c>
      <c r="AK522" s="5">
        <f t="shared" si="754"/>
        <v>2.9816354640625664E-3</v>
      </c>
      <c r="AL522" s="5">
        <f t="shared" si="755"/>
        <v>3.345954047327723E-5</v>
      </c>
      <c r="AM522" s="5">
        <f t="shared" si="756"/>
        <v>1.270535248170098E-4</v>
      </c>
      <c r="AN522" s="5">
        <f t="shared" si="757"/>
        <v>2.5347178200993528E-4</v>
      </c>
      <c r="AO522" s="5">
        <f t="shared" si="758"/>
        <v>2.5283810255491131E-4</v>
      </c>
      <c r="AP522" s="5">
        <f t="shared" si="759"/>
        <v>1.6813733819901649E-4</v>
      </c>
      <c r="AQ522" s="5">
        <f t="shared" si="760"/>
        <v>8.3858497426759717E-5</v>
      </c>
      <c r="AR522" s="5">
        <f t="shared" si="761"/>
        <v>1.6919787380067098E-2</v>
      </c>
      <c r="AS522" s="5">
        <f t="shared" si="762"/>
        <v>1.2689840535050323E-2</v>
      </c>
      <c r="AT522" s="5">
        <f t="shared" si="763"/>
        <v>4.7586902006438708E-3</v>
      </c>
      <c r="AU522" s="5">
        <f t="shared" si="764"/>
        <v>1.1896725501609677E-3</v>
      </c>
      <c r="AV522" s="5">
        <f t="shared" si="765"/>
        <v>2.2306360315518144E-4</v>
      </c>
      <c r="AW522" s="5">
        <f t="shared" si="766"/>
        <v>1.3906621509205897E-6</v>
      </c>
      <c r="AX522" s="5">
        <f t="shared" si="767"/>
        <v>1.5881690602126218E-5</v>
      </c>
      <c r="AY522" s="5">
        <f t="shared" si="768"/>
        <v>3.1683972751241897E-5</v>
      </c>
      <c r="AZ522" s="5">
        <f t="shared" si="769"/>
        <v>3.16047628193639E-5</v>
      </c>
      <c r="BA522" s="5">
        <f t="shared" si="770"/>
        <v>2.1017167274877051E-5</v>
      </c>
      <c r="BB522" s="5">
        <f t="shared" si="771"/>
        <v>1.048231217834496E-5</v>
      </c>
      <c r="BC522" s="5">
        <f t="shared" si="772"/>
        <v>4.182442559159652E-6</v>
      </c>
      <c r="BD522" s="5">
        <f t="shared" si="773"/>
        <v>5.6258293038723307E-3</v>
      </c>
      <c r="BE522" s="5">
        <f t="shared" si="774"/>
        <v>4.2193719779042484E-3</v>
      </c>
      <c r="BF522" s="5">
        <f t="shared" si="775"/>
        <v>1.5822644917140932E-3</v>
      </c>
      <c r="BG522" s="5">
        <f t="shared" si="776"/>
        <v>3.9556612292852329E-4</v>
      </c>
      <c r="BH522" s="5">
        <f t="shared" si="777"/>
        <v>7.4168648049098107E-5</v>
      </c>
      <c r="BI522" s="5">
        <f t="shared" si="778"/>
        <v>1.1125297207364723E-5</v>
      </c>
      <c r="BJ522" s="8">
        <f t="shared" si="779"/>
        <v>0.13116851825662926</v>
      </c>
      <c r="BK522" s="8">
        <f t="shared" si="780"/>
        <v>0.20294143467255937</v>
      </c>
      <c r="BL522" s="8">
        <f t="shared" si="781"/>
        <v>0.5764091332747644</v>
      </c>
      <c r="BM522" s="8">
        <f t="shared" si="782"/>
        <v>0.51284615206292272</v>
      </c>
      <c r="BN522" s="8">
        <f t="shared" si="783"/>
        <v>0.48266616394933981</v>
      </c>
    </row>
    <row r="523" spans="1:66" x14ac:dyDescent="0.25">
      <c r="A523" t="s">
        <v>192</v>
      </c>
      <c r="B523" t="s">
        <v>201</v>
      </c>
      <c r="C523" t="s">
        <v>196</v>
      </c>
      <c r="D523" s="18"/>
      <c r="E523">
        <f>VLOOKUP(A523,home!$A$2:$E$405,3,FALSE)</f>
        <v>2</v>
      </c>
      <c r="F523">
        <f>VLOOKUP(B523,home!$B$2:$E$405,3,FALSE)</f>
        <v>0.25</v>
      </c>
      <c r="G523">
        <f>VLOOKUP(C523,away!$B$2:$E$405,4,FALSE)</f>
        <v>0.5</v>
      </c>
      <c r="H523">
        <f>VLOOKUP(A523,away!$A$2:$E$405,3,FALSE)</f>
        <v>1.1666666666666701</v>
      </c>
      <c r="I523">
        <f>VLOOKUP(C523,away!$B$2:$E$405,3,FALSE)</f>
        <v>0.25</v>
      </c>
      <c r="J523">
        <f>VLOOKUP(B523,home!$B$2:$E$405,4,FALSE)</f>
        <v>0.86</v>
      </c>
      <c r="K523" s="3">
        <f t="shared" si="728"/>
        <v>0.25</v>
      </c>
      <c r="L523" s="3">
        <f t="shared" si="729"/>
        <v>0.25083333333333407</v>
      </c>
      <c r="M523" s="5">
        <f t="shared" si="730"/>
        <v>0.60602542803864123</v>
      </c>
      <c r="N523" s="5">
        <f t="shared" si="731"/>
        <v>0.15150635700966031</v>
      </c>
      <c r="O523" s="5">
        <f t="shared" si="732"/>
        <v>0.15201137819969296</v>
      </c>
      <c r="P523" s="5">
        <f t="shared" si="733"/>
        <v>3.800284454992324E-2</v>
      </c>
      <c r="Q523" s="5">
        <f t="shared" si="734"/>
        <v>1.8938294626207539E-2</v>
      </c>
      <c r="R523" s="5">
        <f t="shared" si="735"/>
        <v>1.9064760349211545E-2</v>
      </c>
      <c r="S523" s="5">
        <f t="shared" si="736"/>
        <v>5.9577376091286079E-4</v>
      </c>
      <c r="T523" s="5">
        <f t="shared" si="737"/>
        <v>4.750355568740405E-3</v>
      </c>
      <c r="U523" s="5">
        <f t="shared" si="738"/>
        <v>4.7661900873028863E-3</v>
      </c>
      <c r="V523" s="5">
        <f t="shared" si="739"/>
        <v>4.1511088433974922E-6</v>
      </c>
      <c r="W523" s="5">
        <f t="shared" si="740"/>
        <v>1.5781912188506289E-3</v>
      </c>
      <c r="X523" s="5">
        <f t="shared" si="741"/>
        <v>3.9586296406170056E-4</v>
      </c>
      <c r="Y523" s="5">
        <f t="shared" si="742"/>
        <v>4.9647813409405086E-5</v>
      </c>
      <c r="Z523" s="5">
        <f t="shared" si="743"/>
        <v>1.5940257958646363E-3</v>
      </c>
      <c r="AA523" s="5">
        <f t="shared" si="744"/>
        <v>3.9850644896615909E-4</v>
      </c>
      <c r="AB523" s="5">
        <f t="shared" si="745"/>
        <v>4.9813306120769886E-5</v>
      </c>
      <c r="AC523" s="5">
        <f t="shared" si="746"/>
        <v>1.6269319815919903E-8</v>
      </c>
      <c r="AD523" s="5">
        <f t="shared" si="747"/>
        <v>9.8636951178164263E-5</v>
      </c>
      <c r="AE523" s="5">
        <f t="shared" si="748"/>
        <v>2.4741435253856275E-5</v>
      </c>
      <c r="AF523" s="5">
        <f t="shared" si="749"/>
        <v>3.1029883380878166E-6</v>
      </c>
      <c r="AG523" s="5">
        <f t="shared" si="750"/>
        <v>2.5944430271234316E-7</v>
      </c>
      <c r="AH523" s="5">
        <f t="shared" si="751"/>
        <v>9.9958700949011895E-5</v>
      </c>
      <c r="AI523" s="5">
        <f t="shared" si="752"/>
        <v>2.4989675237252974E-5</v>
      </c>
      <c r="AJ523" s="5">
        <f t="shared" si="753"/>
        <v>3.1237094046566217E-6</v>
      </c>
      <c r="AK523" s="5">
        <f t="shared" si="754"/>
        <v>2.6030911705471855E-7</v>
      </c>
      <c r="AL523" s="5">
        <f t="shared" si="755"/>
        <v>4.0808877204932572E-11</v>
      </c>
      <c r="AM523" s="5">
        <f t="shared" si="756"/>
        <v>4.931847558908214E-6</v>
      </c>
      <c r="AN523" s="5">
        <f t="shared" si="757"/>
        <v>1.2370717626928139E-6</v>
      </c>
      <c r="AO523" s="5">
        <f t="shared" si="758"/>
        <v>1.5514941690439085E-7</v>
      </c>
      <c r="AP523" s="5">
        <f t="shared" si="759"/>
        <v>1.2972215135617161E-8</v>
      </c>
      <c r="AQ523" s="5">
        <f t="shared" si="760"/>
        <v>8.1346599079599529E-10</v>
      </c>
      <c r="AR523" s="5">
        <f t="shared" si="761"/>
        <v>5.0145948309421136E-6</v>
      </c>
      <c r="AS523" s="5">
        <f t="shared" si="762"/>
        <v>1.2536487077355284E-6</v>
      </c>
      <c r="AT523" s="5">
        <f t="shared" si="763"/>
        <v>1.5670608846694105E-7</v>
      </c>
      <c r="AU523" s="5">
        <f t="shared" si="764"/>
        <v>1.3058840705578427E-8</v>
      </c>
      <c r="AV523" s="5">
        <f t="shared" si="765"/>
        <v>8.1617754409865137E-10</v>
      </c>
      <c r="AW523" s="5">
        <f t="shared" si="766"/>
        <v>7.1084907631277387E-14</v>
      </c>
      <c r="AX523" s="5">
        <f t="shared" si="767"/>
        <v>2.0549364828784233E-7</v>
      </c>
      <c r="AY523" s="5">
        <f t="shared" si="768"/>
        <v>5.1544656778867262E-8</v>
      </c>
      <c r="AZ523" s="5">
        <f t="shared" si="769"/>
        <v>6.4645590376829543E-9</v>
      </c>
      <c r="BA523" s="5">
        <f t="shared" si="770"/>
        <v>5.4050896398404857E-10</v>
      </c>
      <c r="BB523" s="5">
        <f t="shared" si="771"/>
        <v>3.3894416283166486E-11</v>
      </c>
      <c r="BC523" s="5">
        <f t="shared" si="772"/>
        <v>1.7003698835388577E-12</v>
      </c>
      <c r="BD523" s="5">
        <f t="shared" si="773"/>
        <v>2.0963792279355266E-7</v>
      </c>
      <c r="BE523" s="5">
        <f t="shared" si="774"/>
        <v>5.2409480698388165E-8</v>
      </c>
      <c r="BF523" s="5">
        <f t="shared" si="775"/>
        <v>6.5511850872985206E-9</v>
      </c>
      <c r="BG523" s="5">
        <f t="shared" si="776"/>
        <v>5.4593209060821029E-10</v>
      </c>
      <c r="BH523" s="5">
        <f t="shared" si="777"/>
        <v>3.4120755663013124E-11</v>
      </c>
      <c r="BI523" s="5">
        <f t="shared" si="778"/>
        <v>1.7060377831506567E-12</v>
      </c>
      <c r="BJ523" s="8">
        <f t="shared" si="779"/>
        <v>0.17735205195339027</v>
      </c>
      <c r="BK523" s="8">
        <f t="shared" si="780"/>
        <v>0.64462826531310624</v>
      </c>
      <c r="BL523" s="8">
        <f t="shared" si="781"/>
        <v>0.17642568879099516</v>
      </c>
      <c r="BM523" s="8">
        <f t="shared" si="782"/>
        <v>1.4450917535433769E-2</v>
      </c>
      <c r="BN523" s="8">
        <f t="shared" si="783"/>
        <v>0.98554906277333676</v>
      </c>
    </row>
    <row r="524" spans="1:66" x14ac:dyDescent="0.25">
      <c r="A524" t="s">
        <v>301</v>
      </c>
      <c r="B524" t="s">
        <v>372</v>
      </c>
      <c r="C524" t="s">
        <v>384</v>
      </c>
      <c r="D524" s="18"/>
      <c r="E524">
        <f>VLOOKUP(A524,home!$A$2:$E$405,3,FALSE)</f>
        <v>1</v>
      </c>
      <c r="F524">
        <f>VLOOKUP(B524,home!$B$2:$E$405,3,FALSE)</f>
        <v>1</v>
      </c>
      <c r="G524">
        <f>VLOOKUP(C524,away!$B$2:$E$405,4,FALSE)</f>
        <v>0</v>
      </c>
      <c r="H524">
        <f>VLOOKUP(A524,away!$A$2:$E$405,3,FALSE)</f>
        <v>0.9</v>
      </c>
      <c r="I524">
        <f>VLOOKUP(C524,away!$B$2:$E$405,3,FALSE)</f>
        <v>0</v>
      </c>
      <c r="J524">
        <f>VLOOKUP(B524,home!$B$2:$E$405,4,FALSE)</f>
        <v>0</v>
      </c>
      <c r="K524" s="3">
        <f t="shared" si="728"/>
        <v>0</v>
      </c>
      <c r="L524" s="3">
        <f t="shared" si="729"/>
        <v>0</v>
      </c>
      <c r="M524" s="5">
        <f t="shared" si="730"/>
        <v>1</v>
      </c>
      <c r="N524" s="5">
        <f t="shared" si="731"/>
        <v>0</v>
      </c>
      <c r="O524" s="5">
        <f t="shared" si="732"/>
        <v>0</v>
      </c>
      <c r="P524" s="5">
        <f t="shared" si="733"/>
        <v>0</v>
      </c>
      <c r="Q524" s="5">
        <f t="shared" si="734"/>
        <v>0</v>
      </c>
      <c r="R524" s="5">
        <f t="shared" si="735"/>
        <v>0</v>
      </c>
      <c r="S524" s="5">
        <f t="shared" si="736"/>
        <v>0</v>
      </c>
      <c r="T524" s="5">
        <f t="shared" si="737"/>
        <v>0</v>
      </c>
      <c r="U524" s="5">
        <f t="shared" si="738"/>
        <v>0</v>
      </c>
      <c r="V524" s="5">
        <f t="shared" si="739"/>
        <v>0</v>
      </c>
      <c r="W524" s="5">
        <f t="shared" si="740"/>
        <v>0</v>
      </c>
      <c r="X524" s="5">
        <f t="shared" si="741"/>
        <v>0</v>
      </c>
      <c r="Y524" s="5">
        <f t="shared" si="742"/>
        <v>0</v>
      </c>
      <c r="Z524" s="5">
        <f t="shared" si="743"/>
        <v>0</v>
      </c>
      <c r="AA524" s="5">
        <f t="shared" si="744"/>
        <v>0</v>
      </c>
      <c r="AB524" s="5">
        <f t="shared" si="745"/>
        <v>0</v>
      </c>
      <c r="AC524" s="5">
        <f t="shared" si="746"/>
        <v>0</v>
      </c>
      <c r="AD524" s="5">
        <f t="shared" si="747"/>
        <v>0</v>
      </c>
      <c r="AE524" s="5">
        <f t="shared" si="748"/>
        <v>0</v>
      </c>
      <c r="AF524" s="5">
        <f t="shared" si="749"/>
        <v>0</v>
      </c>
      <c r="AG524" s="5">
        <f t="shared" si="750"/>
        <v>0</v>
      </c>
      <c r="AH524" s="5">
        <f t="shared" si="751"/>
        <v>0</v>
      </c>
      <c r="AI524" s="5">
        <f t="shared" si="752"/>
        <v>0</v>
      </c>
      <c r="AJ524" s="5">
        <f t="shared" si="753"/>
        <v>0</v>
      </c>
      <c r="AK524" s="5">
        <f t="shared" si="754"/>
        <v>0</v>
      </c>
      <c r="AL524" s="5">
        <f t="shared" si="755"/>
        <v>0</v>
      </c>
      <c r="AM524" s="5">
        <f t="shared" si="756"/>
        <v>0</v>
      </c>
      <c r="AN524" s="5">
        <f t="shared" si="757"/>
        <v>0</v>
      </c>
      <c r="AO524" s="5">
        <f t="shared" si="758"/>
        <v>0</v>
      </c>
      <c r="AP524" s="5">
        <f t="shared" si="759"/>
        <v>0</v>
      </c>
      <c r="AQ524" s="5">
        <f t="shared" si="760"/>
        <v>0</v>
      </c>
      <c r="AR524" s="5">
        <f t="shared" si="761"/>
        <v>0</v>
      </c>
      <c r="AS524" s="5">
        <f t="shared" si="762"/>
        <v>0</v>
      </c>
      <c r="AT524" s="5">
        <f t="shared" si="763"/>
        <v>0</v>
      </c>
      <c r="AU524" s="5">
        <f t="shared" si="764"/>
        <v>0</v>
      </c>
      <c r="AV524" s="5">
        <f t="shared" si="765"/>
        <v>0</v>
      </c>
      <c r="AW524" s="5">
        <f t="shared" si="766"/>
        <v>0</v>
      </c>
      <c r="AX524" s="5">
        <f t="shared" si="767"/>
        <v>0</v>
      </c>
      <c r="AY524" s="5">
        <f t="shared" si="768"/>
        <v>0</v>
      </c>
      <c r="AZ524" s="5">
        <f t="shared" si="769"/>
        <v>0</v>
      </c>
      <c r="BA524" s="5">
        <f t="shared" si="770"/>
        <v>0</v>
      </c>
      <c r="BB524" s="5">
        <f t="shared" si="771"/>
        <v>0</v>
      </c>
      <c r="BC524" s="5">
        <f t="shared" si="772"/>
        <v>0</v>
      </c>
      <c r="BD524" s="5">
        <f t="shared" si="773"/>
        <v>0</v>
      </c>
      <c r="BE524" s="5">
        <f t="shared" si="774"/>
        <v>0</v>
      </c>
      <c r="BF524" s="5">
        <f t="shared" si="775"/>
        <v>0</v>
      </c>
      <c r="BG524" s="5">
        <f t="shared" si="776"/>
        <v>0</v>
      </c>
      <c r="BH524" s="5">
        <f t="shared" si="777"/>
        <v>0</v>
      </c>
      <c r="BI524" s="5">
        <f t="shared" si="778"/>
        <v>0</v>
      </c>
      <c r="BJ524" s="8">
        <f t="shared" si="779"/>
        <v>0</v>
      </c>
      <c r="BK524" s="8">
        <f t="shared" si="780"/>
        <v>1</v>
      </c>
      <c r="BL524" s="8">
        <f t="shared" si="781"/>
        <v>0</v>
      </c>
      <c r="BM524" s="8">
        <f t="shared" si="782"/>
        <v>0</v>
      </c>
      <c r="BN524" s="8">
        <f t="shared" si="783"/>
        <v>1</v>
      </c>
    </row>
    <row r="525" spans="1:66" x14ac:dyDescent="0.25">
      <c r="A525" t="s">
        <v>301</v>
      </c>
      <c r="B525" t="s">
        <v>313</v>
      </c>
      <c r="C525" t="s">
        <v>334</v>
      </c>
      <c r="D525" s="18"/>
      <c r="E525">
        <f>VLOOKUP(A525,home!$A$2:$E$405,3,FALSE)</f>
        <v>1</v>
      </c>
      <c r="F525">
        <f>VLOOKUP(B525,home!$B$2:$E$405,3,FALSE)</f>
        <v>1</v>
      </c>
      <c r="G525">
        <f>VLOOKUP(C525,away!$B$2:$E$405,4,FALSE)</f>
        <v>1</v>
      </c>
      <c r="H525">
        <f>VLOOKUP(A525,away!$A$2:$E$405,3,FALSE)</f>
        <v>0.9</v>
      </c>
      <c r="I525">
        <f>VLOOKUP(C525,away!$B$2:$E$405,3,FALSE)</f>
        <v>0</v>
      </c>
      <c r="J525">
        <f>VLOOKUP(B525,home!$B$2:$E$405,4,FALSE)</f>
        <v>0</v>
      </c>
      <c r="K525" s="3">
        <f t="shared" si="728"/>
        <v>1</v>
      </c>
      <c r="L525" s="3">
        <f t="shared" si="729"/>
        <v>0</v>
      </c>
      <c r="M525" s="5">
        <f t="shared" si="730"/>
        <v>0.36787944117144233</v>
      </c>
      <c r="N525" s="5">
        <f t="shared" si="731"/>
        <v>0.36787944117144233</v>
      </c>
      <c r="O525" s="5">
        <f t="shared" si="732"/>
        <v>0</v>
      </c>
      <c r="P525" s="5">
        <f t="shared" si="733"/>
        <v>0</v>
      </c>
      <c r="Q525" s="5">
        <f t="shared" si="734"/>
        <v>0.18393972058572114</v>
      </c>
      <c r="R525" s="5">
        <f t="shared" si="735"/>
        <v>0</v>
      </c>
      <c r="S525" s="5">
        <f t="shared" si="736"/>
        <v>0</v>
      </c>
      <c r="T525" s="5">
        <f t="shared" si="737"/>
        <v>0</v>
      </c>
      <c r="U525" s="5">
        <f t="shared" si="738"/>
        <v>0</v>
      </c>
      <c r="V525" s="5">
        <f t="shared" si="739"/>
        <v>0</v>
      </c>
      <c r="W525" s="5">
        <f t="shared" si="740"/>
        <v>6.1313240195240391E-2</v>
      </c>
      <c r="X525" s="5">
        <f t="shared" si="741"/>
        <v>0</v>
      </c>
      <c r="Y525" s="5">
        <f t="shared" si="742"/>
        <v>0</v>
      </c>
      <c r="Z525" s="5">
        <f t="shared" si="743"/>
        <v>0</v>
      </c>
      <c r="AA525" s="5">
        <f t="shared" si="744"/>
        <v>0</v>
      </c>
      <c r="AB525" s="5">
        <f t="shared" si="745"/>
        <v>0</v>
      </c>
      <c r="AC525" s="5">
        <f t="shared" si="746"/>
        <v>0</v>
      </c>
      <c r="AD525" s="5">
        <f t="shared" si="747"/>
        <v>1.5328310048810094E-2</v>
      </c>
      <c r="AE525" s="5">
        <f t="shared" si="748"/>
        <v>0</v>
      </c>
      <c r="AF525" s="5">
        <f t="shared" si="749"/>
        <v>0</v>
      </c>
      <c r="AG525" s="5">
        <f t="shared" si="750"/>
        <v>0</v>
      </c>
      <c r="AH525" s="5">
        <f t="shared" si="751"/>
        <v>0</v>
      </c>
      <c r="AI525" s="5">
        <f t="shared" si="752"/>
        <v>0</v>
      </c>
      <c r="AJ525" s="5">
        <f t="shared" si="753"/>
        <v>0</v>
      </c>
      <c r="AK525" s="5">
        <f t="shared" si="754"/>
        <v>0</v>
      </c>
      <c r="AL525" s="5">
        <f t="shared" si="755"/>
        <v>0</v>
      </c>
      <c r="AM525" s="5">
        <f t="shared" si="756"/>
        <v>3.06566200976202E-3</v>
      </c>
      <c r="AN525" s="5">
        <f t="shared" si="757"/>
        <v>0</v>
      </c>
      <c r="AO525" s="5">
        <f t="shared" si="758"/>
        <v>0</v>
      </c>
      <c r="AP525" s="5">
        <f t="shared" si="759"/>
        <v>0</v>
      </c>
      <c r="AQ525" s="5">
        <f t="shared" si="760"/>
        <v>0</v>
      </c>
      <c r="AR525" s="5">
        <f t="shared" si="761"/>
        <v>0</v>
      </c>
      <c r="AS525" s="5">
        <f t="shared" si="762"/>
        <v>0</v>
      </c>
      <c r="AT525" s="5">
        <f t="shared" si="763"/>
        <v>0</v>
      </c>
      <c r="AU525" s="5">
        <f t="shared" si="764"/>
        <v>0</v>
      </c>
      <c r="AV525" s="5">
        <f t="shared" si="765"/>
        <v>0</v>
      </c>
      <c r="AW525" s="5">
        <f t="shared" si="766"/>
        <v>0</v>
      </c>
      <c r="AX525" s="5">
        <f t="shared" si="767"/>
        <v>5.1094366829366978E-4</v>
      </c>
      <c r="AY525" s="5">
        <f t="shared" si="768"/>
        <v>0</v>
      </c>
      <c r="AZ525" s="5">
        <f t="shared" si="769"/>
        <v>0</v>
      </c>
      <c r="BA525" s="5">
        <f t="shared" si="770"/>
        <v>0</v>
      </c>
      <c r="BB525" s="5">
        <f t="shared" si="771"/>
        <v>0</v>
      </c>
      <c r="BC525" s="5">
        <f t="shared" si="772"/>
        <v>0</v>
      </c>
      <c r="BD525" s="5">
        <f t="shared" si="773"/>
        <v>0</v>
      </c>
      <c r="BE525" s="5">
        <f t="shared" si="774"/>
        <v>0</v>
      </c>
      <c r="BF525" s="5">
        <f t="shared" si="775"/>
        <v>0</v>
      </c>
      <c r="BG525" s="5">
        <f t="shared" si="776"/>
        <v>0</v>
      </c>
      <c r="BH525" s="5">
        <f t="shared" si="777"/>
        <v>0</v>
      </c>
      <c r="BI525" s="5">
        <f t="shared" si="778"/>
        <v>0</v>
      </c>
      <c r="BJ525" s="8">
        <f t="shared" si="779"/>
        <v>0.63203731767926963</v>
      </c>
      <c r="BK525" s="8">
        <f t="shared" si="780"/>
        <v>0.36787944117144233</v>
      </c>
      <c r="BL525" s="8">
        <f t="shared" si="781"/>
        <v>0</v>
      </c>
      <c r="BM525" s="8">
        <f t="shared" si="782"/>
        <v>8.0218155922106182E-2</v>
      </c>
      <c r="BN525" s="8">
        <f t="shared" si="783"/>
        <v>0.91969860292860584</v>
      </c>
    </row>
    <row r="526" spans="1:66" x14ac:dyDescent="0.25">
      <c r="A526" t="s">
        <v>301</v>
      </c>
      <c r="B526" t="s">
        <v>350</v>
      </c>
      <c r="C526" t="s">
        <v>368</v>
      </c>
      <c r="D526" s="18"/>
      <c r="E526">
        <f>VLOOKUP(A526,home!$A$2:$E$405,3,FALSE)</f>
        <v>1</v>
      </c>
      <c r="F526">
        <f>VLOOKUP(B526,home!$B$2:$E$405,3,FALSE)</f>
        <v>3</v>
      </c>
      <c r="G526">
        <f>VLOOKUP(C526,away!$B$2:$E$405,4,FALSE)</f>
        <v>0</v>
      </c>
      <c r="H526">
        <f>VLOOKUP(A526,away!$A$2:$E$405,3,FALSE)</f>
        <v>0.9</v>
      </c>
      <c r="I526">
        <f>VLOOKUP(C526,away!$B$2:$E$405,3,FALSE)</f>
        <v>0</v>
      </c>
      <c r="J526">
        <f>VLOOKUP(B526,home!$B$2:$E$405,4,FALSE)</f>
        <v>3.33</v>
      </c>
      <c r="K526" s="3">
        <f t="shared" si="728"/>
        <v>0</v>
      </c>
      <c r="L526" s="3">
        <f t="shared" si="729"/>
        <v>0</v>
      </c>
      <c r="M526" s="5">
        <f t="shared" si="730"/>
        <v>1</v>
      </c>
      <c r="N526" s="5">
        <f t="shared" si="731"/>
        <v>0</v>
      </c>
      <c r="O526" s="5">
        <f t="shared" si="732"/>
        <v>0</v>
      </c>
      <c r="P526" s="5">
        <f t="shared" si="733"/>
        <v>0</v>
      </c>
      <c r="Q526" s="5">
        <f t="shared" si="734"/>
        <v>0</v>
      </c>
      <c r="R526" s="5">
        <f t="shared" si="735"/>
        <v>0</v>
      </c>
      <c r="S526" s="5">
        <f t="shared" si="736"/>
        <v>0</v>
      </c>
      <c r="T526" s="5">
        <f t="shared" si="737"/>
        <v>0</v>
      </c>
      <c r="U526" s="5">
        <f t="shared" si="738"/>
        <v>0</v>
      </c>
      <c r="V526" s="5">
        <f t="shared" si="739"/>
        <v>0</v>
      </c>
      <c r="W526" s="5">
        <f t="shared" si="740"/>
        <v>0</v>
      </c>
      <c r="X526" s="5">
        <f t="shared" si="741"/>
        <v>0</v>
      </c>
      <c r="Y526" s="5">
        <f t="shared" si="742"/>
        <v>0</v>
      </c>
      <c r="Z526" s="5">
        <f t="shared" si="743"/>
        <v>0</v>
      </c>
      <c r="AA526" s="5">
        <f t="shared" si="744"/>
        <v>0</v>
      </c>
      <c r="AB526" s="5">
        <f t="shared" si="745"/>
        <v>0</v>
      </c>
      <c r="AC526" s="5">
        <f t="shared" si="746"/>
        <v>0</v>
      </c>
      <c r="AD526" s="5">
        <f t="shared" si="747"/>
        <v>0</v>
      </c>
      <c r="AE526" s="5">
        <f t="shared" si="748"/>
        <v>0</v>
      </c>
      <c r="AF526" s="5">
        <f t="shared" si="749"/>
        <v>0</v>
      </c>
      <c r="AG526" s="5">
        <f t="shared" si="750"/>
        <v>0</v>
      </c>
      <c r="AH526" s="5">
        <f t="shared" si="751"/>
        <v>0</v>
      </c>
      <c r="AI526" s="5">
        <f t="shared" si="752"/>
        <v>0</v>
      </c>
      <c r="AJ526" s="5">
        <f t="shared" si="753"/>
        <v>0</v>
      </c>
      <c r="AK526" s="5">
        <f t="shared" si="754"/>
        <v>0</v>
      </c>
      <c r="AL526" s="5">
        <f t="shared" si="755"/>
        <v>0</v>
      </c>
      <c r="AM526" s="5">
        <f t="shared" si="756"/>
        <v>0</v>
      </c>
      <c r="AN526" s="5">
        <f t="shared" si="757"/>
        <v>0</v>
      </c>
      <c r="AO526" s="5">
        <f t="shared" si="758"/>
        <v>0</v>
      </c>
      <c r="AP526" s="5">
        <f t="shared" si="759"/>
        <v>0</v>
      </c>
      <c r="AQ526" s="5">
        <f t="shared" si="760"/>
        <v>0</v>
      </c>
      <c r="AR526" s="5">
        <f t="shared" si="761"/>
        <v>0</v>
      </c>
      <c r="AS526" s="5">
        <f t="shared" si="762"/>
        <v>0</v>
      </c>
      <c r="AT526" s="5">
        <f t="shared" si="763"/>
        <v>0</v>
      </c>
      <c r="AU526" s="5">
        <f t="shared" si="764"/>
        <v>0</v>
      </c>
      <c r="AV526" s="5">
        <f t="shared" si="765"/>
        <v>0</v>
      </c>
      <c r="AW526" s="5">
        <f t="shared" si="766"/>
        <v>0</v>
      </c>
      <c r="AX526" s="5">
        <f t="shared" si="767"/>
        <v>0</v>
      </c>
      <c r="AY526" s="5">
        <f t="shared" si="768"/>
        <v>0</v>
      </c>
      <c r="AZ526" s="5">
        <f t="shared" si="769"/>
        <v>0</v>
      </c>
      <c r="BA526" s="5">
        <f t="shared" si="770"/>
        <v>0</v>
      </c>
      <c r="BB526" s="5">
        <f t="shared" si="771"/>
        <v>0</v>
      </c>
      <c r="BC526" s="5">
        <f t="shared" si="772"/>
        <v>0</v>
      </c>
      <c r="BD526" s="5">
        <f t="shared" si="773"/>
        <v>0</v>
      </c>
      <c r="BE526" s="5">
        <f t="shared" si="774"/>
        <v>0</v>
      </c>
      <c r="BF526" s="5">
        <f t="shared" si="775"/>
        <v>0</v>
      </c>
      <c r="BG526" s="5">
        <f t="shared" si="776"/>
        <v>0</v>
      </c>
      <c r="BH526" s="5">
        <f t="shared" si="777"/>
        <v>0</v>
      </c>
      <c r="BI526" s="5">
        <f t="shared" si="778"/>
        <v>0</v>
      </c>
      <c r="BJ526" s="8">
        <f t="shared" si="779"/>
        <v>0</v>
      </c>
      <c r="BK526" s="8">
        <f t="shared" si="780"/>
        <v>1</v>
      </c>
      <c r="BL526" s="8">
        <f t="shared" si="781"/>
        <v>0</v>
      </c>
      <c r="BM526" s="8">
        <f t="shared" si="782"/>
        <v>0</v>
      </c>
      <c r="BN526" s="8">
        <f t="shared" si="783"/>
        <v>1</v>
      </c>
    </row>
    <row r="527" spans="1:66" x14ac:dyDescent="0.25">
      <c r="A527" t="s">
        <v>303</v>
      </c>
      <c r="B527" t="s">
        <v>466</v>
      </c>
      <c r="C527" t="s">
        <v>354</v>
      </c>
      <c r="D527" s="18"/>
      <c r="E527">
        <f>VLOOKUP(A527,home!$A$2:$E$405,3,FALSE)</f>
        <v>1</v>
      </c>
      <c r="F527">
        <f>VLOOKUP(B527,home!$B$2:$E$405,3,FALSE)</f>
        <v>2</v>
      </c>
      <c r="G527">
        <f>VLOOKUP(C527,away!$B$2:$E$405,4,FALSE)</f>
        <v>2</v>
      </c>
      <c r="H527">
        <f>VLOOKUP(A527,away!$A$2:$E$405,3,FALSE)</f>
        <v>0.63636363636363602</v>
      </c>
      <c r="I527">
        <f>VLOOKUP(C527,away!$B$2:$E$405,3,FALSE)</f>
        <v>2</v>
      </c>
      <c r="J527">
        <f>VLOOKUP(B527,home!$B$2:$E$405,4,FALSE)</f>
        <v>3.14</v>
      </c>
      <c r="K527" s="3">
        <f t="shared" si="728"/>
        <v>4</v>
      </c>
      <c r="L527" s="3">
        <f t="shared" si="729"/>
        <v>3.9963636363636343</v>
      </c>
      <c r="M527" s="5">
        <f t="shared" si="730"/>
        <v>3.366847126295576E-4</v>
      </c>
      <c r="N527" s="5">
        <f t="shared" si="731"/>
        <v>1.3467388505182304E-3</v>
      </c>
      <c r="O527" s="5">
        <f t="shared" si="732"/>
        <v>1.345514542472304E-3</v>
      </c>
      <c r="P527" s="5">
        <f t="shared" si="733"/>
        <v>5.3820581698892159E-3</v>
      </c>
      <c r="Q527" s="5">
        <f t="shared" si="734"/>
        <v>2.6934777010364612E-3</v>
      </c>
      <c r="R527" s="5">
        <f t="shared" si="735"/>
        <v>2.6885826948673851E-3</v>
      </c>
      <c r="S527" s="5">
        <f t="shared" si="736"/>
        <v>2.1508661558939084E-2</v>
      </c>
      <c r="T527" s="5">
        <f t="shared" si="737"/>
        <v>1.0764116339778433E-2</v>
      </c>
      <c r="U527" s="5">
        <f t="shared" si="738"/>
        <v>1.075433077946954E-2</v>
      </c>
      <c r="V527" s="5">
        <f t="shared" si="739"/>
        <v>3.8202859075998449E-2</v>
      </c>
      <c r="W527" s="5">
        <f t="shared" si="740"/>
        <v>3.5913036013819487E-3</v>
      </c>
      <c r="X527" s="5">
        <f t="shared" si="741"/>
        <v>1.4352155119704578E-2</v>
      </c>
      <c r="Y527" s="5">
        <f t="shared" si="742"/>
        <v>2.867821541191878E-2</v>
      </c>
      <c r="Z527" s="5">
        <f t="shared" si="743"/>
        <v>3.5815180383748538E-3</v>
      </c>
      <c r="AA527" s="5">
        <f t="shared" si="744"/>
        <v>1.4326072153499415E-2</v>
      </c>
      <c r="AB527" s="5">
        <f t="shared" si="745"/>
        <v>2.8652144306998834E-2</v>
      </c>
      <c r="AC527" s="5">
        <f t="shared" si="746"/>
        <v>3.8168129204111161E-2</v>
      </c>
      <c r="AD527" s="5">
        <f t="shared" si="747"/>
        <v>3.5913036013819487E-3</v>
      </c>
      <c r="AE527" s="5">
        <f t="shared" si="748"/>
        <v>1.4352155119704578E-2</v>
      </c>
      <c r="AF527" s="5">
        <f t="shared" si="749"/>
        <v>2.867821541191878E-2</v>
      </c>
      <c r="AG527" s="5">
        <f t="shared" si="750"/>
        <v>3.8202859075998449E-2</v>
      </c>
      <c r="AH527" s="5">
        <f t="shared" si="751"/>
        <v>3.5782621128854207E-3</v>
      </c>
      <c r="AI527" s="5">
        <f t="shared" si="752"/>
        <v>1.4313048451541683E-2</v>
      </c>
      <c r="AJ527" s="5">
        <f t="shared" si="753"/>
        <v>2.8626096903083369E-2</v>
      </c>
      <c r="AK527" s="5">
        <f t="shared" si="754"/>
        <v>3.8168129204111161E-2</v>
      </c>
      <c r="AL527" s="5">
        <f t="shared" si="755"/>
        <v>2.4405395779094195E-2</v>
      </c>
      <c r="AM527" s="5">
        <f t="shared" si="756"/>
        <v>2.8730428811055589E-3</v>
      </c>
      <c r="AN527" s="5">
        <f t="shared" si="757"/>
        <v>1.1481724095763663E-2</v>
      </c>
      <c r="AO527" s="5">
        <f t="shared" si="758"/>
        <v>2.2942572329535026E-2</v>
      </c>
      <c r="AP527" s="5">
        <f t="shared" si="759"/>
        <v>3.0562287260798762E-2</v>
      </c>
      <c r="AQ527" s="5">
        <f t="shared" si="760"/>
        <v>3.0534503363288931E-2</v>
      </c>
      <c r="AR527" s="5">
        <f t="shared" si="761"/>
        <v>2.8600073178626003E-3</v>
      </c>
      <c r="AS527" s="5">
        <f t="shared" si="762"/>
        <v>1.1440029271450401E-2</v>
      </c>
      <c r="AT527" s="5">
        <f t="shared" si="763"/>
        <v>2.2880058542900806E-2</v>
      </c>
      <c r="AU527" s="5">
        <f t="shared" si="764"/>
        <v>3.0506744723867742E-2</v>
      </c>
      <c r="AV527" s="5">
        <f t="shared" si="765"/>
        <v>3.0506744723867742E-2</v>
      </c>
      <c r="AW527" s="5">
        <f t="shared" si="766"/>
        <v>1.0836981802514958E-2</v>
      </c>
      <c r="AX527" s="5">
        <f t="shared" si="767"/>
        <v>1.9153619207370395E-3</v>
      </c>
      <c r="AY527" s="5">
        <f t="shared" si="768"/>
        <v>7.6544827305091096E-3</v>
      </c>
      <c r="AZ527" s="5">
        <f t="shared" si="769"/>
        <v>1.529504821969002E-2</v>
      </c>
      <c r="BA527" s="5">
        <f t="shared" si="770"/>
        <v>2.0374858173865844E-2</v>
      </c>
      <c r="BB527" s="5">
        <f t="shared" si="771"/>
        <v>2.0356335575525956E-2</v>
      </c>
      <c r="BC527" s="5">
        <f t="shared" si="772"/>
        <v>1.6270263852729467E-2</v>
      </c>
      <c r="BD527" s="5">
        <f t="shared" si="773"/>
        <v>1.9049382074733316E-3</v>
      </c>
      <c r="BE527" s="5">
        <f t="shared" si="774"/>
        <v>7.6197528298933264E-3</v>
      </c>
      <c r="BF527" s="5">
        <f t="shared" si="775"/>
        <v>1.5239505659786656E-2</v>
      </c>
      <c r="BG527" s="5">
        <f t="shared" si="776"/>
        <v>2.0319340879715542E-2</v>
      </c>
      <c r="BH527" s="5">
        <f t="shared" si="777"/>
        <v>2.0319340879715542E-2</v>
      </c>
      <c r="BI527" s="5">
        <f t="shared" si="778"/>
        <v>1.6255472703772433E-2</v>
      </c>
      <c r="BJ527" s="8">
        <f t="shared" si="779"/>
        <v>0.32651102063689164</v>
      </c>
      <c r="BK527" s="8">
        <f t="shared" si="780"/>
        <v>0.13565827123117077</v>
      </c>
      <c r="BL527" s="8">
        <f t="shared" si="781"/>
        <v>0.32230411688923527</v>
      </c>
      <c r="BM527" s="8">
        <f t="shared" si="782"/>
        <v>0.77744436919626492</v>
      </c>
      <c r="BN527" s="8">
        <f t="shared" si="783"/>
        <v>1.3793056671413152E-2</v>
      </c>
    </row>
    <row r="528" spans="1:66" x14ac:dyDescent="0.25">
      <c r="A528" t="s">
        <v>303</v>
      </c>
      <c r="B528" t="s">
        <v>333</v>
      </c>
      <c r="C528" t="s">
        <v>364</v>
      </c>
      <c r="D528" s="18"/>
      <c r="E528">
        <f>VLOOKUP(A528,home!$A$2:$E$405,3,FALSE)</f>
        <v>1</v>
      </c>
      <c r="F528">
        <f>VLOOKUP(B528,home!$B$2:$E$405,3,FALSE)</f>
        <v>0</v>
      </c>
      <c r="G528">
        <f>VLOOKUP(C528,away!$B$2:$E$405,4,FALSE)</f>
        <v>0</v>
      </c>
      <c r="H528">
        <f>VLOOKUP(A528,away!$A$2:$E$405,3,FALSE)</f>
        <v>0.63636363636363602</v>
      </c>
      <c r="I528">
        <f>VLOOKUP(C528,away!$B$2:$E$405,3,FALSE)</f>
        <v>1</v>
      </c>
      <c r="J528">
        <f>VLOOKUP(B528,home!$B$2:$E$405,4,FALSE)</f>
        <v>1.57</v>
      </c>
      <c r="K528" s="3">
        <f t="shared" si="728"/>
        <v>0</v>
      </c>
      <c r="L528" s="3">
        <f t="shared" si="729"/>
        <v>0.99909090909090859</v>
      </c>
      <c r="M528" s="5">
        <f t="shared" si="730"/>
        <v>0.36821402908942691</v>
      </c>
      <c r="N528" s="5">
        <f t="shared" si="731"/>
        <v>0</v>
      </c>
      <c r="O528" s="5">
        <f t="shared" si="732"/>
        <v>0.36787928906298178</v>
      </c>
      <c r="P528" s="5">
        <f t="shared" si="733"/>
        <v>0</v>
      </c>
      <c r="Q528" s="5">
        <f t="shared" si="734"/>
        <v>0</v>
      </c>
      <c r="R528" s="5">
        <f t="shared" si="735"/>
        <v>0.18377242667282578</v>
      </c>
      <c r="S528" s="5">
        <f t="shared" si="736"/>
        <v>0</v>
      </c>
      <c r="T528" s="5">
        <f t="shared" si="737"/>
        <v>0</v>
      </c>
      <c r="U528" s="5">
        <f t="shared" si="738"/>
        <v>0</v>
      </c>
      <c r="V528" s="5">
        <f t="shared" si="739"/>
        <v>0</v>
      </c>
      <c r="W528" s="5">
        <f t="shared" si="740"/>
        <v>0</v>
      </c>
      <c r="X528" s="5">
        <f t="shared" si="741"/>
        <v>0</v>
      </c>
      <c r="Y528" s="5">
        <f t="shared" si="742"/>
        <v>0</v>
      </c>
      <c r="Z528" s="5">
        <f t="shared" si="743"/>
        <v>6.12017869434653E-2</v>
      </c>
      <c r="AA528" s="5">
        <f t="shared" si="744"/>
        <v>0</v>
      </c>
      <c r="AB528" s="5">
        <f t="shared" si="745"/>
        <v>0</v>
      </c>
      <c r="AC528" s="5">
        <f t="shared" si="746"/>
        <v>0</v>
      </c>
      <c r="AD528" s="5">
        <f t="shared" si="747"/>
        <v>0</v>
      </c>
      <c r="AE528" s="5">
        <f t="shared" si="748"/>
        <v>0</v>
      </c>
      <c r="AF528" s="5">
        <f t="shared" si="749"/>
        <v>0</v>
      </c>
      <c r="AG528" s="5">
        <f t="shared" si="750"/>
        <v>0</v>
      </c>
      <c r="AH528" s="5">
        <f t="shared" si="751"/>
        <v>1.5286537238833709E-2</v>
      </c>
      <c r="AI528" s="5">
        <f t="shared" si="752"/>
        <v>0</v>
      </c>
      <c r="AJ528" s="5">
        <f t="shared" si="753"/>
        <v>0</v>
      </c>
      <c r="AK528" s="5">
        <f t="shared" si="754"/>
        <v>0</v>
      </c>
      <c r="AL528" s="5">
        <f t="shared" si="755"/>
        <v>0</v>
      </c>
      <c r="AM528" s="5">
        <f t="shared" si="756"/>
        <v>0</v>
      </c>
      <c r="AN528" s="5">
        <f t="shared" si="757"/>
        <v>0</v>
      </c>
      <c r="AO528" s="5">
        <f t="shared" si="758"/>
        <v>0</v>
      </c>
      <c r="AP528" s="5">
        <f t="shared" si="759"/>
        <v>0</v>
      </c>
      <c r="AQ528" s="5">
        <f t="shared" si="760"/>
        <v>0</v>
      </c>
      <c r="AR528" s="5">
        <f t="shared" si="761"/>
        <v>3.0545280773596807E-3</v>
      </c>
      <c r="AS528" s="5">
        <f t="shared" si="762"/>
        <v>0</v>
      </c>
      <c r="AT528" s="5">
        <f t="shared" si="763"/>
        <v>0</v>
      </c>
      <c r="AU528" s="5">
        <f t="shared" si="764"/>
        <v>0</v>
      </c>
      <c r="AV528" s="5">
        <f t="shared" si="765"/>
        <v>0</v>
      </c>
      <c r="AW528" s="5">
        <f t="shared" si="766"/>
        <v>0</v>
      </c>
      <c r="AX528" s="5">
        <f t="shared" si="767"/>
        <v>0</v>
      </c>
      <c r="AY528" s="5">
        <f t="shared" si="768"/>
        <v>0</v>
      </c>
      <c r="AZ528" s="5">
        <f t="shared" si="769"/>
        <v>0</v>
      </c>
      <c r="BA528" s="5">
        <f t="shared" si="770"/>
        <v>0</v>
      </c>
      <c r="BB528" s="5">
        <f t="shared" si="771"/>
        <v>0</v>
      </c>
      <c r="BC528" s="5">
        <f t="shared" si="772"/>
        <v>0</v>
      </c>
      <c r="BD528" s="5">
        <f t="shared" si="773"/>
        <v>5.0862520560883114E-4</v>
      </c>
      <c r="BE528" s="5">
        <f t="shared" si="774"/>
        <v>0</v>
      </c>
      <c r="BF528" s="5">
        <f t="shared" si="775"/>
        <v>0</v>
      </c>
      <c r="BG528" s="5">
        <f t="shared" si="776"/>
        <v>0</v>
      </c>
      <c r="BH528" s="5">
        <f t="shared" si="777"/>
        <v>0</v>
      </c>
      <c r="BI528" s="5">
        <f t="shared" si="778"/>
        <v>0</v>
      </c>
      <c r="BJ528" s="8">
        <f t="shared" si="779"/>
        <v>0</v>
      </c>
      <c r="BK528" s="8">
        <f t="shared" si="780"/>
        <v>0.36821402908942691</v>
      </c>
      <c r="BL528" s="8">
        <f t="shared" si="781"/>
        <v>0.57050140625760981</v>
      </c>
      <c r="BM528" s="8">
        <f t="shared" si="782"/>
        <v>8.0051477465267515E-2</v>
      </c>
      <c r="BN528" s="8">
        <f t="shared" si="783"/>
        <v>0.91986574482523453</v>
      </c>
    </row>
    <row r="529" spans="1:66" x14ac:dyDescent="0.25">
      <c r="A529" t="s">
        <v>303</v>
      </c>
      <c r="B529" t="s">
        <v>342</v>
      </c>
      <c r="C529" t="s">
        <v>348</v>
      </c>
      <c r="D529" s="18"/>
      <c r="E529">
        <f>VLOOKUP(A529,home!$A$2:$E$405,3,FALSE)</f>
        <v>1</v>
      </c>
      <c r="F529">
        <f>VLOOKUP(B529,home!$B$2:$E$405,3,FALSE)</f>
        <v>1</v>
      </c>
      <c r="G529">
        <f>VLOOKUP(C529,away!$B$2:$E$405,4,FALSE)</f>
        <v>0</v>
      </c>
      <c r="H529">
        <f>VLOOKUP(A529,away!$A$2:$E$405,3,FALSE)</f>
        <v>0.63636363636363602</v>
      </c>
      <c r="I529">
        <f>VLOOKUP(C529,away!$B$2:$E$405,3,FALSE)</f>
        <v>0</v>
      </c>
      <c r="J529">
        <f>VLOOKUP(B529,home!$B$2:$E$405,4,FALSE)</f>
        <v>0</v>
      </c>
      <c r="K529" s="3">
        <f t="shared" si="728"/>
        <v>0</v>
      </c>
      <c r="L529" s="3">
        <f t="shared" si="729"/>
        <v>0</v>
      </c>
      <c r="M529" s="5">
        <f t="shared" si="730"/>
        <v>1</v>
      </c>
      <c r="N529" s="5">
        <f t="shared" si="731"/>
        <v>0</v>
      </c>
      <c r="O529" s="5">
        <f t="shared" si="732"/>
        <v>0</v>
      </c>
      <c r="P529" s="5">
        <f t="shared" si="733"/>
        <v>0</v>
      </c>
      <c r="Q529" s="5">
        <f t="shared" si="734"/>
        <v>0</v>
      </c>
      <c r="R529" s="5">
        <f t="shared" si="735"/>
        <v>0</v>
      </c>
      <c r="S529" s="5">
        <f t="shared" si="736"/>
        <v>0</v>
      </c>
      <c r="T529" s="5">
        <f t="shared" si="737"/>
        <v>0</v>
      </c>
      <c r="U529" s="5">
        <f t="shared" si="738"/>
        <v>0</v>
      </c>
      <c r="V529" s="5">
        <f t="shared" si="739"/>
        <v>0</v>
      </c>
      <c r="W529" s="5">
        <f t="shared" si="740"/>
        <v>0</v>
      </c>
      <c r="X529" s="5">
        <f t="shared" si="741"/>
        <v>0</v>
      </c>
      <c r="Y529" s="5">
        <f t="shared" si="742"/>
        <v>0</v>
      </c>
      <c r="Z529" s="5">
        <f t="shared" si="743"/>
        <v>0</v>
      </c>
      <c r="AA529" s="5">
        <f t="shared" si="744"/>
        <v>0</v>
      </c>
      <c r="AB529" s="5">
        <f t="shared" si="745"/>
        <v>0</v>
      </c>
      <c r="AC529" s="5">
        <f t="shared" si="746"/>
        <v>0</v>
      </c>
      <c r="AD529" s="5">
        <f t="shared" si="747"/>
        <v>0</v>
      </c>
      <c r="AE529" s="5">
        <f t="shared" si="748"/>
        <v>0</v>
      </c>
      <c r="AF529" s="5">
        <f t="shared" si="749"/>
        <v>0</v>
      </c>
      <c r="AG529" s="5">
        <f t="shared" si="750"/>
        <v>0</v>
      </c>
      <c r="AH529" s="5">
        <f t="shared" si="751"/>
        <v>0</v>
      </c>
      <c r="AI529" s="5">
        <f t="shared" si="752"/>
        <v>0</v>
      </c>
      <c r="AJ529" s="5">
        <f t="shared" si="753"/>
        <v>0</v>
      </c>
      <c r="AK529" s="5">
        <f t="shared" si="754"/>
        <v>0</v>
      </c>
      <c r="AL529" s="5">
        <f t="shared" si="755"/>
        <v>0</v>
      </c>
      <c r="AM529" s="5">
        <f t="shared" si="756"/>
        <v>0</v>
      </c>
      <c r="AN529" s="5">
        <f t="shared" si="757"/>
        <v>0</v>
      </c>
      <c r="AO529" s="5">
        <f t="shared" si="758"/>
        <v>0</v>
      </c>
      <c r="AP529" s="5">
        <f t="shared" si="759"/>
        <v>0</v>
      </c>
      <c r="AQ529" s="5">
        <f t="shared" si="760"/>
        <v>0</v>
      </c>
      <c r="AR529" s="5">
        <f t="shared" si="761"/>
        <v>0</v>
      </c>
      <c r="AS529" s="5">
        <f t="shared" si="762"/>
        <v>0</v>
      </c>
      <c r="AT529" s="5">
        <f t="shared" si="763"/>
        <v>0</v>
      </c>
      <c r="AU529" s="5">
        <f t="shared" si="764"/>
        <v>0</v>
      </c>
      <c r="AV529" s="5">
        <f t="shared" si="765"/>
        <v>0</v>
      </c>
      <c r="AW529" s="5">
        <f t="shared" si="766"/>
        <v>0</v>
      </c>
      <c r="AX529" s="5">
        <f t="shared" si="767"/>
        <v>0</v>
      </c>
      <c r="AY529" s="5">
        <f t="shared" si="768"/>
        <v>0</v>
      </c>
      <c r="AZ529" s="5">
        <f t="shared" si="769"/>
        <v>0</v>
      </c>
      <c r="BA529" s="5">
        <f t="shared" si="770"/>
        <v>0</v>
      </c>
      <c r="BB529" s="5">
        <f t="shared" si="771"/>
        <v>0</v>
      </c>
      <c r="BC529" s="5">
        <f t="shared" si="772"/>
        <v>0</v>
      </c>
      <c r="BD529" s="5">
        <f t="shared" si="773"/>
        <v>0</v>
      </c>
      <c r="BE529" s="5">
        <f t="shared" si="774"/>
        <v>0</v>
      </c>
      <c r="BF529" s="5">
        <f t="shared" si="775"/>
        <v>0</v>
      </c>
      <c r="BG529" s="5">
        <f t="shared" si="776"/>
        <v>0</v>
      </c>
      <c r="BH529" s="5">
        <f t="shared" si="777"/>
        <v>0</v>
      </c>
      <c r="BI529" s="5">
        <f t="shared" si="778"/>
        <v>0</v>
      </c>
      <c r="BJ529" s="8">
        <f t="shared" si="779"/>
        <v>0</v>
      </c>
      <c r="BK529" s="8">
        <f t="shared" si="780"/>
        <v>1</v>
      </c>
      <c r="BL529" s="8">
        <f t="shared" si="781"/>
        <v>0</v>
      </c>
      <c r="BM529" s="8">
        <f t="shared" si="782"/>
        <v>0</v>
      </c>
      <c r="BN529" s="8">
        <f t="shared" si="783"/>
        <v>1</v>
      </c>
    </row>
    <row r="530" spans="1:66" s="15" customFormat="1" x14ac:dyDescent="0.25">
      <c r="A530" t="s">
        <v>303</v>
      </c>
      <c r="B530" t="s">
        <v>346</v>
      </c>
      <c r="C530" t="s">
        <v>321</v>
      </c>
      <c r="D530" s="18"/>
      <c r="E530">
        <f>VLOOKUP(A530,home!$A$2:$E$405,3,FALSE)</f>
        <v>1</v>
      </c>
      <c r="F530">
        <f>VLOOKUP(B530,home!$B$2:$E$405,3,FALSE)</f>
        <v>2</v>
      </c>
      <c r="G530">
        <f>VLOOKUP(C530,away!$B$2:$E$405,4,FALSE)</f>
        <v>2</v>
      </c>
      <c r="H530">
        <f>VLOOKUP(A530,away!$A$2:$E$405,3,FALSE)</f>
        <v>0.63636363636363602</v>
      </c>
      <c r="I530">
        <f>VLOOKUP(C530,away!$B$2:$E$405,3,FALSE)</f>
        <v>0</v>
      </c>
      <c r="J530">
        <f>VLOOKUP(B530,home!$B$2:$E$405,4,FALSE)</f>
        <v>0</v>
      </c>
      <c r="K530" s="3">
        <f t="shared" si="728"/>
        <v>4</v>
      </c>
      <c r="L530" s="3">
        <f t="shared" si="729"/>
        <v>0</v>
      </c>
      <c r="M530" s="5">
        <f t="shared" si="730"/>
        <v>1.8315638888734179E-2</v>
      </c>
      <c r="N530" s="5">
        <f t="shared" si="731"/>
        <v>7.3262555554936715E-2</v>
      </c>
      <c r="O530" s="5">
        <f t="shared" si="732"/>
        <v>0</v>
      </c>
      <c r="P530" s="5">
        <f t="shared" si="733"/>
        <v>0</v>
      </c>
      <c r="Q530" s="5">
        <f t="shared" si="734"/>
        <v>0.14652511110987346</v>
      </c>
      <c r="R530" s="5">
        <f t="shared" si="735"/>
        <v>0</v>
      </c>
      <c r="S530" s="5">
        <f t="shared" si="736"/>
        <v>0</v>
      </c>
      <c r="T530" s="5">
        <f t="shared" si="737"/>
        <v>0</v>
      </c>
      <c r="U530" s="5">
        <f t="shared" si="738"/>
        <v>0</v>
      </c>
      <c r="V530" s="5">
        <f t="shared" si="739"/>
        <v>0</v>
      </c>
      <c r="W530" s="5">
        <f t="shared" si="740"/>
        <v>0.19536681481316462</v>
      </c>
      <c r="X530" s="5">
        <f t="shared" si="741"/>
        <v>0</v>
      </c>
      <c r="Y530" s="5">
        <f t="shared" si="742"/>
        <v>0</v>
      </c>
      <c r="Z530" s="5">
        <f t="shared" si="743"/>
        <v>0</v>
      </c>
      <c r="AA530" s="5">
        <f t="shared" si="744"/>
        <v>0</v>
      </c>
      <c r="AB530" s="5">
        <f t="shared" si="745"/>
        <v>0</v>
      </c>
      <c r="AC530" s="5">
        <f t="shared" si="746"/>
        <v>0</v>
      </c>
      <c r="AD530" s="5">
        <f t="shared" si="747"/>
        <v>0.19536681481316462</v>
      </c>
      <c r="AE530" s="5">
        <f t="shared" si="748"/>
        <v>0</v>
      </c>
      <c r="AF530" s="5">
        <f t="shared" si="749"/>
        <v>0</v>
      </c>
      <c r="AG530" s="5">
        <f t="shared" si="750"/>
        <v>0</v>
      </c>
      <c r="AH530" s="5">
        <f t="shared" si="751"/>
        <v>0</v>
      </c>
      <c r="AI530" s="5">
        <f t="shared" si="752"/>
        <v>0</v>
      </c>
      <c r="AJ530" s="5">
        <f t="shared" si="753"/>
        <v>0</v>
      </c>
      <c r="AK530" s="5">
        <f t="shared" si="754"/>
        <v>0</v>
      </c>
      <c r="AL530" s="5">
        <f t="shared" si="755"/>
        <v>0</v>
      </c>
      <c r="AM530" s="5">
        <f t="shared" si="756"/>
        <v>0.1562934518505317</v>
      </c>
      <c r="AN530" s="5">
        <f t="shared" si="757"/>
        <v>0</v>
      </c>
      <c r="AO530" s="5">
        <f t="shared" si="758"/>
        <v>0</v>
      </c>
      <c r="AP530" s="5">
        <f t="shared" si="759"/>
        <v>0</v>
      </c>
      <c r="AQ530" s="5">
        <f t="shared" si="760"/>
        <v>0</v>
      </c>
      <c r="AR530" s="5">
        <f t="shared" si="761"/>
        <v>0</v>
      </c>
      <c r="AS530" s="5">
        <f t="shared" si="762"/>
        <v>0</v>
      </c>
      <c r="AT530" s="5">
        <f t="shared" si="763"/>
        <v>0</v>
      </c>
      <c r="AU530" s="5">
        <f t="shared" si="764"/>
        <v>0</v>
      </c>
      <c r="AV530" s="5">
        <f t="shared" si="765"/>
        <v>0</v>
      </c>
      <c r="AW530" s="5">
        <f t="shared" si="766"/>
        <v>0</v>
      </c>
      <c r="AX530" s="5">
        <f t="shared" si="767"/>
        <v>0.10419563456702115</v>
      </c>
      <c r="AY530" s="5">
        <f t="shared" si="768"/>
        <v>0</v>
      </c>
      <c r="AZ530" s="5">
        <f t="shared" si="769"/>
        <v>0</v>
      </c>
      <c r="BA530" s="5">
        <f t="shared" si="770"/>
        <v>0</v>
      </c>
      <c r="BB530" s="5">
        <f t="shared" si="771"/>
        <v>0</v>
      </c>
      <c r="BC530" s="5">
        <f t="shared" si="772"/>
        <v>0</v>
      </c>
      <c r="BD530" s="5">
        <f t="shared" si="773"/>
        <v>0</v>
      </c>
      <c r="BE530" s="5">
        <f t="shared" si="774"/>
        <v>0</v>
      </c>
      <c r="BF530" s="5">
        <f t="shared" si="775"/>
        <v>0</v>
      </c>
      <c r="BG530" s="5">
        <f t="shared" si="776"/>
        <v>0</v>
      </c>
      <c r="BH530" s="5">
        <f t="shared" si="777"/>
        <v>0</v>
      </c>
      <c r="BI530" s="5">
        <f t="shared" si="778"/>
        <v>0</v>
      </c>
      <c r="BJ530" s="8">
        <f t="shared" si="779"/>
        <v>0.87101038270869224</v>
      </c>
      <c r="BK530" s="8">
        <f t="shared" si="780"/>
        <v>1.8315638888734179E-2</v>
      </c>
      <c r="BL530" s="8">
        <f t="shared" si="781"/>
        <v>0</v>
      </c>
      <c r="BM530" s="8">
        <f t="shared" si="782"/>
        <v>0.65122271604388215</v>
      </c>
      <c r="BN530" s="8">
        <f t="shared" si="783"/>
        <v>0.23810330555354436</v>
      </c>
    </row>
    <row r="531" spans="1:66" x14ac:dyDescent="0.25">
      <c r="A531" t="s">
        <v>35</v>
      </c>
      <c r="B531" t="s">
        <v>211</v>
      </c>
      <c r="C531" t="s">
        <v>213</v>
      </c>
      <c r="D531" s="10"/>
      <c r="E531">
        <f>VLOOKUP(A531,home!$A$2:$E$405,3,FALSE)</f>
        <v>1.2</v>
      </c>
      <c r="F531">
        <f>VLOOKUP(B531,home!$B$2:$E$405,3,FALSE)</f>
        <v>1.67</v>
      </c>
      <c r="G531">
        <f>VLOOKUP(C531,away!$B$2:$E$405,4,FALSE)</f>
        <v>1.67</v>
      </c>
      <c r="H531">
        <f>VLOOKUP(A531,away!$A$2:$E$405,3,FALSE)</f>
        <v>1.1499999999999999</v>
      </c>
      <c r="I531">
        <f>VLOOKUP(C531,away!$B$2:$E$405,3,FALSE)</f>
        <v>0.83</v>
      </c>
      <c r="J531">
        <f>VLOOKUP(B531,home!$B$2:$E$405,4,FALSE)</f>
        <v>0.87</v>
      </c>
      <c r="K531" s="3">
        <f t="shared" si="728"/>
        <v>3.3466799999999997</v>
      </c>
      <c r="L531" s="3">
        <f t="shared" si="729"/>
        <v>0.8304149999999999</v>
      </c>
      <c r="M531" s="5">
        <f t="shared" si="730"/>
        <v>1.5343014346004278E-2</v>
      </c>
      <c r="N531" s="5">
        <f t="shared" si="731"/>
        <v>5.1348159251485594E-2</v>
      </c>
      <c r="O531" s="5">
        <f t="shared" si="732"/>
        <v>1.2741069258137141E-2</v>
      </c>
      <c r="P531" s="5">
        <f t="shared" si="733"/>
        <v>4.2640281664822401E-2</v>
      </c>
      <c r="Q531" s="5">
        <f t="shared" si="734"/>
        <v>8.5922928801880932E-2</v>
      </c>
      <c r="R531" s="5">
        <f t="shared" si="735"/>
        <v>5.2901875139979761E-3</v>
      </c>
      <c r="S531" s="5">
        <f t="shared" si="736"/>
        <v>2.9625756377671893E-2</v>
      </c>
      <c r="T531" s="5">
        <f t="shared" si="737"/>
        <v>7.1351688921013942E-2</v>
      </c>
      <c r="U531" s="5">
        <f t="shared" si="738"/>
        <v>1.7704564749346743E-2</v>
      </c>
      <c r="V531" s="5">
        <f t="shared" si="739"/>
        <v>9.1482139181421427E-3</v>
      </c>
      <c r="W531" s="5">
        <f t="shared" si="740"/>
        <v>9.5852182454226262E-2</v>
      </c>
      <c r="X531" s="5">
        <f t="shared" si="741"/>
        <v>7.9597090092726294E-2</v>
      </c>
      <c r="Y531" s="5">
        <f t="shared" si="742"/>
        <v>3.3049308784675643E-2</v>
      </c>
      <c r="Z531" s="5">
        <f t="shared" si="743"/>
        <v>1.4643503548122099E-3</v>
      </c>
      <c r="AA531" s="5">
        <f t="shared" si="744"/>
        <v>4.9007120454429261E-3</v>
      </c>
      <c r="AB531" s="5">
        <f t="shared" si="745"/>
        <v>8.2005574941214684E-3</v>
      </c>
      <c r="AC531" s="5">
        <f t="shared" si="746"/>
        <v>1.5890066050694965E-3</v>
      </c>
      <c r="AD531" s="5">
        <f t="shared" si="747"/>
        <v>8.0196645493977481E-2</v>
      </c>
      <c r="AE531" s="5">
        <f t="shared" si="748"/>
        <v>6.6596497367881299E-2</v>
      </c>
      <c r="AF531" s="5">
        <f t="shared" si="749"/>
        <v>2.7651365180874569E-2</v>
      </c>
      <c r="AG531" s="5">
        <f t="shared" si="750"/>
        <v>7.6540361388919851E-3</v>
      </c>
      <c r="AH531" s="5">
        <f t="shared" si="751"/>
        <v>3.040046249728452E-4</v>
      </c>
      <c r="AI531" s="5">
        <f t="shared" si="752"/>
        <v>1.0174061983041214E-3</v>
      </c>
      <c r="AJ531" s="5">
        <f t="shared" si="753"/>
        <v>1.7024664878702192E-3</v>
      </c>
      <c r="AK531" s="5">
        <f t="shared" si="754"/>
        <v>1.8992035152085012E-3</v>
      </c>
      <c r="AL531" s="5">
        <f t="shared" si="755"/>
        <v>1.7664244503576813E-4</v>
      </c>
      <c r="AM531" s="5">
        <f t="shared" si="756"/>
        <v>5.3678501908356893E-2</v>
      </c>
      <c r="AN531" s="5">
        <f t="shared" si="757"/>
        <v>4.4575433162228187E-2</v>
      </c>
      <c r="AO531" s="5">
        <f t="shared" si="758"/>
        <v>1.8508054164705856E-2</v>
      </c>
      <c r="AP531" s="5">
        <f t="shared" si="759"/>
        <v>5.1231219330614046E-3</v>
      </c>
      <c r="AQ531" s="5">
        <f t="shared" si="760"/>
        <v>1.0635793250107961E-3</v>
      </c>
      <c r="AR531" s="5">
        <f t="shared" si="761"/>
        <v>5.0490000129365071E-5</v>
      </c>
      <c r="AS531" s="5">
        <f t="shared" si="762"/>
        <v>1.6897387363294346E-4</v>
      </c>
      <c r="AT531" s="5">
        <f t="shared" si="763"/>
        <v>2.8275074170494975E-4</v>
      </c>
      <c r="AU531" s="5">
        <f t="shared" si="764"/>
        <v>3.1542541741637364E-4</v>
      </c>
      <c r="AV531" s="5">
        <f t="shared" si="765"/>
        <v>2.639069839897573E-4</v>
      </c>
      <c r="AW531" s="5">
        <f t="shared" si="766"/>
        <v>1.3636469341157294E-5</v>
      </c>
      <c r="AX531" s="5">
        <f t="shared" si="767"/>
        <v>2.9940794794443306E-2</v>
      </c>
      <c r="AY531" s="5">
        <f t="shared" si="768"/>
        <v>2.4863285109227636E-2</v>
      </c>
      <c r="AZ531" s="5">
        <f t="shared" si="769"/>
        <v>1.0323422451989632E-2</v>
      </c>
      <c r="BA531" s="5">
        <f t="shared" si="770"/>
        <v>2.8575749518229901E-3</v>
      </c>
      <c r="BB531" s="5">
        <f t="shared" si="771"/>
        <v>5.932432759045218E-4</v>
      </c>
      <c r="BC531" s="5">
        <f t="shared" si="772"/>
        <v>9.8527622992050743E-5</v>
      </c>
      <c r="BD531" s="5">
        <f t="shared" si="773"/>
        <v>6.987942242904445E-6</v>
      </c>
      <c r="BE531" s="5">
        <f t="shared" si="774"/>
        <v>2.3386406545483445E-5</v>
      </c>
      <c r="BF531" s="5">
        <f t="shared" si="775"/>
        <v>3.9133409528819283E-5</v>
      </c>
      <c r="BG531" s="5">
        <f t="shared" si="776"/>
        <v>4.3655666333969624E-5</v>
      </c>
      <c r="BH531" s="5">
        <f t="shared" si="777"/>
        <v>3.6525386351642363E-5</v>
      </c>
      <c r="BI531" s="5">
        <f t="shared" si="778"/>
        <v>2.4447755999062883E-5</v>
      </c>
      <c r="BJ531" s="8">
        <f t="shared" si="779"/>
        <v>0.79084544118737732</v>
      </c>
      <c r="BK531" s="8">
        <f t="shared" si="780"/>
        <v>0.12338620046597362</v>
      </c>
      <c r="BL531" s="8">
        <f t="shared" si="781"/>
        <v>5.5015855471277221E-2</v>
      </c>
      <c r="BM531" s="8">
        <f t="shared" si="782"/>
        <v>0.7325765580032253</v>
      </c>
      <c r="BN531" s="8">
        <f t="shared" si="783"/>
        <v>0.21328564083632834</v>
      </c>
    </row>
    <row r="532" spans="1:66" x14ac:dyDescent="0.25">
      <c r="A532" t="s">
        <v>35</v>
      </c>
      <c r="B532" t="s">
        <v>295</v>
      </c>
      <c r="C532" t="s">
        <v>217</v>
      </c>
      <c r="D532" s="10"/>
      <c r="E532">
        <f>VLOOKUP(A532,home!$A$2:$E$405,3,FALSE)</f>
        <v>1.2</v>
      </c>
      <c r="F532">
        <f>VLOOKUP(B532,home!$B$2:$E$405,3,FALSE)</f>
        <v>1.67</v>
      </c>
      <c r="G532">
        <f>VLOOKUP(C532,away!$B$2:$E$405,4,FALSE)</f>
        <v>1.67</v>
      </c>
      <c r="H532">
        <f>VLOOKUP(A532,away!$A$2:$E$405,3,FALSE)</f>
        <v>1.1499999999999999</v>
      </c>
      <c r="I532">
        <f>VLOOKUP(C532,away!$B$2:$E$405,3,FALSE)</f>
        <v>0</v>
      </c>
      <c r="J532">
        <f>VLOOKUP(B532,home!$B$2:$E$405,4,FALSE)</f>
        <v>0</v>
      </c>
      <c r="K532" s="3">
        <f t="shared" si="728"/>
        <v>3.3466799999999997</v>
      </c>
      <c r="L532" s="3">
        <f t="shared" si="729"/>
        <v>0</v>
      </c>
      <c r="M532" s="5">
        <f t="shared" si="730"/>
        <v>3.5201027727511512E-2</v>
      </c>
      <c r="N532" s="5">
        <f t="shared" si="731"/>
        <v>0.11780657547510821</v>
      </c>
      <c r="O532" s="5">
        <f t="shared" si="732"/>
        <v>0</v>
      </c>
      <c r="P532" s="5">
        <f t="shared" si="733"/>
        <v>0</v>
      </c>
      <c r="Q532" s="5">
        <f t="shared" si="734"/>
        <v>0.19713045500551765</v>
      </c>
      <c r="R532" s="5">
        <f t="shared" si="735"/>
        <v>0</v>
      </c>
      <c r="S532" s="5">
        <f t="shared" si="736"/>
        <v>0</v>
      </c>
      <c r="T532" s="5">
        <f t="shared" si="737"/>
        <v>0</v>
      </c>
      <c r="U532" s="5">
        <f t="shared" si="738"/>
        <v>0</v>
      </c>
      <c r="V532" s="5">
        <f t="shared" si="739"/>
        <v>0</v>
      </c>
      <c r="W532" s="5">
        <f t="shared" si="740"/>
        <v>0.2199108503859552</v>
      </c>
      <c r="X532" s="5">
        <f t="shared" si="741"/>
        <v>0</v>
      </c>
      <c r="Y532" s="5">
        <f t="shared" si="742"/>
        <v>0</v>
      </c>
      <c r="Z532" s="5">
        <f t="shared" si="743"/>
        <v>0</v>
      </c>
      <c r="AA532" s="5">
        <f t="shared" si="744"/>
        <v>0</v>
      </c>
      <c r="AB532" s="5">
        <f t="shared" si="745"/>
        <v>0</v>
      </c>
      <c r="AC532" s="5">
        <f t="shared" si="746"/>
        <v>0</v>
      </c>
      <c r="AD532" s="5">
        <f t="shared" si="747"/>
        <v>0.18399281119241712</v>
      </c>
      <c r="AE532" s="5">
        <f t="shared" si="748"/>
        <v>0</v>
      </c>
      <c r="AF532" s="5">
        <f t="shared" si="749"/>
        <v>0</v>
      </c>
      <c r="AG532" s="5">
        <f t="shared" si="750"/>
        <v>0</v>
      </c>
      <c r="AH532" s="5">
        <f t="shared" si="751"/>
        <v>0</v>
      </c>
      <c r="AI532" s="5">
        <f t="shared" si="752"/>
        <v>0</v>
      </c>
      <c r="AJ532" s="5">
        <f t="shared" si="753"/>
        <v>0</v>
      </c>
      <c r="AK532" s="5">
        <f t="shared" si="754"/>
        <v>0</v>
      </c>
      <c r="AL532" s="5">
        <f t="shared" si="755"/>
        <v>0</v>
      </c>
      <c r="AM532" s="5">
        <f t="shared" si="756"/>
        <v>0.12315301227228767</v>
      </c>
      <c r="AN532" s="5">
        <f t="shared" si="757"/>
        <v>0</v>
      </c>
      <c r="AO532" s="5">
        <f t="shared" si="758"/>
        <v>0</v>
      </c>
      <c r="AP532" s="5">
        <f t="shared" si="759"/>
        <v>0</v>
      </c>
      <c r="AQ532" s="5">
        <f t="shared" si="760"/>
        <v>0</v>
      </c>
      <c r="AR532" s="5">
        <f t="shared" si="761"/>
        <v>0</v>
      </c>
      <c r="AS532" s="5">
        <f t="shared" si="762"/>
        <v>0</v>
      </c>
      <c r="AT532" s="5">
        <f t="shared" si="763"/>
        <v>0</v>
      </c>
      <c r="AU532" s="5">
        <f t="shared" si="764"/>
        <v>0</v>
      </c>
      <c r="AV532" s="5">
        <f t="shared" si="765"/>
        <v>0</v>
      </c>
      <c r="AW532" s="5">
        <f t="shared" si="766"/>
        <v>0</v>
      </c>
      <c r="AX532" s="5">
        <f t="shared" si="767"/>
        <v>6.8692287185236608E-2</v>
      </c>
      <c r="AY532" s="5">
        <f t="shared" si="768"/>
        <v>0</v>
      </c>
      <c r="AZ532" s="5">
        <f t="shared" si="769"/>
        <v>0</v>
      </c>
      <c r="BA532" s="5">
        <f t="shared" si="770"/>
        <v>0</v>
      </c>
      <c r="BB532" s="5">
        <f t="shared" si="771"/>
        <v>0</v>
      </c>
      <c r="BC532" s="5">
        <f t="shared" si="772"/>
        <v>0</v>
      </c>
      <c r="BD532" s="5">
        <f t="shared" si="773"/>
        <v>0</v>
      </c>
      <c r="BE532" s="5">
        <f t="shared" si="774"/>
        <v>0</v>
      </c>
      <c r="BF532" s="5">
        <f t="shared" si="775"/>
        <v>0</v>
      </c>
      <c r="BG532" s="5">
        <f t="shared" si="776"/>
        <v>0</v>
      </c>
      <c r="BH532" s="5">
        <f t="shared" si="777"/>
        <v>0</v>
      </c>
      <c r="BI532" s="5">
        <f t="shared" si="778"/>
        <v>0</v>
      </c>
      <c r="BJ532" s="8">
        <f t="shared" si="779"/>
        <v>0.91068599151652252</v>
      </c>
      <c r="BK532" s="8">
        <f t="shared" si="780"/>
        <v>3.5201027727511512E-2</v>
      </c>
      <c r="BL532" s="8">
        <f t="shared" si="781"/>
        <v>0</v>
      </c>
      <c r="BM532" s="8">
        <f t="shared" si="782"/>
        <v>0.59574896103589658</v>
      </c>
      <c r="BN532" s="8">
        <f t="shared" si="783"/>
        <v>0.35013805820813737</v>
      </c>
    </row>
    <row r="533" spans="1:66" x14ac:dyDescent="0.25">
      <c r="A533" t="s">
        <v>35</v>
      </c>
      <c r="B533" t="s">
        <v>212</v>
      </c>
      <c r="C533" t="s">
        <v>283</v>
      </c>
      <c r="D533" s="10"/>
      <c r="E533">
        <f>VLOOKUP(A533,home!$A$2:$E$405,3,FALSE)</f>
        <v>1.2</v>
      </c>
      <c r="F533">
        <f>VLOOKUP(B533,home!$B$2:$E$405,3,FALSE)</f>
        <v>0</v>
      </c>
      <c r="G533">
        <f>VLOOKUP(C533,away!$B$2:$E$405,4,FALSE)</f>
        <v>0</v>
      </c>
      <c r="H533">
        <f>VLOOKUP(A533,away!$A$2:$E$405,3,FALSE)</f>
        <v>1.1499999999999999</v>
      </c>
      <c r="I533">
        <f>VLOOKUP(C533,away!$B$2:$E$405,3,FALSE)</f>
        <v>0.83</v>
      </c>
      <c r="J533">
        <f>VLOOKUP(B533,home!$B$2:$E$405,4,FALSE)</f>
        <v>0.87</v>
      </c>
      <c r="K533" s="3">
        <f t="shared" si="728"/>
        <v>0</v>
      </c>
      <c r="L533" s="3">
        <f t="shared" si="729"/>
        <v>0.8304149999999999</v>
      </c>
      <c r="M533" s="5">
        <f t="shared" si="730"/>
        <v>0.43586836341181256</v>
      </c>
      <c r="N533" s="5">
        <f t="shared" si="731"/>
        <v>0</v>
      </c>
      <c r="O533" s="5">
        <f t="shared" si="732"/>
        <v>0.36195162700262029</v>
      </c>
      <c r="P533" s="5">
        <f t="shared" si="733"/>
        <v>0</v>
      </c>
      <c r="Q533" s="5">
        <f t="shared" si="734"/>
        <v>0</v>
      </c>
      <c r="R533" s="5">
        <f t="shared" si="735"/>
        <v>0.15028503016869044</v>
      </c>
      <c r="S533" s="5">
        <f t="shared" si="736"/>
        <v>0</v>
      </c>
      <c r="T533" s="5">
        <f t="shared" si="737"/>
        <v>0</v>
      </c>
      <c r="U533" s="5">
        <f t="shared" si="738"/>
        <v>0</v>
      </c>
      <c r="V533" s="5">
        <f t="shared" si="739"/>
        <v>0</v>
      </c>
      <c r="W533" s="5">
        <f t="shared" si="740"/>
        <v>0</v>
      </c>
      <c r="X533" s="5">
        <f t="shared" si="741"/>
        <v>0</v>
      </c>
      <c r="Y533" s="5">
        <f t="shared" si="742"/>
        <v>0</v>
      </c>
      <c r="Z533" s="5">
        <f t="shared" si="743"/>
        <v>4.1599647775844358E-2</v>
      </c>
      <c r="AA533" s="5">
        <f t="shared" si="744"/>
        <v>0</v>
      </c>
      <c r="AB533" s="5">
        <f t="shared" si="745"/>
        <v>0</v>
      </c>
      <c r="AC533" s="5">
        <f t="shared" si="746"/>
        <v>0</v>
      </c>
      <c r="AD533" s="5">
        <f t="shared" si="747"/>
        <v>0</v>
      </c>
      <c r="AE533" s="5">
        <f t="shared" si="748"/>
        <v>0</v>
      </c>
      <c r="AF533" s="5">
        <f t="shared" si="749"/>
        <v>0</v>
      </c>
      <c r="AG533" s="5">
        <f t="shared" si="750"/>
        <v>0</v>
      </c>
      <c r="AH533" s="5">
        <f t="shared" si="751"/>
        <v>8.6362428769444447E-3</v>
      </c>
      <c r="AI533" s="5">
        <f t="shared" si="752"/>
        <v>0</v>
      </c>
      <c r="AJ533" s="5">
        <f t="shared" si="753"/>
        <v>0</v>
      </c>
      <c r="AK533" s="5">
        <f t="shared" si="754"/>
        <v>0</v>
      </c>
      <c r="AL533" s="5">
        <f t="shared" si="755"/>
        <v>0</v>
      </c>
      <c r="AM533" s="5">
        <f t="shared" si="756"/>
        <v>0</v>
      </c>
      <c r="AN533" s="5">
        <f t="shared" si="757"/>
        <v>0</v>
      </c>
      <c r="AO533" s="5">
        <f t="shared" si="758"/>
        <v>0</v>
      </c>
      <c r="AP533" s="5">
        <f t="shared" si="759"/>
        <v>0</v>
      </c>
      <c r="AQ533" s="5">
        <f t="shared" si="760"/>
        <v>0</v>
      </c>
      <c r="AR533" s="5">
        <f t="shared" si="761"/>
        <v>1.4343331257315648E-3</v>
      </c>
      <c r="AS533" s="5">
        <f t="shared" si="762"/>
        <v>0</v>
      </c>
      <c r="AT533" s="5">
        <f t="shared" si="763"/>
        <v>0</v>
      </c>
      <c r="AU533" s="5">
        <f t="shared" si="764"/>
        <v>0</v>
      </c>
      <c r="AV533" s="5">
        <f t="shared" si="765"/>
        <v>0</v>
      </c>
      <c r="AW533" s="5">
        <f t="shared" si="766"/>
        <v>0</v>
      </c>
      <c r="AX533" s="5">
        <f t="shared" si="767"/>
        <v>0</v>
      </c>
      <c r="AY533" s="5">
        <f t="shared" si="768"/>
        <v>0</v>
      </c>
      <c r="AZ533" s="5">
        <f t="shared" si="769"/>
        <v>0</v>
      </c>
      <c r="BA533" s="5">
        <f t="shared" si="770"/>
        <v>0</v>
      </c>
      <c r="BB533" s="5">
        <f t="shared" si="771"/>
        <v>0</v>
      </c>
      <c r="BC533" s="5">
        <f t="shared" si="772"/>
        <v>0</v>
      </c>
      <c r="BD533" s="5">
        <f t="shared" si="773"/>
        <v>1.9851529043406278E-4</v>
      </c>
      <c r="BE533" s="5">
        <f t="shared" si="774"/>
        <v>0</v>
      </c>
      <c r="BF533" s="5">
        <f t="shared" si="775"/>
        <v>0</v>
      </c>
      <c r="BG533" s="5">
        <f t="shared" si="776"/>
        <v>0</v>
      </c>
      <c r="BH533" s="5">
        <f t="shared" si="777"/>
        <v>0</v>
      </c>
      <c r="BI533" s="5">
        <f t="shared" si="778"/>
        <v>0</v>
      </c>
      <c r="BJ533" s="8">
        <f t="shared" si="779"/>
        <v>0</v>
      </c>
      <c r="BK533" s="8">
        <f t="shared" si="780"/>
        <v>0.43586836341181256</v>
      </c>
      <c r="BL533" s="8">
        <f t="shared" si="781"/>
        <v>0.52250574846442077</v>
      </c>
      <c r="BM533" s="8">
        <f t="shared" si="782"/>
        <v>5.1868739068954429E-2</v>
      </c>
      <c r="BN533" s="8">
        <f t="shared" si="783"/>
        <v>0.94810502058312329</v>
      </c>
    </row>
    <row r="534" spans="1:66" x14ac:dyDescent="0.25">
      <c r="A534" t="s">
        <v>61</v>
      </c>
      <c r="B534" t="s">
        <v>66</v>
      </c>
      <c r="C534" t="s">
        <v>70</v>
      </c>
      <c r="D534" s="10"/>
      <c r="E534">
        <f>VLOOKUP(A534,home!$A$2:$E$405,3,FALSE)</f>
        <v>1.95</v>
      </c>
      <c r="F534">
        <f>VLOOKUP(B534,home!$B$2:$E$405,3,FALSE)</f>
        <v>2.0499999999999998</v>
      </c>
      <c r="G534">
        <f>VLOOKUP(C534,away!$B$2:$E$405,4,FALSE)</f>
        <v>2.0499999999999998</v>
      </c>
      <c r="H534">
        <f>VLOOKUP(A534,away!$A$2:$E$405,3,FALSE)</f>
        <v>1</v>
      </c>
      <c r="I534">
        <f>VLOOKUP(C534,away!$B$2:$E$405,3,FALSE)</f>
        <v>0.51</v>
      </c>
      <c r="J534">
        <f>VLOOKUP(B534,home!$B$2:$E$405,4,FALSE)</f>
        <v>1</v>
      </c>
      <c r="K534" s="3">
        <f t="shared" si="728"/>
        <v>8.1948749999999979</v>
      </c>
      <c r="L534" s="3">
        <f t="shared" si="729"/>
        <v>0.51</v>
      </c>
      <c r="M534" s="5">
        <f t="shared" si="730"/>
        <v>1.6577568145424227E-4</v>
      </c>
      <c r="N534" s="5">
        <f t="shared" si="731"/>
        <v>1.3585109875573333E-3</v>
      </c>
      <c r="O534" s="5">
        <f t="shared" si="732"/>
        <v>8.4545597541663554E-5</v>
      </c>
      <c r="P534" s="5">
        <f t="shared" si="733"/>
        <v>6.9284060365423989E-4</v>
      </c>
      <c r="Q534" s="5">
        <f t="shared" si="734"/>
        <v>5.5664138645794507E-3</v>
      </c>
      <c r="R534" s="5">
        <f t="shared" si="735"/>
        <v>2.1559127373124206E-5</v>
      </c>
      <c r="S534" s="5">
        <f t="shared" si="736"/>
        <v>7.2391212308855753E-4</v>
      </c>
      <c r="T534" s="5">
        <f t="shared" si="737"/>
        <v>2.8388710709355198E-3</v>
      </c>
      <c r="U534" s="5">
        <f t="shared" si="738"/>
        <v>1.7667435393183117E-4</v>
      </c>
      <c r="V534" s="5">
        <f t="shared" si="739"/>
        <v>3.3616759704940249E-4</v>
      </c>
      <c r="W534" s="5">
        <f t="shared" si="740"/>
        <v>1.5205355272831829E-2</v>
      </c>
      <c r="X534" s="5">
        <f t="shared" si="741"/>
        <v>7.7547311891442323E-3</v>
      </c>
      <c r="Y534" s="5">
        <f t="shared" si="742"/>
        <v>1.9774564532317792E-3</v>
      </c>
      <c r="Z534" s="5">
        <f t="shared" si="743"/>
        <v>3.6650516534311153E-6</v>
      </c>
      <c r="AA534" s="5">
        <f t="shared" si="744"/>
        <v>3.00346401684113E-5</v>
      </c>
      <c r="AB534" s="5">
        <f t="shared" si="745"/>
        <v>1.230650609250548E-4</v>
      </c>
      <c r="AC534" s="5">
        <f t="shared" si="746"/>
        <v>8.7810889550238335E-5</v>
      </c>
      <c r="AD534" s="5">
        <f t="shared" si="747"/>
        <v>3.1151496447861939E-2</v>
      </c>
      <c r="AE534" s="5">
        <f t="shared" si="748"/>
        <v>1.5887263188409589E-2</v>
      </c>
      <c r="AF534" s="5">
        <f t="shared" si="749"/>
        <v>4.0512521130444453E-3</v>
      </c>
      <c r="AG534" s="5">
        <f t="shared" si="750"/>
        <v>6.8871285921755568E-4</v>
      </c>
      <c r="AH534" s="5">
        <f t="shared" si="751"/>
        <v>4.6729408581246711E-7</v>
      </c>
      <c r="AI534" s="5">
        <f t="shared" si="752"/>
        <v>3.8294166214724404E-6</v>
      </c>
      <c r="AJ534" s="5">
        <f t="shared" si="753"/>
        <v>1.5690795267944482E-5</v>
      </c>
      <c r="AK534" s="5">
        <f t="shared" si="754"/>
        <v>4.2861368623798805E-5</v>
      </c>
      <c r="AL534" s="5">
        <f t="shared" si="755"/>
        <v>1.4679824975461391E-5</v>
      </c>
      <c r="AM534" s="5">
        <f t="shared" si="756"/>
        <v>5.1056523890634503E-2</v>
      </c>
      <c r="AN534" s="5">
        <f t="shared" si="757"/>
        <v>2.6038827184223595E-2</v>
      </c>
      <c r="AO534" s="5">
        <f t="shared" si="758"/>
        <v>6.6399009319770171E-3</v>
      </c>
      <c r="AP534" s="5">
        <f t="shared" si="759"/>
        <v>1.128783158436093E-3</v>
      </c>
      <c r="AQ534" s="5">
        <f t="shared" si="760"/>
        <v>1.4391985270060183E-4</v>
      </c>
      <c r="AR534" s="5">
        <f t="shared" si="761"/>
        <v>4.7663996752871657E-8</v>
      </c>
      <c r="AS534" s="5">
        <f t="shared" si="762"/>
        <v>3.9060049539018902E-7</v>
      </c>
      <c r="AT534" s="5">
        <f t="shared" si="763"/>
        <v>1.6004611173303376E-6</v>
      </c>
      <c r="AU534" s="5">
        <f t="shared" si="764"/>
        <v>4.3718595996274796E-6</v>
      </c>
      <c r="AV534" s="5">
        <f t="shared" si="765"/>
        <v>8.9567107341243134E-6</v>
      </c>
      <c r="AW534" s="5">
        <f t="shared" si="766"/>
        <v>1.7042405181902745E-6</v>
      </c>
      <c r="AX534" s="5">
        <f t="shared" si="767"/>
        <v>6.9733638536377235E-2</v>
      </c>
      <c r="AY534" s="5">
        <f t="shared" si="768"/>
        <v>3.5564155653552386E-2</v>
      </c>
      <c r="AZ534" s="5">
        <f t="shared" si="769"/>
        <v>9.0688596916558579E-3</v>
      </c>
      <c r="BA534" s="5">
        <f t="shared" si="770"/>
        <v>1.541706147581496E-3</v>
      </c>
      <c r="BB534" s="5">
        <f t="shared" si="771"/>
        <v>1.9656753381664072E-4</v>
      </c>
      <c r="BC534" s="5">
        <f t="shared" si="772"/>
        <v>2.0049888449297358E-5</v>
      </c>
      <c r="BD534" s="5">
        <f t="shared" si="773"/>
        <v>4.051439723994089E-9</v>
      </c>
      <c r="BE534" s="5">
        <f t="shared" si="774"/>
        <v>3.3201042108166049E-8</v>
      </c>
      <c r="BF534" s="5">
        <f t="shared" si="775"/>
        <v>1.3603919497307863E-7</v>
      </c>
      <c r="BG534" s="5">
        <f t="shared" si="776"/>
        <v>3.7160806596833558E-7</v>
      </c>
      <c r="BH534" s="5">
        <f t="shared" si="777"/>
        <v>7.6132041240056617E-7</v>
      </c>
      <c r="BI534" s="5">
        <f t="shared" si="778"/>
        <v>1.2477851229142174E-6</v>
      </c>
      <c r="BJ534" s="8">
        <f t="shared" si="779"/>
        <v>0.28761299591621836</v>
      </c>
      <c r="BK534" s="8">
        <f t="shared" si="780"/>
        <v>3.7585342373324525E-2</v>
      </c>
      <c r="BL534" s="8">
        <f t="shared" si="781"/>
        <v>5.1664895576042673E-4</v>
      </c>
      <c r="BM534" s="8">
        <f t="shared" si="782"/>
        <v>0.28226655502176246</v>
      </c>
      <c r="BN534" s="8">
        <f t="shared" si="783"/>
        <v>7.8896458621600541E-3</v>
      </c>
    </row>
    <row r="535" spans="1:66" x14ac:dyDescent="0.25">
      <c r="A535" t="s">
        <v>143</v>
      </c>
      <c r="B535" t="s">
        <v>152</v>
      </c>
      <c r="C535" t="s">
        <v>156</v>
      </c>
      <c r="D535" s="10"/>
      <c r="E535">
        <f>VLOOKUP(A535,home!$A$2:$E$405,3,FALSE)</f>
        <v>1</v>
      </c>
      <c r="F535">
        <f>VLOOKUP(B535,home!$B$2:$E$405,3,FALSE)</f>
        <v>1.33</v>
      </c>
      <c r="G535">
        <f>VLOOKUP(C535,away!$B$2:$E$405,4,FALSE)</f>
        <v>0.33</v>
      </c>
      <c r="H535">
        <f>VLOOKUP(A535,away!$A$2:$E$405,3,FALSE)</f>
        <v>1.25</v>
      </c>
      <c r="I535">
        <f>VLOOKUP(C535,away!$B$2:$E$405,3,FALSE)</f>
        <v>0.67</v>
      </c>
      <c r="J535">
        <f>VLOOKUP(B535,home!$B$2:$E$405,4,FALSE)</f>
        <v>0.53</v>
      </c>
      <c r="K535" s="3">
        <f t="shared" si="728"/>
        <v>0.43890000000000007</v>
      </c>
      <c r="L535" s="3">
        <f t="shared" si="729"/>
        <v>0.44387500000000002</v>
      </c>
      <c r="M535" s="5">
        <f t="shared" si="730"/>
        <v>0.41363348466925326</v>
      </c>
      <c r="N535" s="5">
        <f t="shared" si="731"/>
        <v>0.18154373642133528</v>
      </c>
      <c r="O535" s="5">
        <f t="shared" si="732"/>
        <v>0.18360156300756481</v>
      </c>
      <c r="P535" s="5">
        <f t="shared" si="733"/>
        <v>8.0582726004020208E-2</v>
      </c>
      <c r="Q535" s="5">
        <f t="shared" si="734"/>
        <v>3.9839772957662035E-2</v>
      </c>
      <c r="R535" s="5">
        <f t="shared" si="735"/>
        <v>4.0748071889991411E-2</v>
      </c>
      <c r="S535" s="5">
        <f t="shared" si="736"/>
        <v>3.9247159447399075E-3</v>
      </c>
      <c r="T535" s="5">
        <f t="shared" si="737"/>
        <v>1.7683879221582238E-2</v>
      </c>
      <c r="U535" s="5">
        <f t="shared" si="738"/>
        <v>1.7884328752517234E-2</v>
      </c>
      <c r="V535" s="5">
        <f t="shared" si="739"/>
        <v>8.4955595107606561E-5</v>
      </c>
      <c r="W535" s="5">
        <f t="shared" si="740"/>
        <v>5.8285587837059562E-3</v>
      </c>
      <c r="X535" s="5">
        <f t="shared" si="741"/>
        <v>2.5871515301174814E-3</v>
      </c>
      <c r="Y535" s="5">
        <f t="shared" si="742"/>
        <v>5.7418594271544852E-4</v>
      </c>
      <c r="Z535" s="5">
        <f t="shared" si="743"/>
        <v>6.0290168033899786E-3</v>
      </c>
      <c r="AA535" s="5">
        <f t="shared" si="744"/>
        <v>2.646135475007862E-3</v>
      </c>
      <c r="AB535" s="5">
        <f t="shared" si="745"/>
        <v>5.806944299904755E-4</v>
      </c>
      <c r="AC535" s="5">
        <f t="shared" si="746"/>
        <v>1.0344232419521797E-6</v>
      </c>
      <c r="AD535" s="5">
        <f t="shared" si="747"/>
        <v>6.395386125421362E-4</v>
      </c>
      <c r="AE535" s="5">
        <f t="shared" si="748"/>
        <v>2.838752016421407E-4</v>
      </c>
      <c r="AF535" s="5">
        <f t="shared" si="749"/>
        <v>6.3002552564452599E-5</v>
      </c>
      <c r="AG535" s="5">
        <f t="shared" si="750"/>
        <v>9.3217526731821316E-6</v>
      </c>
      <c r="AH535" s="5">
        <f t="shared" si="751"/>
        <v>6.6903245840118167E-4</v>
      </c>
      <c r="AI535" s="5">
        <f t="shared" si="752"/>
        <v>2.936383459922787E-4</v>
      </c>
      <c r="AJ535" s="5">
        <f t="shared" si="753"/>
        <v>6.4438935028005565E-5</v>
      </c>
      <c r="AK535" s="5">
        <f t="shared" si="754"/>
        <v>9.4274161945972148E-6</v>
      </c>
      <c r="AL535" s="5">
        <f t="shared" si="755"/>
        <v>8.0609184476518822E-9</v>
      </c>
      <c r="AM535" s="5">
        <f t="shared" si="756"/>
        <v>5.6138699408948756E-5</v>
      </c>
      <c r="AN535" s="5">
        <f t="shared" si="757"/>
        <v>2.4918565200147129E-5</v>
      </c>
      <c r="AO535" s="5">
        <f t="shared" si="758"/>
        <v>5.5303640641076533E-6</v>
      </c>
      <c r="AP535" s="5">
        <f t="shared" si="759"/>
        <v>8.1826344965192816E-7</v>
      </c>
      <c r="AQ535" s="5">
        <f t="shared" si="760"/>
        <v>9.0801672178562403E-8</v>
      </c>
      <c r="AR535" s="5">
        <f t="shared" si="761"/>
        <v>5.9393356494564946E-5</v>
      </c>
      <c r="AS535" s="5">
        <f t="shared" si="762"/>
        <v>2.6067744165464557E-5</v>
      </c>
      <c r="AT535" s="5">
        <f t="shared" si="763"/>
        <v>5.7205664571111982E-6</v>
      </c>
      <c r="AU535" s="5">
        <f t="shared" si="764"/>
        <v>8.3691887267536832E-7</v>
      </c>
      <c r="AV535" s="5">
        <f t="shared" si="765"/>
        <v>9.1830923304304814E-8</v>
      </c>
      <c r="AW535" s="5">
        <f t="shared" si="766"/>
        <v>4.3622273145141693E-11</v>
      </c>
      <c r="AX535" s="5">
        <f t="shared" si="767"/>
        <v>4.1065458617645978E-6</v>
      </c>
      <c r="AY535" s="5">
        <f t="shared" si="768"/>
        <v>1.822793044390761E-6</v>
      </c>
      <c r="AZ535" s="5">
        <f t="shared" si="769"/>
        <v>4.0454613128947452E-7</v>
      </c>
      <c r="BA535" s="5">
        <f t="shared" si="770"/>
        <v>5.9855971342038499E-8</v>
      </c>
      <c r="BB535" s="5">
        <f t="shared" si="771"/>
        <v>6.6421423198618339E-9</v>
      </c>
      <c r="BC535" s="5">
        <f t="shared" si="772"/>
        <v>5.8965618444573468E-10</v>
      </c>
      <c r="BD535" s="5">
        <f t="shared" si="773"/>
        <v>4.3938710190041636E-6</v>
      </c>
      <c r="BE535" s="5">
        <f t="shared" si="774"/>
        <v>1.928469990240928E-6</v>
      </c>
      <c r="BF535" s="5">
        <f t="shared" si="775"/>
        <v>4.2320273935837171E-7</v>
      </c>
      <c r="BG535" s="5">
        <f t="shared" si="776"/>
        <v>6.1914560768129778E-8</v>
      </c>
      <c r="BH535" s="5">
        <f t="shared" si="777"/>
        <v>6.7935751802830414E-9</v>
      </c>
      <c r="BI535" s="5">
        <f t="shared" si="778"/>
        <v>5.9634002932524588E-10</v>
      </c>
      <c r="BJ535" s="8">
        <f t="shared" si="779"/>
        <v>0.24914692064314267</v>
      </c>
      <c r="BK535" s="8">
        <f t="shared" si="780"/>
        <v>0.49822874749032581</v>
      </c>
      <c r="BL535" s="8">
        <f t="shared" si="781"/>
        <v>0.24659625597582555</v>
      </c>
      <c r="BM535" s="8">
        <f t="shared" si="782"/>
        <v>6.0049763213434866E-2</v>
      </c>
      <c r="BN535" s="8">
        <f t="shared" si="783"/>
        <v>0.93994935494982701</v>
      </c>
    </row>
    <row r="536" spans="1:66" x14ac:dyDescent="0.25">
      <c r="A536" t="s">
        <v>22</v>
      </c>
      <c r="B536" t="s">
        <v>290</v>
      </c>
      <c r="C536" t="s">
        <v>165</v>
      </c>
      <c r="D536" s="10"/>
      <c r="E536">
        <f>VLOOKUP(A536,home!$A$2:$E$405,3,FALSE)</f>
        <v>2</v>
      </c>
      <c r="F536">
        <f>VLOOKUP(B536,home!$B$2:$E$405,3,FALSE)</f>
        <v>1</v>
      </c>
      <c r="G536">
        <f>VLOOKUP(C536,away!$B$2:$E$405,4,FALSE)</f>
        <v>0</v>
      </c>
      <c r="H536">
        <f>VLOOKUP(A536,away!$A$2:$E$405,3,FALSE)</f>
        <v>1.6</v>
      </c>
      <c r="I536">
        <f>VLOOKUP(C536,away!$B$2:$E$405,3,FALSE)</f>
        <v>0</v>
      </c>
      <c r="J536">
        <f>VLOOKUP(B536,home!$B$2:$E$405,4,FALSE)</f>
        <v>1.25</v>
      </c>
      <c r="K536" s="3">
        <f t="shared" si="728"/>
        <v>0</v>
      </c>
      <c r="L536" s="3">
        <f t="shared" si="729"/>
        <v>0</v>
      </c>
      <c r="M536" s="5">
        <f t="shared" si="730"/>
        <v>1</v>
      </c>
      <c r="N536" s="5">
        <f t="shared" si="731"/>
        <v>0</v>
      </c>
      <c r="O536" s="5">
        <f t="shared" si="732"/>
        <v>0</v>
      </c>
      <c r="P536" s="5">
        <f t="shared" si="733"/>
        <v>0</v>
      </c>
      <c r="Q536" s="5">
        <f t="shared" si="734"/>
        <v>0</v>
      </c>
      <c r="R536" s="5">
        <f t="shared" si="735"/>
        <v>0</v>
      </c>
      <c r="S536" s="5">
        <f t="shared" si="736"/>
        <v>0</v>
      </c>
      <c r="T536" s="5">
        <f t="shared" si="737"/>
        <v>0</v>
      </c>
      <c r="U536" s="5">
        <f t="shared" si="738"/>
        <v>0</v>
      </c>
      <c r="V536" s="5">
        <f t="shared" si="739"/>
        <v>0</v>
      </c>
      <c r="W536" s="5">
        <f t="shared" si="740"/>
        <v>0</v>
      </c>
      <c r="X536" s="5">
        <f t="shared" si="741"/>
        <v>0</v>
      </c>
      <c r="Y536" s="5">
        <f t="shared" si="742"/>
        <v>0</v>
      </c>
      <c r="Z536" s="5">
        <f t="shared" si="743"/>
        <v>0</v>
      </c>
      <c r="AA536" s="5">
        <f t="shared" si="744"/>
        <v>0</v>
      </c>
      <c r="AB536" s="5">
        <f t="shared" si="745"/>
        <v>0</v>
      </c>
      <c r="AC536" s="5">
        <f t="shared" si="746"/>
        <v>0</v>
      </c>
      <c r="AD536" s="5">
        <f t="shared" si="747"/>
        <v>0</v>
      </c>
      <c r="AE536" s="5">
        <f t="shared" si="748"/>
        <v>0</v>
      </c>
      <c r="AF536" s="5">
        <f t="shared" si="749"/>
        <v>0</v>
      </c>
      <c r="AG536" s="5">
        <f t="shared" si="750"/>
        <v>0</v>
      </c>
      <c r="AH536" s="5">
        <f t="shared" si="751"/>
        <v>0</v>
      </c>
      <c r="AI536" s="5">
        <f t="shared" si="752"/>
        <v>0</v>
      </c>
      <c r="AJ536" s="5">
        <f t="shared" si="753"/>
        <v>0</v>
      </c>
      <c r="AK536" s="5">
        <f t="shared" si="754"/>
        <v>0</v>
      </c>
      <c r="AL536" s="5">
        <f t="shared" si="755"/>
        <v>0</v>
      </c>
      <c r="AM536" s="5">
        <f t="shared" si="756"/>
        <v>0</v>
      </c>
      <c r="AN536" s="5">
        <f t="shared" si="757"/>
        <v>0</v>
      </c>
      <c r="AO536" s="5">
        <f t="shared" si="758"/>
        <v>0</v>
      </c>
      <c r="AP536" s="5">
        <f t="shared" si="759"/>
        <v>0</v>
      </c>
      <c r="AQ536" s="5">
        <f t="shared" si="760"/>
        <v>0</v>
      </c>
      <c r="AR536" s="5">
        <f t="shared" si="761"/>
        <v>0</v>
      </c>
      <c r="AS536" s="5">
        <f t="shared" si="762"/>
        <v>0</v>
      </c>
      <c r="AT536" s="5">
        <f t="shared" si="763"/>
        <v>0</v>
      </c>
      <c r="AU536" s="5">
        <f t="shared" si="764"/>
        <v>0</v>
      </c>
      <c r="AV536" s="5">
        <f t="shared" si="765"/>
        <v>0</v>
      </c>
      <c r="AW536" s="5">
        <f t="shared" si="766"/>
        <v>0</v>
      </c>
      <c r="AX536" s="5">
        <f t="shared" si="767"/>
        <v>0</v>
      </c>
      <c r="AY536" s="5">
        <f t="shared" si="768"/>
        <v>0</v>
      </c>
      <c r="AZ536" s="5">
        <f t="shared" si="769"/>
        <v>0</v>
      </c>
      <c r="BA536" s="5">
        <f t="shared" si="770"/>
        <v>0</v>
      </c>
      <c r="BB536" s="5">
        <f t="shared" si="771"/>
        <v>0</v>
      </c>
      <c r="BC536" s="5">
        <f t="shared" si="772"/>
        <v>0</v>
      </c>
      <c r="BD536" s="5">
        <f t="shared" si="773"/>
        <v>0</v>
      </c>
      <c r="BE536" s="5">
        <f t="shared" si="774"/>
        <v>0</v>
      </c>
      <c r="BF536" s="5">
        <f t="shared" si="775"/>
        <v>0</v>
      </c>
      <c r="BG536" s="5">
        <f t="shared" si="776"/>
        <v>0</v>
      </c>
      <c r="BH536" s="5">
        <f t="shared" si="777"/>
        <v>0</v>
      </c>
      <c r="BI536" s="5">
        <f t="shared" si="778"/>
        <v>0</v>
      </c>
      <c r="BJ536" s="8">
        <f t="shared" si="779"/>
        <v>0</v>
      </c>
      <c r="BK536" s="8">
        <f t="shared" si="780"/>
        <v>1</v>
      </c>
      <c r="BL536" s="8">
        <f t="shared" si="781"/>
        <v>0</v>
      </c>
      <c r="BM536" s="8">
        <f t="shared" si="782"/>
        <v>0</v>
      </c>
      <c r="BN536" s="8">
        <f t="shared" si="783"/>
        <v>1</v>
      </c>
    </row>
    <row r="537" spans="1:66" s="10" customFormat="1" x14ac:dyDescent="0.25">
      <c r="A537" t="s">
        <v>22</v>
      </c>
      <c r="B537" t="s">
        <v>166</v>
      </c>
      <c r="C537" t="s">
        <v>291</v>
      </c>
      <c r="E537">
        <f>VLOOKUP(A537,home!$A$2:$E$405,3,FALSE)</f>
        <v>2</v>
      </c>
      <c r="F537">
        <f>VLOOKUP(B537,home!$B$2:$E$405,3,FALSE)</f>
        <v>0</v>
      </c>
      <c r="G537">
        <f>VLOOKUP(C537,away!$B$2:$E$405,4,FALSE)</f>
        <v>0</v>
      </c>
      <c r="H537">
        <f>VLOOKUP(A537,away!$A$2:$E$405,3,FALSE)</f>
        <v>1.6</v>
      </c>
      <c r="I537">
        <f>VLOOKUP(C537,away!$B$2:$E$405,3,FALSE)</f>
        <v>0</v>
      </c>
      <c r="J537">
        <f>VLOOKUP(B537,home!$B$2:$E$405,4,FALSE)</f>
        <v>0.62</v>
      </c>
      <c r="K537" s="3">
        <f t="shared" si="728"/>
        <v>0</v>
      </c>
      <c r="L537" s="3">
        <f t="shared" si="729"/>
        <v>0</v>
      </c>
      <c r="M537" s="5">
        <f t="shared" si="730"/>
        <v>1</v>
      </c>
      <c r="N537" s="5">
        <f t="shared" si="731"/>
        <v>0</v>
      </c>
      <c r="O537" s="5">
        <f t="shared" si="732"/>
        <v>0</v>
      </c>
      <c r="P537" s="5">
        <f t="shared" si="733"/>
        <v>0</v>
      </c>
      <c r="Q537" s="5">
        <f t="shared" si="734"/>
        <v>0</v>
      </c>
      <c r="R537" s="5">
        <f t="shared" si="735"/>
        <v>0</v>
      </c>
      <c r="S537" s="5">
        <f t="shared" si="736"/>
        <v>0</v>
      </c>
      <c r="T537" s="5">
        <f t="shared" si="737"/>
        <v>0</v>
      </c>
      <c r="U537" s="5">
        <f t="shared" si="738"/>
        <v>0</v>
      </c>
      <c r="V537" s="5">
        <f t="shared" si="739"/>
        <v>0</v>
      </c>
      <c r="W537" s="5">
        <f t="shared" si="740"/>
        <v>0</v>
      </c>
      <c r="X537" s="5">
        <f t="shared" si="741"/>
        <v>0</v>
      </c>
      <c r="Y537" s="5">
        <f t="shared" si="742"/>
        <v>0</v>
      </c>
      <c r="Z537" s="5">
        <f t="shared" si="743"/>
        <v>0</v>
      </c>
      <c r="AA537" s="5">
        <f t="shared" si="744"/>
        <v>0</v>
      </c>
      <c r="AB537" s="5">
        <f t="shared" si="745"/>
        <v>0</v>
      </c>
      <c r="AC537" s="5">
        <f t="shared" si="746"/>
        <v>0</v>
      </c>
      <c r="AD537" s="5">
        <f t="shared" si="747"/>
        <v>0</v>
      </c>
      <c r="AE537" s="5">
        <f t="shared" si="748"/>
        <v>0</v>
      </c>
      <c r="AF537" s="5">
        <f t="shared" si="749"/>
        <v>0</v>
      </c>
      <c r="AG537" s="5">
        <f t="shared" si="750"/>
        <v>0</v>
      </c>
      <c r="AH537" s="5">
        <f t="shared" si="751"/>
        <v>0</v>
      </c>
      <c r="AI537" s="5">
        <f t="shared" si="752"/>
        <v>0</v>
      </c>
      <c r="AJ537" s="5">
        <f t="shared" si="753"/>
        <v>0</v>
      </c>
      <c r="AK537" s="5">
        <f t="shared" si="754"/>
        <v>0</v>
      </c>
      <c r="AL537" s="5">
        <f t="shared" si="755"/>
        <v>0</v>
      </c>
      <c r="AM537" s="5">
        <f t="shared" si="756"/>
        <v>0</v>
      </c>
      <c r="AN537" s="5">
        <f t="shared" si="757"/>
        <v>0</v>
      </c>
      <c r="AO537" s="5">
        <f t="shared" si="758"/>
        <v>0</v>
      </c>
      <c r="AP537" s="5">
        <f t="shared" si="759"/>
        <v>0</v>
      </c>
      <c r="AQ537" s="5">
        <f t="shared" si="760"/>
        <v>0</v>
      </c>
      <c r="AR537" s="5">
        <f t="shared" si="761"/>
        <v>0</v>
      </c>
      <c r="AS537" s="5">
        <f t="shared" si="762"/>
        <v>0</v>
      </c>
      <c r="AT537" s="5">
        <f t="shared" si="763"/>
        <v>0</v>
      </c>
      <c r="AU537" s="5">
        <f t="shared" si="764"/>
        <v>0</v>
      </c>
      <c r="AV537" s="5">
        <f t="shared" si="765"/>
        <v>0</v>
      </c>
      <c r="AW537" s="5">
        <f t="shared" si="766"/>
        <v>0</v>
      </c>
      <c r="AX537" s="5">
        <f t="shared" si="767"/>
        <v>0</v>
      </c>
      <c r="AY537" s="5">
        <f t="shared" si="768"/>
        <v>0</v>
      </c>
      <c r="AZ537" s="5">
        <f t="shared" si="769"/>
        <v>0</v>
      </c>
      <c r="BA537" s="5">
        <f t="shared" si="770"/>
        <v>0</v>
      </c>
      <c r="BB537" s="5">
        <f t="shared" si="771"/>
        <v>0</v>
      </c>
      <c r="BC537" s="5">
        <f t="shared" si="772"/>
        <v>0</v>
      </c>
      <c r="BD537" s="5">
        <f t="shared" si="773"/>
        <v>0</v>
      </c>
      <c r="BE537" s="5">
        <f t="shared" si="774"/>
        <v>0</v>
      </c>
      <c r="BF537" s="5">
        <f t="shared" si="775"/>
        <v>0</v>
      </c>
      <c r="BG537" s="5">
        <f t="shared" si="776"/>
        <v>0</v>
      </c>
      <c r="BH537" s="5">
        <f t="shared" si="777"/>
        <v>0</v>
      </c>
      <c r="BI537" s="5">
        <f t="shared" si="778"/>
        <v>0</v>
      </c>
      <c r="BJ537" s="8">
        <f t="shared" si="779"/>
        <v>0</v>
      </c>
      <c r="BK537" s="8">
        <f t="shared" si="780"/>
        <v>1</v>
      </c>
      <c r="BL537" s="8">
        <f t="shared" si="781"/>
        <v>0</v>
      </c>
      <c r="BM537" s="8">
        <f t="shared" si="782"/>
        <v>0</v>
      </c>
      <c r="BN537" s="8">
        <f t="shared" si="783"/>
        <v>1</v>
      </c>
    </row>
    <row r="538" spans="1:66" x14ac:dyDescent="0.25">
      <c r="A538" t="s">
        <v>28</v>
      </c>
      <c r="B538" t="s">
        <v>187</v>
      </c>
      <c r="C538" t="s">
        <v>464</v>
      </c>
      <c r="D538" s="10"/>
      <c r="E538">
        <f>VLOOKUP(A538,home!$A$2:$E$405,3,FALSE)</f>
        <v>1.4814814814814801</v>
      </c>
      <c r="F538">
        <f>VLOOKUP(B538,home!$B$2:$E$405,3,FALSE)</f>
        <v>1.01</v>
      </c>
      <c r="G538">
        <f>VLOOKUP(C538,away!$B$2:$E$405,4,FALSE)</f>
        <v>0.34</v>
      </c>
      <c r="H538">
        <f>VLOOKUP(A538,away!$A$2:$E$405,3,FALSE)</f>
        <v>1.1111111111111101</v>
      </c>
      <c r="I538">
        <f>VLOOKUP(C538,away!$B$2:$E$405,3,FALSE)</f>
        <v>1.69</v>
      </c>
      <c r="J538">
        <f>VLOOKUP(B538,home!$B$2:$E$405,4,FALSE)</f>
        <v>1.35</v>
      </c>
      <c r="K538" s="3">
        <f t="shared" si="728"/>
        <v>0.50874074074074027</v>
      </c>
      <c r="L538" s="3">
        <f t="shared" si="729"/>
        <v>2.5349999999999979</v>
      </c>
      <c r="M538" s="5">
        <f t="shared" si="730"/>
        <v>4.7656285837495052E-2</v>
      </c>
      <c r="N538" s="5">
        <f t="shared" si="731"/>
        <v>2.4244694157919681E-2</v>
      </c>
      <c r="O538" s="5">
        <f t="shared" si="732"/>
        <v>0.12080868459804985</v>
      </c>
      <c r="P538" s="5">
        <f t="shared" si="733"/>
        <v>6.1460299690326341E-2</v>
      </c>
      <c r="Q538" s="5">
        <f t="shared" si="734"/>
        <v>6.1671318324663781E-3</v>
      </c>
      <c r="R538" s="5">
        <f t="shared" si="735"/>
        <v>0.15312500772802809</v>
      </c>
      <c r="S538" s="5">
        <f t="shared" si="736"/>
        <v>1.9815688380045597E-2</v>
      </c>
      <c r="T538" s="5">
        <f t="shared" si="737"/>
        <v>1.5633679195302255E-2</v>
      </c>
      <c r="U538" s="5">
        <f t="shared" si="738"/>
        <v>7.7900929857488588E-2</v>
      </c>
      <c r="V538" s="5">
        <f t="shared" si="739"/>
        <v>2.8394951823718334E-3</v>
      </c>
      <c r="W538" s="5">
        <f t="shared" si="740"/>
        <v>1.0458237388982483E-3</v>
      </c>
      <c r="X538" s="5">
        <f t="shared" si="741"/>
        <v>2.6511631781070575E-3</v>
      </c>
      <c r="Y538" s="5">
        <f t="shared" si="742"/>
        <v>3.3603493282506934E-3</v>
      </c>
      <c r="Z538" s="5">
        <f t="shared" si="743"/>
        <v>0.12939063153018363</v>
      </c>
      <c r="AA538" s="5">
        <f t="shared" si="744"/>
        <v>6.5826285729577799E-2</v>
      </c>
      <c r="AB538" s="5">
        <f t="shared" si="745"/>
        <v>1.6744256681138516E-2</v>
      </c>
      <c r="AC538" s="5">
        <f t="shared" si="746"/>
        <v>2.2887356543177225E-4</v>
      </c>
      <c r="AD538" s="5">
        <f t="shared" si="747"/>
        <v>1.3301328590283631E-4</v>
      </c>
      <c r="AE538" s="5">
        <f t="shared" si="748"/>
        <v>3.3718867976368977E-4</v>
      </c>
      <c r="AF538" s="5">
        <f t="shared" si="749"/>
        <v>4.2738665160047657E-4</v>
      </c>
      <c r="AG538" s="5">
        <f t="shared" si="750"/>
        <v>3.6114172060240239E-4</v>
      </c>
      <c r="AH538" s="5">
        <f t="shared" si="751"/>
        <v>8.2001312732253778E-2</v>
      </c>
      <c r="AI538" s="5">
        <f t="shared" si="752"/>
        <v>4.1717408581119886E-2</v>
      </c>
      <c r="AJ538" s="5">
        <f t="shared" si="753"/>
        <v>1.0611672671671521E-2</v>
      </c>
      <c r="AK538" s="5">
        <f t="shared" si="754"/>
        <v>1.7995300718281473E-3</v>
      </c>
      <c r="AL538" s="5">
        <f t="shared" si="755"/>
        <v>1.1806742951472635E-5</v>
      </c>
      <c r="AM538" s="5">
        <f t="shared" si="756"/>
        <v>1.3533855519713766E-5</v>
      </c>
      <c r="AN538" s="5">
        <f t="shared" si="757"/>
        <v>3.4308323742474368E-5</v>
      </c>
      <c r="AO538" s="5">
        <f t="shared" si="758"/>
        <v>4.3485800343586233E-5</v>
      </c>
      <c r="AP538" s="5">
        <f t="shared" si="759"/>
        <v>3.674550129033034E-5</v>
      </c>
      <c r="AQ538" s="5">
        <f t="shared" si="760"/>
        <v>2.3287461442746825E-5</v>
      </c>
      <c r="AR538" s="5">
        <f t="shared" si="761"/>
        <v>4.1574665555252646E-2</v>
      </c>
      <c r="AS538" s="5">
        <f t="shared" si="762"/>
        <v>2.1150726150627772E-2</v>
      </c>
      <c r="AT538" s="5">
        <f t="shared" si="763"/>
        <v>5.3801180445374594E-3</v>
      </c>
      <c r="AU538" s="5">
        <f t="shared" si="764"/>
        <v>9.1236174641687025E-4</v>
      </c>
      <c r="AV538" s="5">
        <f t="shared" si="765"/>
        <v>1.1603889767390848E-4</v>
      </c>
      <c r="AW538" s="5">
        <f t="shared" si="766"/>
        <v>4.2296271882193339E-7</v>
      </c>
      <c r="AX538" s="5">
        <f t="shared" si="767"/>
        <v>1.1475372803628894E-6</v>
      </c>
      <c r="AY538" s="5">
        <f t="shared" si="768"/>
        <v>2.9090070057199224E-6</v>
      </c>
      <c r="AZ538" s="5">
        <f t="shared" si="769"/>
        <v>3.6871663797499995E-6</v>
      </c>
      <c r="BA538" s="5">
        <f t="shared" si="770"/>
        <v>3.1156555908887469E-6</v>
      </c>
      <c r="BB538" s="5">
        <f t="shared" si="771"/>
        <v>1.974546730725741E-6</v>
      </c>
      <c r="BC538" s="5">
        <f t="shared" si="772"/>
        <v>1.0010951924779504E-6</v>
      </c>
      <c r="BD538" s="5">
        <f t="shared" si="773"/>
        <v>1.7565296197094217E-2</v>
      </c>
      <c r="BE538" s="5">
        <f t="shared" si="774"/>
        <v>8.9361817986402213E-3</v>
      </c>
      <c r="BF538" s="5">
        <f t="shared" si="775"/>
        <v>2.2730998738170732E-3</v>
      </c>
      <c r="BG538" s="5">
        <f t="shared" si="776"/>
        <v>3.8547283786112714E-4</v>
      </c>
      <c r="BH538" s="5">
        <f t="shared" si="777"/>
        <v>4.9026434267226259E-5</v>
      </c>
      <c r="BI538" s="5">
        <f t="shared" si="778"/>
        <v>4.9883488969971811E-6</v>
      </c>
      <c r="BJ538" s="8">
        <f t="shared" si="779"/>
        <v>5.4526767719332507E-2</v>
      </c>
      <c r="BK538" s="8">
        <f t="shared" si="780"/>
        <v>0.13201535840562781</v>
      </c>
      <c r="BL538" s="8">
        <f t="shared" si="781"/>
        <v>0.66888306453624147</v>
      </c>
      <c r="BM538" s="8">
        <f t="shared" si="782"/>
        <v>0.57135123230281315</v>
      </c>
      <c r="BN538" s="8">
        <f t="shared" si="783"/>
        <v>0.41346210384428539</v>
      </c>
    </row>
    <row r="539" spans="1:66" x14ac:dyDescent="0.25">
      <c r="A539" t="s">
        <v>28</v>
      </c>
      <c r="B539" t="s">
        <v>191</v>
      </c>
      <c r="C539" t="s">
        <v>276</v>
      </c>
      <c r="D539" s="10"/>
      <c r="E539">
        <f>VLOOKUP(A539,home!$A$2:$E$405,3,FALSE)</f>
        <v>1.4814814814814801</v>
      </c>
      <c r="F539">
        <f>VLOOKUP(B539,home!$B$2:$E$405,3,FALSE)</f>
        <v>1.69</v>
      </c>
      <c r="G539">
        <f>VLOOKUP(C539,away!$B$2:$E$405,4,FALSE)</f>
        <v>1.69</v>
      </c>
      <c r="H539">
        <f>VLOOKUP(A539,away!$A$2:$E$405,3,FALSE)</f>
        <v>1.1111111111111101</v>
      </c>
      <c r="I539">
        <f>VLOOKUP(C539,away!$B$2:$E$405,3,FALSE)</f>
        <v>0</v>
      </c>
      <c r="J539">
        <f>VLOOKUP(B539,home!$B$2:$E$405,4,FALSE)</f>
        <v>0</v>
      </c>
      <c r="K539" s="3">
        <f t="shared" si="728"/>
        <v>4.2312592592592555</v>
      </c>
      <c r="L539" s="3">
        <f t="shared" si="729"/>
        <v>0</v>
      </c>
      <c r="M539" s="5">
        <f t="shared" si="730"/>
        <v>1.4534076849141479E-2</v>
      </c>
      <c r="N539" s="5">
        <f t="shared" si="731"/>
        <v>6.1497447242715469E-2</v>
      </c>
      <c r="O539" s="5">
        <f t="shared" si="732"/>
        <v>0</v>
      </c>
      <c r="P539" s="5">
        <f t="shared" si="733"/>
        <v>0</v>
      </c>
      <c r="Q539" s="5">
        <f t="shared" si="734"/>
        <v>0.13010582153327374</v>
      </c>
      <c r="R539" s="5">
        <f t="shared" si="735"/>
        <v>0</v>
      </c>
      <c r="S539" s="5">
        <f t="shared" si="736"/>
        <v>0</v>
      </c>
      <c r="T539" s="5">
        <f t="shared" si="737"/>
        <v>0</v>
      </c>
      <c r="U539" s="5">
        <f t="shared" si="738"/>
        <v>0</v>
      </c>
      <c r="V539" s="5">
        <f t="shared" si="739"/>
        <v>0</v>
      </c>
      <c r="W539" s="5">
        <f t="shared" si="740"/>
        <v>0.18350382068206555</v>
      </c>
      <c r="X539" s="5">
        <f t="shared" si="741"/>
        <v>0</v>
      </c>
      <c r="Y539" s="5">
        <f t="shared" si="742"/>
        <v>0</v>
      </c>
      <c r="Z539" s="5">
        <f t="shared" si="743"/>
        <v>0</v>
      </c>
      <c r="AA539" s="5">
        <f t="shared" si="744"/>
        <v>0</v>
      </c>
      <c r="AB539" s="5">
        <f t="shared" si="745"/>
        <v>0</v>
      </c>
      <c r="AC539" s="5">
        <f t="shared" si="746"/>
        <v>0</v>
      </c>
      <c r="AD539" s="5">
        <f t="shared" si="747"/>
        <v>0.19411306009261001</v>
      </c>
      <c r="AE539" s="5">
        <f t="shared" si="748"/>
        <v>0</v>
      </c>
      <c r="AF539" s="5">
        <f t="shared" si="749"/>
        <v>0</v>
      </c>
      <c r="AG539" s="5">
        <f t="shared" si="750"/>
        <v>0</v>
      </c>
      <c r="AH539" s="5">
        <f t="shared" si="751"/>
        <v>0</v>
      </c>
      <c r="AI539" s="5">
        <f t="shared" si="752"/>
        <v>0</v>
      </c>
      <c r="AJ539" s="5">
        <f t="shared" si="753"/>
        <v>0</v>
      </c>
      <c r="AK539" s="5">
        <f t="shared" si="754"/>
        <v>0</v>
      </c>
      <c r="AL539" s="5">
        <f t="shared" si="755"/>
        <v>0</v>
      </c>
      <c r="AM539" s="5">
        <f t="shared" si="756"/>
        <v>0.16426853657200086</v>
      </c>
      <c r="AN539" s="5">
        <f t="shared" si="757"/>
        <v>0</v>
      </c>
      <c r="AO539" s="5">
        <f t="shared" si="758"/>
        <v>0</v>
      </c>
      <c r="AP539" s="5">
        <f t="shared" si="759"/>
        <v>0</v>
      </c>
      <c r="AQ539" s="5">
        <f t="shared" si="760"/>
        <v>0</v>
      </c>
      <c r="AR539" s="5">
        <f t="shared" si="761"/>
        <v>0</v>
      </c>
      <c r="AS539" s="5">
        <f t="shared" si="762"/>
        <v>0</v>
      </c>
      <c r="AT539" s="5">
        <f t="shared" si="763"/>
        <v>0</v>
      </c>
      <c r="AU539" s="5">
        <f t="shared" si="764"/>
        <v>0</v>
      </c>
      <c r="AV539" s="5">
        <f t="shared" si="765"/>
        <v>0</v>
      </c>
      <c r="AW539" s="5">
        <f t="shared" si="766"/>
        <v>0</v>
      </c>
      <c r="AX539" s="5">
        <f t="shared" si="767"/>
        <v>0.11584379439587439</v>
      </c>
      <c r="AY539" s="5">
        <f t="shared" si="768"/>
        <v>0</v>
      </c>
      <c r="AZ539" s="5">
        <f t="shared" si="769"/>
        <v>0</v>
      </c>
      <c r="BA539" s="5">
        <f t="shared" si="770"/>
        <v>0</v>
      </c>
      <c r="BB539" s="5">
        <f t="shared" si="771"/>
        <v>0</v>
      </c>
      <c r="BC539" s="5">
        <f t="shared" si="772"/>
        <v>0</v>
      </c>
      <c r="BD539" s="5">
        <f t="shared" si="773"/>
        <v>0</v>
      </c>
      <c r="BE539" s="5">
        <f t="shared" si="774"/>
        <v>0</v>
      </c>
      <c r="BF539" s="5">
        <f t="shared" si="775"/>
        <v>0</v>
      </c>
      <c r="BG539" s="5">
        <f t="shared" si="776"/>
        <v>0</v>
      </c>
      <c r="BH539" s="5">
        <f t="shared" si="777"/>
        <v>0</v>
      </c>
      <c r="BI539" s="5">
        <f t="shared" si="778"/>
        <v>0</v>
      </c>
      <c r="BJ539" s="8">
        <f t="shared" si="779"/>
        <v>0.84933248051854005</v>
      </c>
      <c r="BK539" s="8">
        <f t="shared" si="780"/>
        <v>1.4534076849141479E-2</v>
      </c>
      <c r="BL539" s="8">
        <f t="shared" si="781"/>
        <v>0</v>
      </c>
      <c r="BM539" s="8">
        <f t="shared" si="782"/>
        <v>0.65772921174255083</v>
      </c>
      <c r="BN539" s="8">
        <f t="shared" si="783"/>
        <v>0.2061373456251307</v>
      </c>
    </row>
    <row r="540" spans="1:66" x14ac:dyDescent="0.25">
      <c r="A540" t="s">
        <v>301</v>
      </c>
      <c r="B540" t="s">
        <v>341</v>
      </c>
      <c r="C540" t="s">
        <v>369</v>
      </c>
      <c r="D540" s="10"/>
      <c r="E540">
        <f>VLOOKUP(A540,home!$A$2:$E$405,3,FALSE)</f>
        <v>1</v>
      </c>
      <c r="F540">
        <f>VLOOKUP(B540,home!$B$2:$E$405,3,FALSE)</f>
        <v>0</v>
      </c>
      <c r="G540">
        <f>VLOOKUP(C540,away!$B$2:$E$405,4,FALSE)</f>
        <v>0</v>
      </c>
      <c r="H540">
        <f>VLOOKUP(A540,away!$A$2:$E$405,3,FALSE)</f>
        <v>0.9</v>
      </c>
      <c r="I540">
        <f>VLOOKUP(C540,away!$B$2:$E$405,3,FALSE)</f>
        <v>1</v>
      </c>
      <c r="J540">
        <f>VLOOKUP(B540,home!$B$2:$E$405,4,FALSE)</f>
        <v>1.1100000000000001</v>
      </c>
      <c r="K540" s="3">
        <f t="shared" si="728"/>
        <v>0</v>
      </c>
      <c r="L540" s="3">
        <f t="shared" si="729"/>
        <v>0.99900000000000011</v>
      </c>
      <c r="M540" s="5">
        <f t="shared" si="730"/>
        <v>0.3682475046136629</v>
      </c>
      <c r="N540" s="5">
        <f t="shared" si="731"/>
        <v>0</v>
      </c>
      <c r="O540" s="5">
        <f t="shared" si="732"/>
        <v>0.36787925710904923</v>
      </c>
      <c r="P540" s="5">
        <f t="shared" si="733"/>
        <v>0</v>
      </c>
      <c r="Q540" s="5">
        <f t="shared" si="734"/>
        <v>0</v>
      </c>
      <c r="R540" s="5">
        <f t="shared" si="735"/>
        <v>0.18375568892597011</v>
      </c>
      <c r="S540" s="5">
        <f t="shared" si="736"/>
        <v>0</v>
      </c>
      <c r="T540" s="5">
        <f t="shared" si="737"/>
        <v>0</v>
      </c>
      <c r="U540" s="5">
        <f t="shared" si="738"/>
        <v>0</v>
      </c>
      <c r="V540" s="5">
        <f t="shared" si="739"/>
        <v>0</v>
      </c>
      <c r="W540" s="5">
        <f t="shared" si="740"/>
        <v>0</v>
      </c>
      <c r="X540" s="5">
        <f t="shared" si="741"/>
        <v>0</v>
      </c>
      <c r="Y540" s="5">
        <f t="shared" si="742"/>
        <v>0</v>
      </c>
      <c r="Z540" s="5">
        <f t="shared" si="743"/>
        <v>6.1190644412348061E-2</v>
      </c>
      <c r="AA540" s="5">
        <f t="shared" si="744"/>
        <v>0</v>
      </c>
      <c r="AB540" s="5">
        <f t="shared" si="745"/>
        <v>0</v>
      </c>
      <c r="AC540" s="5">
        <f t="shared" si="746"/>
        <v>0</v>
      </c>
      <c r="AD540" s="5">
        <f t="shared" si="747"/>
        <v>0</v>
      </c>
      <c r="AE540" s="5">
        <f t="shared" si="748"/>
        <v>0</v>
      </c>
      <c r="AF540" s="5">
        <f t="shared" si="749"/>
        <v>0</v>
      </c>
      <c r="AG540" s="5">
        <f t="shared" si="750"/>
        <v>0</v>
      </c>
      <c r="AH540" s="5">
        <f t="shared" si="751"/>
        <v>1.5282363441983927E-2</v>
      </c>
      <c r="AI540" s="5">
        <f t="shared" si="752"/>
        <v>0</v>
      </c>
      <c r="AJ540" s="5">
        <f t="shared" si="753"/>
        <v>0</v>
      </c>
      <c r="AK540" s="5">
        <f t="shared" si="754"/>
        <v>0</v>
      </c>
      <c r="AL540" s="5">
        <f t="shared" si="755"/>
        <v>0</v>
      </c>
      <c r="AM540" s="5">
        <f t="shared" si="756"/>
        <v>0</v>
      </c>
      <c r="AN540" s="5">
        <f t="shared" si="757"/>
        <v>0</v>
      </c>
      <c r="AO540" s="5">
        <f t="shared" si="758"/>
        <v>0</v>
      </c>
      <c r="AP540" s="5">
        <f t="shared" si="759"/>
        <v>0</v>
      </c>
      <c r="AQ540" s="5">
        <f t="shared" si="760"/>
        <v>0</v>
      </c>
      <c r="AR540" s="5">
        <f t="shared" si="761"/>
        <v>3.0534162157083897E-3</v>
      </c>
      <c r="AS540" s="5">
        <f t="shared" si="762"/>
        <v>0</v>
      </c>
      <c r="AT540" s="5">
        <f t="shared" si="763"/>
        <v>0</v>
      </c>
      <c r="AU540" s="5">
        <f t="shared" si="764"/>
        <v>0</v>
      </c>
      <c r="AV540" s="5">
        <f t="shared" si="765"/>
        <v>0</v>
      </c>
      <c r="AW540" s="5">
        <f t="shared" si="766"/>
        <v>0</v>
      </c>
      <c r="AX540" s="5">
        <f t="shared" si="767"/>
        <v>0</v>
      </c>
      <c r="AY540" s="5">
        <f t="shared" si="768"/>
        <v>0</v>
      </c>
      <c r="AZ540" s="5">
        <f t="shared" si="769"/>
        <v>0</v>
      </c>
      <c r="BA540" s="5">
        <f t="shared" si="770"/>
        <v>0</v>
      </c>
      <c r="BB540" s="5">
        <f t="shared" si="771"/>
        <v>0</v>
      </c>
      <c r="BC540" s="5">
        <f t="shared" si="772"/>
        <v>0</v>
      </c>
      <c r="BD540" s="5">
        <f t="shared" si="773"/>
        <v>5.0839379991544681E-4</v>
      </c>
      <c r="BE540" s="5">
        <f t="shared" si="774"/>
        <v>0</v>
      </c>
      <c r="BF540" s="5">
        <f t="shared" si="775"/>
        <v>0</v>
      </c>
      <c r="BG540" s="5">
        <f t="shared" si="776"/>
        <v>0</v>
      </c>
      <c r="BH540" s="5">
        <f t="shared" si="777"/>
        <v>0</v>
      </c>
      <c r="BI540" s="5">
        <f t="shared" si="778"/>
        <v>0</v>
      </c>
      <c r="BJ540" s="8">
        <f t="shared" si="779"/>
        <v>0</v>
      </c>
      <c r="BK540" s="8">
        <f t="shared" si="780"/>
        <v>0.3682475046136629</v>
      </c>
      <c r="BL540" s="8">
        <f t="shared" si="781"/>
        <v>0.5704791194926272</v>
      </c>
      <c r="BM540" s="8">
        <f t="shared" si="782"/>
        <v>8.0034817869955824E-2</v>
      </c>
      <c r="BN540" s="8">
        <f t="shared" si="783"/>
        <v>0.91988245064868224</v>
      </c>
    </row>
    <row r="541" spans="1:66" x14ac:dyDescent="0.25">
      <c r="A541" t="s">
        <v>301</v>
      </c>
      <c r="B541" t="s">
        <v>360</v>
      </c>
      <c r="C541" t="s">
        <v>322</v>
      </c>
      <c r="D541" s="10"/>
      <c r="E541">
        <f>VLOOKUP(A541,home!$A$2:$E$405,3,FALSE)</f>
        <v>1</v>
      </c>
      <c r="F541">
        <f>VLOOKUP(B541,home!$B$2:$E$405,3,FALSE)</f>
        <v>0</v>
      </c>
      <c r="G541">
        <f>VLOOKUP(C541,away!$B$2:$E$405,4,FALSE)</f>
        <v>0</v>
      </c>
      <c r="H541">
        <f>VLOOKUP(A541,away!$A$2:$E$405,3,FALSE)</f>
        <v>0.9</v>
      </c>
      <c r="I541">
        <f>VLOOKUP(C541,away!$B$2:$E$405,3,FALSE)</f>
        <v>0</v>
      </c>
      <c r="J541">
        <f>VLOOKUP(B541,home!$B$2:$E$405,4,FALSE)</f>
        <v>0</v>
      </c>
      <c r="K541" s="3">
        <f t="shared" si="728"/>
        <v>0</v>
      </c>
      <c r="L541" s="3">
        <f t="shared" si="729"/>
        <v>0</v>
      </c>
      <c r="M541" s="5">
        <f t="shared" si="730"/>
        <v>1</v>
      </c>
      <c r="N541" s="5">
        <f t="shared" si="731"/>
        <v>0</v>
      </c>
      <c r="O541" s="5">
        <f t="shared" si="732"/>
        <v>0</v>
      </c>
      <c r="P541" s="5">
        <f t="shared" si="733"/>
        <v>0</v>
      </c>
      <c r="Q541" s="5">
        <f t="shared" si="734"/>
        <v>0</v>
      </c>
      <c r="R541" s="5">
        <f t="shared" si="735"/>
        <v>0</v>
      </c>
      <c r="S541" s="5">
        <f t="shared" si="736"/>
        <v>0</v>
      </c>
      <c r="T541" s="5">
        <f t="shared" si="737"/>
        <v>0</v>
      </c>
      <c r="U541" s="5">
        <f t="shared" si="738"/>
        <v>0</v>
      </c>
      <c r="V541" s="5">
        <f t="shared" si="739"/>
        <v>0</v>
      </c>
      <c r="W541" s="5">
        <f t="shared" si="740"/>
        <v>0</v>
      </c>
      <c r="X541" s="5">
        <f t="shared" si="741"/>
        <v>0</v>
      </c>
      <c r="Y541" s="5">
        <f t="shared" si="742"/>
        <v>0</v>
      </c>
      <c r="Z541" s="5">
        <f t="shared" si="743"/>
        <v>0</v>
      </c>
      <c r="AA541" s="5">
        <f t="shared" si="744"/>
        <v>0</v>
      </c>
      <c r="AB541" s="5">
        <f t="shared" si="745"/>
        <v>0</v>
      </c>
      <c r="AC541" s="5">
        <f t="shared" si="746"/>
        <v>0</v>
      </c>
      <c r="AD541" s="5">
        <f t="shared" si="747"/>
        <v>0</v>
      </c>
      <c r="AE541" s="5">
        <f t="shared" si="748"/>
        <v>0</v>
      </c>
      <c r="AF541" s="5">
        <f t="shared" si="749"/>
        <v>0</v>
      </c>
      <c r="AG541" s="5">
        <f t="shared" si="750"/>
        <v>0</v>
      </c>
      <c r="AH541" s="5">
        <f t="shared" si="751"/>
        <v>0</v>
      </c>
      <c r="AI541" s="5">
        <f t="shared" si="752"/>
        <v>0</v>
      </c>
      <c r="AJ541" s="5">
        <f t="shared" si="753"/>
        <v>0</v>
      </c>
      <c r="AK541" s="5">
        <f t="shared" si="754"/>
        <v>0</v>
      </c>
      <c r="AL541" s="5">
        <f t="shared" si="755"/>
        <v>0</v>
      </c>
      <c r="AM541" s="5">
        <f t="shared" si="756"/>
        <v>0</v>
      </c>
      <c r="AN541" s="5">
        <f t="shared" si="757"/>
        <v>0</v>
      </c>
      <c r="AO541" s="5">
        <f t="shared" si="758"/>
        <v>0</v>
      </c>
      <c r="AP541" s="5">
        <f t="shared" si="759"/>
        <v>0</v>
      </c>
      <c r="AQ541" s="5">
        <f t="shared" si="760"/>
        <v>0</v>
      </c>
      <c r="AR541" s="5">
        <f t="shared" si="761"/>
        <v>0</v>
      </c>
      <c r="AS541" s="5">
        <f t="shared" si="762"/>
        <v>0</v>
      </c>
      <c r="AT541" s="5">
        <f t="shared" si="763"/>
        <v>0</v>
      </c>
      <c r="AU541" s="5">
        <f t="shared" si="764"/>
        <v>0</v>
      </c>
      <c r="AV541" s="5">
        <f t="shared" si="765"/>
        <v>0</v>
      </c>
      <c r="AW541" s="5">
        <f t="shared" si="766"/>
        <v>0</v>
      </c>
      <c r="AX541" s="5">
        <f t="shared" si="767"/>
        <v>0</v>
      </c>
      <c r="AY541" s="5">
        <f t="shared" si="768"/>
        <v>0</v>
      </c>
      <c r="AZ541" s="5">
        <f t="shared" si="769"/>
        <v>0</v>
      </c>
      <c r="BA541" s="5">
        <f t="shared" si="770"/>
        <v>0</v>
      </c>
      <c r="BB541" s="5">
        <f t="shared" si="771"/>
        <v>0</v>
      </c>
      <c r="BC541" s="5">
        <f t="shared" si="772"/>
        <v>0</v>
      </c>
      <c r="BD541" s="5">
        <f t="shared" si="773"/>
        <v>0</v>
      </c>
      <c r="BE541" s="5">
        <f t="shared" si="774"/>
        <v>0</v>
      </c>
      <c r="BF541" s="5">
        <f t="shared" si="775"/>
        <v>0</v>
      </c>
      <c r="BG541" s="5">
        <f t="shared" si="776"/>
        <v>0</v>
      </c>
      <c r="BH541" s="5">
        <f t="shared" si="777"/>
        <v>0</v>
      </c>
      <c r="BI541" s="5">
        <f t="shared" si="778"/>
        <v>0</v>
      </c>
      <c r="BJ541" s="8">
        <f t="shared" si="779"/>
        <v>0</v>
      </c>
      <c r="BK541" s="8">
        <f t="shared" si="780"/>
        <v>1</v>
      </c>
      <c r="BL541" s="8">
        <f t="shared" si="781"/>
        <v>0</v>
      </c>
      <c r="BM541" s="8">
        <f t="shared" si="782"/>
        <v>0</v>
      </c>
      <c r="BN541" s="8">
        <f t="shared" si="783"/>
        <v>1</v>
      </c>
    </row>
    <row r="542" spans="1:66" x14ac:dyDescent="0.25">
      <c r="A542" t="s">
        <v>303</v>
      </c>
      <c r="B542" t="s">
        <v>357</v>
      </c>
      <c r="C542" t="s">
        <v>470</v>
      </c>
      <c r="D542" s="10"/>
      <c r="E542">
        <f>VLOOKUP(A542,home!$A$2:$E$405,3,FALSE)</f>
        <v>1</v>
      </c>
      <c r="F542">
        <f>VLOOKUP(B542,home!$B$2:$E$405,3,FALSE)</f>
        <v>2</v>
      </c>
      <c r="G542">
        <f>VLOOKUP(C542,away!$B$2:$E$405,4,FALSE)</f>
        <v>0</v>
      </c>
      <c r="H542">
        <f>VLOOKUP(A542,away!$A$2:$E$405,3,FALSE)</f>
        <v>0.63636363636363602</v>
      </c>
      <c r="I542">
        <f>VLOOKUP(C542,away!$B$2:$E$405,3,FALSE)</f>
        <v>0</v>
      </c>
      <c r="J542">
        <f>VLOOKUP(B542,home!$B$2:$E$405,4,FALSE)</f>
        <v>0</v>
      </c>
      <c r="K542" s="3">
        <f t="shared" si="728"/>
        <v>0</v>
      </c>
      <c r="L542" s="3">
        <f t="shared" si="729"/>
        <v>0</v>
      </c>
      <c r="M542" s="5">
        <f t="shared" si="730"/>
        <v>1</v>
      </c>
      <c r="N542" s="5">
        <f t="shared" si="731"/>
        <v>0</v>
      </c>
      <c r="O542" s="5">
        <f t="shared" si="732"/>
        <v>0</v>
      </c>
      <c r="P542" s="5">
        <f t="shared" si="733"/>
        <v>0</v>
      </c>
      <c r="Q542" s="5">
        <f t="shared" si="734"/>
        <v>0</v>
      </c>
      <c r="R542" s="5">
        <f t="shared" si="735"/>
        <v>0</v>
      </c>
      <c r="S542" s="5">
        <f t="shared" si="736"/>
        <v>0</v>
      </c>
      <c r="T542" s="5">
        <f t="shared" si="737"/>
        <v>0</v>
      </c>
      <c r="U542" s="5">
        <f t="shared" si="738"/>
        <v>0</v>
      </c>
      <c r="V542" s="5">
        <f t="shared" si="739"/>
        <v>0</v>
      </c>
      <c r="W542" s="5">
        <f t="shared" si="740"/>
        <v>0</v>
      </c>
      <c r="X542" s="5">
        <f t="shared" si="741"/>
        <v>0</v>
      </c>
      <c r="Y542" s="5">
        <f t="shared" si="742"/>
        <v>0</v>
      </c>
      <c r="Z542" s="5">
        <f t="shared" si="743"/>
        <v>0</v>
      </c>
      <c r="AA542" s="5">
        <f t="shared" si="744"/>
        <v>0</v>
      </c>
      <c r="AB542" s="5">
        <f t="shared" si="745"/>
        <v>0</v>
      </c>
      <c r="AC542" s="5">
        <f t="shared" si="746"/>
        <v>0</v>
      </c>
      <c r="AD542" s="5">
        <f t="shared" si="747"/>
        <v>0</v>
      </c>
      <c r="AE542" s="5">
        <f t="shared" si="748"/>
        <v>0</v>
      </c>
      <c r="AF542" s="5">
        <f t="shared" si="749"/>
        <v>0</v>
      </c>
      <c r="AG542" s="5">
        <f t="shared" si="750"/>
        <v>0</v>
      </c>
      <c r="AH542" s="5">
        <f t="shared" si="751"/>
        <v>0</v>
      </c>
      <c r="AI542" s="5">
        <f t="shared" si="752"/>
        <v>0</v>
      </c>
      <c r="AJ542" s="5">
        <f t="shared" si="753"/>
        <v>0</v>
      </c>
      <c r="AK542" s="5">
        <f t="shared" si="754"/>
        <v>0</v>
      </c>
      <c r="AL542" s="5">
        <f t="shared" si="755"/>
        <v>0</v>
      </c>
      <c r="AM542" s="5">
        <f t="shared" si="756"/>
        <v>0</v>
      </c>
      <c r="AN542" s="5">
        <f t="shared" si="757"/>
        <v>0</v>
      </c>
      <c r="AO542" s="5">
        <f t="shared" si="758"/>
        <v>0</v>
      </c>
      <c r="AP542" s="5">
        <f t="shared" si="759"/>
        <v>0</v>
      </c>
      <c r="AQ542" s="5">
        <f t="shared" si="760"/>
        <v>0</v>
      </c>
      <c r="AR542" s="5">
        <f t="shared" si="761"/>
        <v>0</v>
      </c>
      <c r="AS542" s="5">
        <f t="shared" si="762"/>
        <v>0</v>
      </c>
      <c r="AT542" s="5">
        <f t="shared" si="763"/>
        <v>0</v>
      </c>
      <c r="AU542" s="5">
        <f t="shared" si="764"/>
        <v>0</v>
      </c>
      <c r="AV542" s="5">
        <f t="shared" si="765"/>
        <v>0</v>
      </c>
      <c r="AW542" s="5">
        <f t="shared" si="766"/>
        <v>0</v>
      </c>
      <c r="AX542" s="5">
        <f t="shared" si="767"/>
        <v>0</v>
      </c>
      <c r="AY542" s="5">
        <f t="shared" si="768"/>
        <v>0</v>
      </c>
      <c r="AZ542" s="5">
        <f t="shared" si="769"/>
        <v>0</v>
      </c>
      <c r="BA542" s="5">
        <f t="shared" si="770"/>
        <v>0</v>
      </c>
      <c r="BB542" s="5">
        <f t="shared" si="771"/>
        <v>0</v>
      </c>
      <c r="BC542" s="5">
        <f t="shared" si="772"/>
        <v>0</v>
      </c>
      <c r="BD542" s="5">
        <f t="shared" si="773"/>
        <v>0</v>
      </c>
      <c r="BE542" s="5">
        <f t="shared" si="774"/>
        <v>0</v>
      </c>
      <c r="BF542" s="5">
        <f t="shared" si="775"/>
        <v>0</v>
      </c>
      <c r="BG542" s="5">
        <f t="shared" si="776"/>
        <v>0</v>
      </c>
      <c r="BH542" s="5">
        <f t="shared" si="777"/>
        <v>0</v>
      </c>
      <c r="BI542" s="5">
        <f t="shared" si="778"/>
        <v>0</v>
      </c>
      <c r="BJ542" s="8">
        <f t="shared" si="779"/>
        <v>0</v>
      </c>
      <c r="BK542" s="8">
        <f t="shared" si="780"/>
        <v>1</v>
      </c>
      <c r="BL542" s="8">
        <f t="shared" si="781"/>
        <v>0</v>
      </c>
      <c r="BM542" s="8">
        <f t="shared" si="782"/>
        <v>0</v>
      </c>
      <c r="BN542" s="8">
        <f t="shared" si="783"/>
        <v>1</v>
      </c>
    </row>
    <row r="543" spans="1:66" x14ac:dyDescent="0.25">
      <c r="A543" t="s">
        <v>303</v>
      </c>
      <c r="B543" t="s">
        <v>349</v>
      </c>
      <c r="C543" t="s">
        <v>473</v>
      </c>
      <c r="D543" s="10"/>
      <c r="E543">
        <f>VLOOKUP(A543,home!$A$2:$E$405,3,FALSE)</f>
        <v>1</v>
      </c>
      <c r="F543">
        <f>VLOOKUP(B543,home!$B$2:$E$405,3,FALSE)</f>
        <v>0</v>
      </c>
      <c r="G543">
        <f>VLOOKUP(C543,away!$B$2:$E$405,4,FALSE)</f>
        <v>0</v>
      </c>
      <c r="H543">
        <f>VLOOKUP(A543,away!$A$2:$E$405,3,FALSE)</f>
        <v>0.63636363636363602</v>
      </c>
      <c r="I543">
        <f>VLOOKUP(C543,away!$B$2:$E$405,3,FALSE)</f>
        <v>0</v>
      </c>
      <c r="J543">
        <f>VLOOKUP(B543,home!$B$2:$E$405,4,FALSE)</f>
        <v>0</v>
      </c>
      <c r="K543" s="3">
        <f t="shared" si="728"/>
        <v>0</v>
      </c>
      <c r="L543" s="3">
        <f t="shared" si="729"/>
        <v>0</v>
      </c>
      <c r="M543" s="5">
        <f t="shared" si="730"/>
        <v>1</v>
      </c>
      <c r="N543" s="5">
        <f t="shared" si="731"/>
        <v>0</v>
      </c>
      <c r="O543" s="5">
        <f t="shared" si="732"/>
        <v>0</v>
      </c>
      <c r="P543" s="5">
        <f t="shared" si="733"/>
        <v>0</v>
      </c>
      <c r="Q543" s="5">
        <f t="shared" si="734"/>
        <v>0</v>
      </c>
      <c r="R543" s="5">
        <f t="shared" si="735"/>
        <v>0</v>
      </c>
      <c r="S543" s="5">
        <f t="shared" si="736"/>
        <v>0</v>
      </c>
      <c r="T543" s="5">
        <f t="shared" si="737"/>
        <v>0</v>
      </c>
      <c r="U543" s="5">
        <f t="shared" si="738"/>
        <v>0</v>
      </c>
      <c r="V543" s="5">
        <f t="shared" si="739"/>
        <v>0</v>
      </c>
      <c r="W543" s="5">
        <f t="shared" si="740"/>
        <v>0</v>
      </c>
      <c r="X543" s="5">
        <f t="shared" si="741"/>
        <v>0</v>
      </c>
      <c r="Y543" s="5">
        <f t="shared" si="742"/>
        <v>0</v>
      </c>
      <c r="Z543" s="5">
        <f t="shared" si="743"/>
        <v>0</v>
      </c>
      <c r="AA543" s="5">
        <f t="shared" si="744"/>
        <v>0</v>
      </c>
      <c r="AB543" s="5">
        <f t="shared" si="745"/>
        <v>0</v>
      </c>
      <c r="AC543" s="5">
        <f t="shared" si="746"/>
        <v>0</v>
      </c>
      <c r="AD543" s="5">
        <f t="shared" si="747"/>
        <v>0</v>
      </c>
      <c r="AE543" s="5">
        <f t="shared" si="748"/>
        <v>0</v>
      </c>
      <c r="AF543" s="5">
        <f t="shared" si="749"/>
        <v>0</v>
      </c>
      <c r="AG543" s="5">
        <f t="shared" si="750"/>
        <v>0</v>
      </c>
      <c r="AH543" s="5">
        <f t="shared" si="751"/>
        <v>0</v>
      </c>
      <c r="AI543" s="5">
        <f t="shared" si="752"/>
        <v>0</v>
      </c>
      <c r="AJ543" s="5">
        <f t="shared" si="753"/>
        <v>0</v>
      </c>
      <c r="AK543" s="5">
        <f t="shared" si="754"/>
        <v>0</v>
      </c>
      <c r="AL543" s="5">
        <f t="shared" si="755"/>
        <v>0</v>
      </c>
      <c r="AM543" s="5">
        <f t="shared" si="756"/>
        <v>0</v>
      </c>
      <c r="AN543" s="5">
        <f t="shared" si="757"/>
        <v>0</v>
      </c>
      <c r="AO543" s="5">
        <f t="shared" si="758"/>
        <v>0</v>
      </c>
      <c r="AP543" s="5">
        <f t="shared" si="759"/>
        <v>0</v>
      </c>
      <c r="AQ543" s="5">
        <f t="shared" si="760"/>
        <v>0</v>
      </c>
      <c r="AR543" s="5">
        <f t="shared" si="761"/>
        <v>0</v>
      </c>
      <c r="AS543" s="5">
        <f t="shared" si="762"/>
        <v>0</v>
      </c>
      <c r="AT543" s="5">
        <f t="shared" si="763"/>
        <v>0</v>
      </c>
      <c r="AU543" s="5">
        <f t="shared" si="764"/>
        <v>0</v>
      </c>
      <c r="AV543" s="5">
        <f t="shared" si="765"/>
        <v>0</v>
      </c>
      <c r="AW543" s="5">
        <f t="shared" si="766"/>
        <v>0</v>
      </c>
      <c r="AX543" s="5">
        <f t="shared" si="767"/>
        <v>0</v>
      </c>
      <c r="AY543" s="5">
        <f t="shared" si="768"/>
        <v>0</v>
      </c>
      <c r="AZ543" s="5">
        <f t="shared" si="769"/>
        <v>0</v>
      </c>
      <c r="BA543" s="5">
        <f t="shared" si="770"/>
        <v>0</v>
      </c>
      <c r="BB543" s="5">
        <f t="shared" si="771"/>
        <v>0</v>
      </c>
      <c r="BC543" s="5">
        <f t="shared" si="772"/>
        <v>0</v>
      </c>
      <c r="BD543" s="5">
        <f t="shared" si="773"/>
        <v>0</v>
      </c>
      <c r="BE543" s="5">
        <f t="shared" si="774"/>
        <v>0</v>
      </c>
      <c r="BF543" s="5">
        <f t="shared" si="775"/>
        <v>0</v>
      </c>
      <c r="BG543" s="5">
        <f t="shared" si="776"/>
        <v>0</v>
      </c>
      <c r="BH543" s="5">
        <f t="shared" si="777"/>
        <v>0</v>
      </c>
      <c r="BI543" s="5">
        <f t="shared" si="778"/>
        <v>0</v>
      </c>
      <c r="BJ543" s="8">
        <f t="shared" si="779"/>
        <v>0</v>
      </c>
      <c r="BK543" s="8">
        <f t="shared" si="780"/>
        <v>1</v>
      </c>
      <c r="BL543" s="8">
        <f t="shared" si="781"/>
        <v>0</v>
      </c>
      <c r="BM543" s="8">
        <f t="shared" si="782"/>
        <v>0</v>
      </c>
      <c r="BN543" s="8">
        <f t="shared" si="783"/>
        <v>1</v>
      </c>
    </row>
    <row r="544" spans="1:66" x14ac:dyDescent="0.25">
      <c r="A544" t="s">
        <v>35</v>
      </c>
      <c r="B544" t="s">
        <v>218</v>
      </c>
      <c r="C544" t="s">
        <v>214</v>
      </c>
      <c r="D544" s="10"/>
      <c r="E544">
        <f>VLOOKUP(A544,home!$A$2:$E$405,3,FALSE)</f>
        <v>1.2</v>
      </c>
      <c r="F544">
        <f>VLOOKUP(B544,home!$B$2:$E$405,3,FALSE)</f>
        <v>1.67</v>
      </c>
      <c r="G544">
        <f>VLOOKUP(C544,away!$B$2:$E$405,4,FALSE)</f>
        <v>1.67</v>
      </c>
      <c r="H544">
        <f>VLOOKUP(A544,away!$A$2:$E$405,3,FALSE)</f>
        <v>1.1499999999999999</v>
      </c>
      <c r="I544">
        <f>VLOOKUP(C544,away!$B$2:$E$405,3,FALSE)</f>
        <v>0.83</v>
      </c>
      <c r="J544">
        <f>VLOOKUP(B544,home!$B$2:$E$405,4,FALSE)</f>
        <v>0.87</v>
      </c>
      <c r="K544" s="3">
        <f t="shared" si="728"/>
        <v>3.3466799999999997</v>
      </c>
      <c r="L544" s="3">
        <f t="shared" si="729"/>
        <v>0.8304149999999999</v>
      </c>
      <c r="M544" s="5">
        <f t="shared" si="730"/>
        <v>1.5343014346004278E-2</v>
      </c>
      <c r="N544" s="5">
        <f t="shared" si="731"/>
        <v>5.1348159251485594E-2</v>
      </c>
      <c r="O544" s="5">
        <f t="shared" si="732"/>
        <v>1.2741069258137141E-2</v>
      </c>
      <c r="P544" s="5">
        <f t="shared" si="733"/>
        <v>4.2640281664822401E-2</v>
      </c>
      <c r="Q544" s="5">
        <f t="shared" si="734"/>
        <v>8.5922928801880932E-2</v>
      </c>
      <c r="R544" s="5">
        <f t="shared" si="735"/>
        <v>5.2901875139979761E-3</v>
      </c>
      <c r="S544" s="5">
        <f t="shared" si="736"/>
        <v>2.9625756377671893E-2</v>
      </c>
      <c r="T544" s="5">
        <f t="shared" si="737"/>
        <v>7.1351688921013942E-2</v>
      </c>
      <c r="U544" s="5">
        <f t="shared" si="738"/>
        <v>1.7704564749346743E-2</v>
      </c>
      <c r="V544" s="5">
        <f t="shared" si="739"/>
        <v>9.1482139181421427E-3</v>
      </c>
      <c r="W544" s="5">
        <f t="shared" si="740"/>
        <v>9.5852182454226262E-2</v>
      </c>
      <c r="X544" s="5">
        <f t="shared" si="741"/>
        <v>7.9597090092726294E-2</v>
      </c>
      <c r="Y544" s="5">
        <f t="shared" si="742"/>
        <v>3.3049308784675643E-2</v>
      </c>
      <c r="Z544" s="5">
        <f t="shared" si="743"/>
        <v>1.4643503548122099E-3</v>
      </c>
      <c r="AA544" s="5">
        <f t="shared" si="744"/>
        <v>4.9007120454429261E-3</v>
      </c>
      <c r="AB544" s="5">
        <f t="shared" si="745"/>
        <v>8.2005574941214684E-3</v>
      </c>
      <c r="AC544" s="5">
        <f t="shared" si="746"/>
        <v>1.5890066050694965E-3</v>
      </c>
      <c r="AD544" s="5">
        <f t="shared" si="747"/>
        <v>8.0196645493977481E-2</v>
      </c>
      <c r="AE544" s="5">
        <f t="shared" si="748"/>
        <v>6.6596497367881299E-2</v>
      </c>
      <c r="AF544" s="5">
        <f t="shared" si="749"/>
        <v>2.7651365180874569E-2</v>
      </c>
      <c r="AG544" s="5">
        <f t="shared" si="750"/>
        <v>7.6540361388919851E-3</v>
      </c>
      <c r="AH544" s="5">
        <f t="shared" si="751"/>
        <v>3.040046249728452E-4</v>
      </c>
      <c r="AI544" s="5">
        <f t="shared" si="752"/>
        <v>1.0174061983041214E-3</v>
      </c>
      <c r="AJ544" s="5">
        <f t="shared" si="753"/>
        <v>1.7024664878702192E-3</v>
      </c>
      <c r="AK544" s="5">
        <f t="shared" si="754"/>
        <v>1.8992035152085012E-3</v>
      </c>
      <c r="AL544" s="5">
        <f t="shared" si="755"/>
        <v>1.7664244503576813E-4</v>
      </c>
      <c r="AM544" s="5">
        <f t="shared" si="756"/>
        <v>5.3678501908356893E-2</v>
      </c>
      <c r="AN544" s="5">
        <f t="shared" si="757"/>
        <v>4.4575433162228187E-2</v>
      </c>
      <c r="AO544" s="5">
        <f t="shared" si="758"/>
        <v>1.8508054164705856E-2</v>
      </c>
      <c r="AP544" s="5">
        <f t="shared" si="759"/>
        <v>5.1231219330614046E-3</v>
      </c>
      <c r="AQ544" s="5">
        <f t="shared" si="760"/>
        <v>1.0635793250107961E-3</v>
      </c>
      <c r="AR544" s="5">
        <f t="shared" si="761"/>
        <v>5.0490000129365071E-5</v>
      </c>
      <c r="AS544" s="5">
        <f t="shared" si="762"/>
        <v>1.6897387363294346E-4</v>
      </c>
      <c r="AT544" s="5">
        <f t="shared" si="763"/>
        <v>2.8275074170494975E-4</v>
      </c>
      <c r="AU544" s="5">
        <f t="shared" si="764"/>
        <v>3.1542541741637364E-4</v>
      </c>
      <c r="AV544" s="5">
        <f t="shared" si="765"/>
        <v>2.639069839897573E-4</v>
      </c>
      <c r="AW544" s="5">
        <f t="shared" si="766"/>
        <v>1.3636469341157294E-5</v>
      </c>
      <c r="AX544" s="5">
        <f t="shared" si="767"/>
        <v>2.9940794794443306E-2</v>
      </c>
      <c r="AY544" s="5">
        <f t="shared" si="768"/>
        <v>2.4863285109227636E-2</v>
      </c>
      <c r="AZ544" s="5">
        <f t="shared" si="769"/>
        <v>1.0323422451989632E-2</v>
      </c>
      <c r="BA544" s="5">
        <f t="shared" si="770"/>
        <v>2.8575749518229901E-3</v>
      </c>
      <c r="BB544" s="5">
        <f t="shared" si="771"/>
        <v>5.932432759045218E-4</v>
      </c>
      <c r="BC544" s="5">
        <f t="shared" si="772"/>
        <v>9.8527622992050743E-5</v>
      </c>
      <c r="BD544" s="5">
        <f t="shared" si="773"/>
        <v>6.987942242904445E-6</v>
      </c>
      <c r="BE544" s="5">
        <f t="shared" si="774"/>
        <v>2.3386406545483445E-5</v>
      </c>
      <c r="BF544" s="5">
        <f t="shared" si="775"/>
        <v>3.9133409528819283E-5</v>
      </c>
      <c r="BG544" s="5">
        <f t="shared" si="776"/>
        <v>4.3655666333969624E-5</v>
      </c>
      <c r="BH544" s="5">
        <f t="shared" si="777"/>
        <v>3.6525386351642363E-5</v>
      </c>
      <c r="BI544" s="5">
        <f t="shared" si="778"/>
        <v>2.4447755999062883E-5</v>
      </c>
      <c r="BJ544" s="8">
        <f t="shared" si="779"/>
        <v>0.79084544118737732</v>
      </c>
      <c r="BK544" s="8">
        <f t="shared" si="780"/>
        <v>0.12338620046597362</v>
      </c>
      <c r="BL544" s="8">
        <f t="shared" si="781"/>
        <v>5.5015855471277221E-2</v>
      </c>
      <c r="BM544" s="8">
        <f t="shared" si="782"/>
        <v>0.7325765580032253</v>
      </c>
      <c r="BN544" s="8">
        <f t="shared" si="783"/>
        <v>0.21328564083632834</v>
      </c>
    </row>
    <row r="545" spans="1:66" s="15" customFormat="1" x14ac:dyDescent="0.25">
      <c r="A545" s="15" t="s">
        <v>35</v>
      </c>
      <c r="B545" s="15" t="s">
        <v>286</v>
      </c>
      <c r="C545" s="15" t="s">
        <v>282</v>
      </c>
      <c r="E545" s="15">
        <f>VLOOKUP(A545,home!$A$2:$E$405,3,FALSE)</f>
        <v>1.2</v>
      </c>
      <c r="F545" s="15">
        <f>VLOOKUP(B545,home!$B$2:$E$405,3,FALSE)</f>
        <v>1.67</v>
      </c>
      <c r="G545" s="15">
        <f>VLOOKUP(C545,away!$B$2:$E$405,4,FALSE)</f>
        <v>1.67</v>
      </c>
      <c r="H545" s="15">
        <f>VLOOKUP(A545,away!$A$2:$E$405,3,FALSE)</f>
        <v>1.1499999999999999</v>
      </c>
      <c r="I545" s="15">
        <f>VLOOKUP(C545,away!$B$2:$E$405,3,FALSE)</f>
        <v>0.83</v>
      </c>
      <c r="J545" s="15">
        <f>VLOOKUP(B545,home!$B$2:$E$405,4,FALSE)</f>
        <v>0.87</v>
      </c>
      <c r="K545" s="20">
        <f t="shared" si="728"/>
        <v>3.3466799999999997</v>
      </c>
      <c r="L545" s="20">
        <f t="shared" si="729"/>
        <v>0.8304149999999999</v>
      </c>
      <c r="M545" s="21">
        <f t="shared" si="730"/>
        <v>1.5343014346004278E-2</v>
      </c>
      <c r="N545" s="21">
        <f t="shared" si="731"/>
        <v>5.1348159251485594E-2</v>
      </c>
      <c r="O545" s="21">
        <f t="shared" si="732"/>
        <v>1.2741069258137141E-2</v>
      </c>
      <c r="P545" s="21">
        <f t="shared" si="733"/>
        <v>4.2640281664822401E-2</v>
      </c>
      <c r="Q545" s="21">
        <f t="shared" si="734"/>
        <v>8.5922928801880932E-2</v>
      </c>
      <c r="R545" s="21">
        <f t="shared" si="735"/>
        <v>5.2901875139979761E-3</v>
      </c>
      <c r="S545" s="21">
        <f t="shared" si="736"/>
        <v>2.9625756377671893E-2</v>
      </c>
      <c r="T545" s="21">
        <f t="shared" si="737"/>
        <v>7.1351688921013942E-2</v>
      </c>
      <c r="U545" s="21">
        <f t="shared" si="738"/>
        <v>1.7704564749346743E-2</v>
      </c>
      <c r="V545" s="21">
        <f t="shared" si="739"/>
        <v>9.1482139181421427E-3</v>
      </c>
      <c r="W545" s="21">
        <f t="shared" si="740"/>
        <v>9.5852182454226262E-2</v>
      </c>
      <c r="X545" s="21">
        <f t="shared" si="741"/>
        <v>7.9597090092726294E-2</v>
      </c>
      <c r="Y545" s="21">
        <f t="shared" si="742"/>
        <v>3.3049308784675643E-2</v>
      </c>
      <c r="Z545" s="21">
        <f t="shared" si="743"/>
        <v>1.4643503548122099E-3</v>
      </c>
      <c r="AA545" s="21">
        <f t="shared" si="744"/>
        <v>4.9007120454429261E-3</v>
      </c>
      <c r="AB545" s="21">
        <f t="shared" si="745"/>
        <v>8.2005574941214684E-3</v>
      </c>
      <c r="AC545" s="21">
        <f t="shared" si="746"/>
        <v>1.5890066050694965E-3</v>
      </c>
      <c r="AD545" s="21">
        <f t="shared" si="747"/>
        <v>8.0196645493977481E-2</v>
      </c>
      <c r="AE545" s="21">
        <f t="shared" si="748"/>
        <v>6.6596497367881299E-2</v>
      </c>
      <c r="AF545" s="21">
        <f t="shared" si="749"/>
        <v>2.7651365180874569E-2</v>
      </c>
      <c r="AG545" s="21">
        <f t="shared" si="750"/>
        <v>7.6540361388919851E-3</v>
      </c>
      <c r="AH545" s="21">
        <f t="shared" si="751"/>
        <v>3.040046249728452E-4</v>
      </c>
      <c r="AI545" s="21">
        <f t="shared" si="752"/>
        <v>1.0174061983041214E-3</v>
      </c>
      <c r="AJ545" s="21">
        <f t="shared" si="753"/>
        <v>1.7024664878702192E-3</v>
      </c>
      <c r="AK545" s="21">
        <f t="shared" si="754"/>
        <v>1.8992035152085012E-3</v>
      </c>
      <c r="AL545" s="21">
        <f t="shared" si="755"/>
        <v>1.7664244503576813E-4</v>
      </c>
      <c r="AM545" s="21">
        <f t="shared" si="756"/>
        <v>5.3678501908356893E-2</v>
      </c>
      <c r="AN545" s="21">
        <f t="shared" si="757"/>
        <v>4.4575433162228187E-2</v>
      </c>
      <c r="AO545" s="21">
        <f t="shared" si="758"/>
        <v>1.8508054164705856E-2</v>
      </c>
      <c r="AP545" s="21">
        <f t="shared" si="759"/>
        <v>5.1231219330614046E-3</v>
      </c>
      <c r="AQ545" s="21">
        <f t="shared" si="760"/>
        <v>1.0635793250107961E-3</v>
      </c>
      <c r="AR545" s="21">
        <f t="shared" si="761"/>
        <v>5.0490000129365071E-5</v>
      </c>
      <c r="AS545" s="21">
        <f t="shared" si="762"/>
        <v>1.6897387363294346E-4</v>
      </c>
      <c r="AT545" s="21">
        <f t="shared" si="763"/>
        <v>2.8275074170494975E-4</v>
      </c>
      <c r="AU545" s="21">
        <f t="shared" si="764"/>
        <v>3.1542541741637364E-4</v>
      </c>
      <c r="AV545" s="21">
        <f t="shared" si="765"/>
        <v>2.639069839897573E-4</v>
      </c>
      <c r="AW545" s="21">
        <f t="shared" si="766"/>
        <v>1.3636469341157294E-5</v>
      </c>
      <c r="AX545" s="21">
        <f t="shared" si="767"/>
        <v>2.9940794794443306E-2</v>
      </c>
      <c r="AY545" s="21">
        <f t="shared" si="768"/>
        <v>2.4863285109227636E-2</v>
      </c>
      <c r="AZ545" s="21">
        <f t="shared" si="769"/>
        <v>1.0323422451989632E-2</v>
      </c>
      <c r="BA545" s="21">
        <f t="shared" si="770"/>
        <v>2.8575749518229901E-3</v>
      </c>
      <c r="BB545" s="21">
        <f t="shared" si="771"/>
        <v>5.932432759045218E-4</v>
      </c>
      <c r="BC545" s="21">
        <f t="shared" si="772"/>
        <v>9.8527622992050743E-5</v>
      </c>
      <c r="BD545" s="21">
        <f t="shared" si="773"/>
        <v>6.987942242904445E-6</v>
      </c>
      <c r="BE545" s="21">
        <f t="shared" si="774"/>
        <v>2.3386406545483445E-5</v>
      </c>
      <c r="BF545" s="21">
        <f t="shared" si="775"/>
        <v>3.9133409528819283E-5</v>
      </c>
      <c r="BG545" s="21">
        <f t="shared" si="776"/>
        <v>4.3655666333969624E-5</v>
      </c>
      <c r="BH545" s="21">
        <f t="shared" si="777"/>
        <v>3.6525386351642363E-5</v>
      </c>
      <c r="BI545" s="21">
        <f t="shared" si="778"/>
        <v>2.4447755999062883E-5</v>
      </c>
      <c r="BJ545" s="22">
        <f t="shared" si="779"/>
        <v>0.79084544118737732</v>
      </c>
      <c r="BK545" s="22">
        <f t="shared" si="780"/>
        <v>0.12338620046597362</v>
      </c>
      <c r="BL545" s="22">
        <f t="shared" si="781"/>
        <v>5.5015855471277221E-2</v>
      </c>
      <c r="BM545" s="22">
        <f t="shared" si="782"/>
        <v>0.7325765580032253</v>
      </c>
      <c r="BN545" s="22">
        <f t="shared" si="783"/>
        <v>0.21328564083632834</v>
      </c>
    </row>
    <row r="546" spans="1:66" x14ac:dyDescent="0.25">
      <c r="A546" t="s">
        <v>10</v>
      </c>
      <c r="B546" t="s">
        <v>38</v>
      </c>
      <c r="C546" t="s">
        <v>42</v>
      </c>
      <c r="D546" s="10"/>
      <c r="E546">
        <f>VLOOKUP(A546,home!$A$2:$E$405,3,FALSE)</f>
        <v>1.34883720930233</v>
      </c>
      <c r="F546">
        <f>VLOOKUP(B546,home!$B$2:$E$405,3,FALSE)</f>
        <v>1.1100000000000001</v>
      </c>
      <c r="G546">
        <f>VLOOKUP(C546,away!$B$2:$E$405,4,FALSE)</f>
        <v>1.1100000000000001</v>
      </c>
      <c r="H546">
        <f>VLOOKUP(A546,away!$A$2:$E$405,3,FALSE)</f>
        <v>1.5813953488372099</v>
      </c>
      <c r="I546">
        <f>VLOOKUP(C546,away!$B$2:$E$405,3,FALSE)</f>
        <v>0</v>
      </c>
      <c r="J546">
        <f>VLOOKUP(B546,home!$B$2:$E$405,4,FALSE)</f>
        <v>0.63</v>
      </c>
      <c r="K546" s="3">
        <f t="shared" ref="K546:K609" si="784">E546*F546*G546</f>
        <v>1.6619023255814009</v>
      </c>
      <c r="L546" s="3">
        <f t="shared" ref="L546:L609" si="785">H546*I546*J546</f>
        <v>0</v>
      </c>
      <c r="M546" s="5">
        <f t="shared" ref="M546:M609" si="786">_xlfn.POISSON.DIST(0,K546,FALSE) * _xlfn.POISSON.DIST(0,L546,FALSE)</f>
        <v>0.18977761767911822</v>
      </c>
      <c r="N546" s="5">
        <f t="shared" ref="N546:N609" si="787">_xlfn.POISSON.DIST(1,K546,FALSE) * _xlfn.POISSON.DIST(0,L546,FALSE)</f>
        <v>0.31539186416422454</v>
      </c>
      <c r="O546" s="5">
        <f t="shared" ref="O546:O609" si="788">_xlfn.POISSON.DIST(0,K546,FALSE) * _xlfn.POISSON.DIST(1,L546,FALSE)</f>
        <v>0</v>
      </c>
      <c r="P546" s="5">
        <f t="shared" ref="P546:P609" si="789">_xlfn.POISSON.DIST(1,K546,FALSE) * _xlfn.POISSON.DIST(1,L546,FALSE)</f>
        <v>0</v>
      </c>
      <c r="Q546" s="5">
        <f t="shared" ref="Q546:Q609" si="790">_xlfn.POISSON.DIST(2,K546,FALSE) * _xlfn.POISSON.DIST(0,L546,FALSE)</f>
        <v>0.26207523626198909</v>
      </c>
      <c r="R546" s="5">
        <f t="shared" ref="R546:R609" si="791">_xlfn.POISSON.DIST(0,K546,FALSE) * _xlfn.POISSON.DIST(2,L546,FALSE)</f>
        <v>0</v>
      </c>
      <c r="S546" s="5">
        <f t="shared" ref="S546:S609" si="792">_xlfn.POISSON.DIST(2,K546,FALSE) * _xlfn.POISSON.DIST(2,L546,FALSE)</f>
        <v>0</v>
      </c>
      <c r="T546" s="5">
        <f t="shared" ref="T546:T609" si="793">_xlfn.POISSON.DIST(2,K546,FALSE) * _xlfn.POISSON.DIST(1,L546,FALSE)</f>
        <v>0</v>
      </c>
      <c r="U546" s="5">
        <f t="shared" ref="U546:U609" si="794">_xlfn.POISSON.DIST(1,K546,FALSE) * _xlfn.POISSON.DIST(2,L546,FALSE)</f>
        <v>0</v>
      </c>
      <c r="V546" s="5">
        <f t="shared" ref="V546:V609" si="795">_xlfn.POISSON.DIST(3,K546,FALSE) * _xlfn.POISSON.DIST(3,L546,FALSE)</f>
        <v>0</v>
      </c>
      <c r="W546" s="5">
        <f t="shared" ref="W546:W609" si="796">_xlfn.POISSON.DIST(3,K546,FALSE) * _xlfn.POISSON.DIST(0,L546,FALSE)</f>
        <v>0.1451811482070316</v>
      </c>
      <c r="X546" s="5">
        <f t="shared" ref="X546:X609" si="797">_xlfn.POISSON.DIST(3,K546,FALSE) * _xlfn.POISSON.DIST(1,L546,FALSE)</f>
        <v>0</v>
      </c>
      <c r="Y546" s="5">
        <f t="shared" ref="Y546:Y609" si="798">_xlfn.POISSON.DIST(3,K546,FALSE) * _xlfn.POISSON.DIST(2,L546,FALSE)</f>
        <v>0</v>
      </c>
      <c r="Z546" s="5">
        <f t="shared" ref="Z546:Z609" si="799">_xlfn.POISSON.DIST(0,K546,FALSE) * _xlfn.POISSON.DIST(3,L546,FALSE)</f>
        <v>0</v>
      </c>
      <c r="AA546" s="5">
        <f t="shared" ref="AA546:AA609" si="800">_xlfn.POISSON.DIST(1,K546,FALSE) * _xlfn.POISSON.DIST(3,L546,FALSE)</f>
        <v>0</v>
      </c>
      <c r="AB546" s="5">
        <f t="shared" ref="AB546:AB609" si="801">_xlfn.POISSON.DIST(2,K546,FALSE) * _xlfn.POISSON.DIST(3,L546,FALSE)</f>
        <v>0</v>
      </c>
      <c r="AC546" s="5">
        <f t="shared" ref="AC546:AC609" si="802">_xlfn.POISSON.DIST(4,K546,FALSE) * _xlfn.POISSON.DIST(4,L546,FALSE)</f>
        <v>0</v>
      </c>
      <c r="AD546" s="5">
        <f t="shared" ref="AD546:AD609" si="803">_xlfn.POISSON.DIST(4,K546,FALSE) * _xlfn.POISSON.DIST(0,L546,FALSE)</f>
        <v>6.0319221958960965E-2</v>
      </c>
      <c r="AE546" s="5">
        <f t="shared" ref="AE546:AE609" si="804">_xlfn.POISSON.DIST(4,K546,FALSE) * _xlfn.POISSON.DIST(1,L546,FALSE)</f>
        <v>0</v>
      </c>
      <c r="AF546" s="5">
        <f t="shared" ref="AF546:AF609" si="805">_xlfn.POISSON.DIST(4,K546,FALSE) * _xlfn.POISSON.DIST(2,L546,FALSE)</f>
        <v>0</v>
      </c>
      <c r="AG546" s="5">
        <f t="shared" ref="AG546:AG609" si="806">_xlfn.POISSON.DIST(4,K546,FALSE) * _xlfn.POISSON.DIST(3,L546,FALSE)</f>
        <v>0</v>
      </c>
      <c r="AH546" s="5">
        <f t="shared" ref="AH546:AH609" si="807">_xlfn.POISSON.DIST(0,K546,FALSE) * _xlfn.POISSON.DIST(4,L546,FALSE)</f>
        <v>0</v>
      </c>
      <c r="AI546" s="5">
        <f t="shared" ref="AI546:AI609" si="808">_xlfn.POISSON.DIST(1,K546,FALSE) * _xlfn.POISSON.DIST(4,L546,FALSE)</f>
        <v>0</v>
      </c>
      <c r="AJ546" s="5">
        <f t="shared" ref="AJ546:AJ609" si="809">_xlfn.POISSON.DIST(2,K546,FALSE) * _xlfn.POISSON.DIST(4,L546,FALSE)</f>
        <v>0</v>
      </c>
      <c r="AK546" s="5">
        <f t="shared" ref="AK546:AK609" si="810">_xlfn.POISSON.DIST(3,K546,FALSE) * _xlfn.POISSON.DIST(4,L546,FALSE)</f>
        <v>0</v>
      </c>
      <c r="AL546" s="5">
        <f t="shared" ref="AL546:AL609" si="811">_xlfn.POISSON.DIST(5,K546,FALSE) * _xlfn.POISSON.DIST(5,L546,FALSE)</f>
        <v>0</v>
      </c>
      <c r="AM546" s="5">
        <f t="shared" ref="AM546:AM609" si="812">_xlfn.POISSON.DIST(5,K546,FALSE) * _xlfn.POISSON.DIST(0,L546,FALSE)</f>
        <v>2.0048931050171564E-2</v>
      </c>
      <c r="AN546" s="5">
        <f t="shared" ref="AN546:AN609" si="813">_xlfn.POISSON.DIST(5,K546,FALSE) * _xlfn.POISSON.DIST(1,L546,FALSE)</f>
        <v>0</v>
      </c>
      <c r="AO546" s="5">
        <f t="shared" ref="AO546:AO609" si="814">_xlfn.POISSON.DIST(5,K546,FALSE) * _xlfn.POISSON.DIST(2,L546,FALSE)</f>
        <v>0</v>
      </c>
      <c r="AP546" s="5">
        <f t="shared" ref="AP546:AP609" si="815">_xlfn.POISSON.DIST(5,K546,FALSE) * _xlfn.POISSON.DIST(3,L546,FALSE)</f>
        <v>0</v>
      </c>
      <c r="AQ546" s="5">
        <f t="shared" ref="AQ546:AQ609" si="816">_xlfn.POISSON.DIST(5,K546,FALSE) * _xlfn.POISSON.DIST(4,L546,FALSE)</f>
        <v>0</v>
      </c>
      <c r="AR546" s="5">
        <f t="shared" ref="AR546:AR609" si="817">_xlfn.POISSON.DIST(0,K546,FALSE) * _xlfn.POISSON.DIST(5,L546,FALSE)</f>
        <v>0</v>
      </c>
      <c r="AS546" s="5">
        <f t="shared" ref="AS546:AS609" si="818">_xlfn.POISSON.DIST(1,K546,FALSE) * _xlfn.POISSON.DIST(5,L546,FALSE)</f>
        <v>0</v>
      </c>
      <c r="AT546" s="5">
        <f t="shared" ref="AT546:AT609" si="819">_xlfn.POISSON.DIST(2,K546,FALSE) * _xlfn.POISSON.DIST(5,L546,FALSE)</f>
        <v>0</v>
      </c>
      <c r="AU546" s="5">
        <f t="shared" ref="AU546:AU609" si="820">_xlfn.POISSON.DIST(3,K546,FALSE) * _xlfn.POISSON.DIST(5,L546,FALSE)</f>
        <v>0</v>
      </c>
      <c r="AV546" s="5">
        <f t="shared" ref="AV546:AV609" si="821">_xlfn.POISSON.DIST(4,K546,FALSE) * _xlfn.POISSON.DIST(5,L546,FALSE)</f>
        <v>0</v>
      </c>
      <c r="AW546" s="5">
        <f t="shared" ref="AW546:AW609" si="822">_xlfn.POISSON.DIST(6,K546,FALSE) * _xlfn.POISSON.DIST(6,L546,FALSE)</f>
        <v>0</v>
      </c>
      <c r="AX546" s="5">
        <f t="shared" ref="AX546:AX609" si="823">_xlfn.POISSON.DIST(6,K546,FALSE) * _xlfn.POISSON.DIST(0,L546,FALSE)</f>
        <v>5.5532275229502178E-3</v>
      </c>
      <c r="AY546" s="5">
        <f t="shared" ref="AY546:AY609" si="824">_xlfn.POISSON.DIST(6,K546,FALSE) * _xlfn.POISSON.DIST(1,L546,FALSE)</f>
        <v>0</v>
      </c>
      <c r="AZ546" s="5">
        <f t="shared" ref="AZ546:AZ609" si="825">_xlfn.POISSON.DIST(6,K546,FALSE) * _xlfn.POISSON.DIST(2,L546,FALSE)</f>
        <v>0</v>
      </c>
      <c r="BA546" s="5">
        <f t="shared" ref="BA546:BA609" si="826">_xlfn.POISSON.DIST(6,K546,FALSE) * _xlfn.POISSON.DIST(3,L546,FALSE)</f>
        <v>0</v>
      </c>
      <c r="BB546" s="5">
        <f t="shared" ref="BB546:BB609" si="827">_xlfn.POISSON.DIST(6,K546,FALSE) * _xlfn.POISSON.DIST(4,L546,FALSE)</f>
        <v>0</v>
      </c>
      <c r="BC546" s="5">
        <f t="shared" ref="BC546:BC609" si="828">_xlfn.POISSON.DIST(6,K546,FALSE) * _xlfn.POISSON.DIST(5,L546,FALSE)</f>
        <v>0</v>
      </c>
      <c r="BD546" s="5">
        <f t="shared" ref="BD546:BD609" si="829">_xlfn.POISSON.DIST(0,K546,FALSE) * _xlfn.POISSON.DIST(6,L546,FALSE)</f>
        <v>0</v>
      </c>
      <c r="BE546" s="5">
        <f t="shared" ref="BE546:BE609" si="830">_xlfn.POISSON.DIST(1,K546,FALSE) * _xlfn.POISSON.DIST(6,L546,FALSE)</f>
        <v>0</v>
      </c>
      <c r="BF546" s="5">
        <f t="shared" ref="BF546:BF609" si="831">_xlfn.POISSON.DIST(2,K546,FALSE) * _xlfn.POISSON.DIST(6,L546,FALSE)</f>
        <v>0</v>
      </c>
      <c r="BG546" s="5">
        <f t="shared" ref="BG546:BG609" si="832">_xlfn.POISSON.DIST(3,K546,FALSE) * _xlfn.POISSON.DIST(6,L546,FALSE)</f>
        <v>0</v>
      </c>
      <c r="BH546" s="5">
        <f t="shared" ref="BH546:BH609" si="833">_xlfn.POISSON.DIST(4,K546,FALSE) * _xlfn.POISSON.DIST(6,L546,FALSE)</f>
        <v>0</v>
      </c>
      <c r="BI546" s="5">
        <f t="shared" ref="BI546:BI609" si="834">_xlfn.POISSON.DIST(5,K546,FALSE) * _xlfn.POISSON.DIST(6,L546,FALSE)</f>
        <v>0</v>
      </c>
      <c r="BJ546" s="8">
        <f t="shared" ref="BJ546:BJ609" si="835">SUM(N546,Q546,T546,W546,X546,Y546,AD546,AE546,AF546,AG546,AM546,AN546,AO546,AP546,AQ546,AX546,AY546,AZ546,BA546,BB546,BC546)</f>
        <v>0.80856962916532804</v>
      </c>
      <c r="BK546" s="8">
        <f t="shared" ref="BK546:BK609" si="836">SUM(M546,P546,S546,V546,AC546,AL546,AY546)</f>
        <v>0.18977761767911822</v>
      </c>
      <c r="BL546" s="8">
        <f t="shared" ref="BL546:BL609" si="837">SUM(O546,R546,U546,AA546,AB546,AH546,AI546,AJ546,AK546,AR546,AS546,AT546,AU546,AV546,BD546,BE546,BF546,BG546,BH546,BI546)</f>
        <v>0</v>
      </c>
      <c r="BM546" s="8">
        <f t="shared" ref="BM546:BM609" si="838">SUM(S546:BI546)</f>
        <v>0.23110252873911433</v>
      </c>
      <c r="BN546" s="8">
        <f t="shared" ref="BN546:BN609" si="839">SUM(M546:R546)</f>
        <v>0.7672447181053319</v>
      </c>
    </row>
    <row r="547" spans="1:66" x14ac:dyDescent="0.25">
      <c r="A547" t="s">
        <v>13</v>
      </c>
      <c r="B547" t="s">
        <v>43</v>
      </c>
      <c r="C547" t="s">
        <v>47</v>
      </c>
      <c r="D547" s="10"/>
      <c r="E547">
        <f>VLOOKUP(A547,home!$A$2:$E$405,3,FALSE)</f>
        <v>2</v>
      </c>
      <c r="F547">
        <f>VLOOKUP(B547,home!$B$2:$E$405,3,FALSE)</f>
        <v>2.5</v>
      </c>
      <c r="G547">
        <f>VLOOKUP(C547,away!$B$2:$E$405,4,FALSE)</f>
        <v>0</v>
      </c>
      <c r="H547">
        <f>VLOOKUP(A547,away!$A$2:$E$405,3,FALSE)</f>
        <v>1</v>
      </c>
      <c r="I547">
        <f>VLOOKUP(C547,away!$B$2:$E$405,3,FALSE)</f>
        <v>2</v>
      </c>
      <c r="J547">
        <f>VLOOKUP(B547,home!$B$2:$E$405,4,FALSE)</f>
        <v>2</v>
      </c>
      <c r="K547" s="3">
        <f t="shared" si="784"/>
        <v>0</v>
      </c>
      <c r="L547" s="3">
        <f t="shared" si="785"/>
        <v>4</v>
      </c>
      <c r="M547" s="5">
        <f t="shared" si="786"/>
        <v>1.8315638888734179E-2</v>
      </c>
      <c r="N547" s="5">
        <f t="shared" si="787"/>
        <v>0</v>
      </c>
      <c r="O547" s="5">
        <f t="shared" si="788"/>
        <v>7.3262555554936715E-2</v>
      </c>
      <c r="P547" s="5">
        <f t="shared" si="789"/>
        <v>0</v>
      </c>
      <c r="Q547" s="5">
        <f t="shared" si="790"/>
        <v>0</v>
      </c>
      <c r="R547" s="5">
        <f t="shared" si="791"/>
        <v>0.14652511110987346</v>
      </c>
      <c r="S547" s="5">
        <f t="shared" si="792"/>
        <v>0</v>
      </c>
      <c r="T547" s="5">
        <f t="shared" si="793"/>
        <v>0</v>
      </c>
      <c r="U547" s="5">
        <f t="shared" si="794"/>
        <v>0</v>
      </c>
      <c r="V547" s="5">
        <f t="shared" si="795"/>
        <v>0</v>
      </c>
      <c r="W547" s="5">
        <f t="shared" si="796"/>
        <v>0</v>
      </c>
      <c r="X547" s="5">
        <f t="shared" si="797"/>
        <v>0</v>
      </c>
      <c r="Y547" s="5">
        <f t="shared" si="798"/>
        <v>0</v>
      </c>
      <c r="Z547" s="5">
        <f t="shared" si="799"/>
        <v>0.19536681481316462</v>
      </c>
      <c r="AA547" s="5">
        <f t="shared" si="800"/>
        <v>0</v>
      </c>
      <c r="AB547" s="5">
        <f t="shared" si="801"/>
        <v>0</v>
      </c>
      <c r="AC547" s="5">
        <f t="shared" si="802"/>
        <v>0</v>
      </c>
      <c r="AD547" s="5">
        <f t="shared" si="803"/>
        <v>0</v>
      </c>
      <c r="AE547" s="5">
        <f t="shared" si="804"/>
        <v>0</v>
      </c>
      <c r="AF547" s="5">
        <f t="shared" si="805"/>
        <v>0</v>
      </c>
      <c r="AG547" s="5">
        <f t="shared" si="806"/>
        <v>0</v>
      </c>
      <c r="AH547" s="5">
        <f t="shared" si="807"/>
        <v>0.19536681481316462</v>
      </c>
      <c r="AI547" s="5">
        <f t="shared" si="808"/>
        <v>0</v>
      </c>
      <c r="AJ547" s="5">
        <f t="shared" si="809"/>
        <v>0</v>
      </c>
      <c r="AK547" s="5">
        <f t="shared" si="810"/>
        <v>0</v>
      </c>
      <c r="AL547" s="5">
        <f t="shared" si="811"/>
        <v>0</v>
      </c>
      <c r="AM547" s="5">
        <f t="shared" si="812"/>
        <v>0</v>
      </c>
      <c r="AN547" s="5">
        <f t="shared" si="813"/>
        <v>0</v>
      </c>
      <c r="AO547" s="5">
        <f t="shared" si="814"/>
        <v>0</v>
      </c>
      <c r="AP547" s="5">
        <f t="shared" si="815"/>
        <v>0</v>
      </c>
      <c r="AQ547" s="5">
        <f t="shared" si="816"/>
        <v>0</v>
      </c>
      <c r="AR547" s="5">
        <f t="shared" si="817"/>
        <v>0.1562934518505317</v>
      </c>
      <c r="AS547" s="5">
        <f t="shared" si="818"/>
        <v>0</v>
      </c>
      <c r="AT547" s="5">
        <f t="shared" si="819"/>
        <v>0</v>
      </c>
      <c r="AU547" s="5">
        <f t="shared" si="820"/>
        <v>0</v>
      </c>
      <c r="AV547" s="5">
        <f t="shared" si="821"/>
        <v>0</v>
      </c>
      <c r="AW547" s="5">
        <f t="shared" si="822"/>
        <v>0</v>
      </c>
      <c r="AX547" s="5">
        <f t="shared" si="823"/>
        <v>0</v>
      </c>
      <c r="AY547" s="5">
        <f t="shared" si="824"/>
        <v>0</v>
      </c>
      <c r="AZ547" s="5">
        <f t="shared" si="825"/>
        <v>0</v>
      </c>
      <c r="BA547" s="5">
        <f t="shared" si="826"/>
        <v>0</v>
      </c>
      <c r="BB547" s="5">
        <f t="shared" si="827"/>
        <v>0</v>
      </c>
      <c r="BC547" s="5">
        <f t="shared" si="828"/>
        <v>0</v>
      </c>
      <c r="BD547" s="5">
        <f t="shared" si="829"/>
        <v>0.10419563456702115</v>
      </c>
      <c r="BE547" s="5">
        <f t="shared" si="830"/>
        <v>0</v>
      </c>
      <c r="BF547" s="5">
        <f t="shared" si="831"/>
        <v>0</v>
      </c>
      <c r="BG547" s="5">
        <f t="shared" si="832"/>
        <v>0</v>
      </c>
      <c r="BH547" s="5">
        <f t="shared" si="833"/>
        <v>0</v>
      </c>
      <c r="BI547" s="5">
        <f t="shared" si="834"/>
        <v>0</v>
      </c>
      <c r="BJ547" s="8">
        <f t="shared" si="835"/>
        <v>0</v>
      </c>
      <c r="BK547" s="8">
        <f t="shared" si="836"/>
        <v>1.8315638888734179E-2</v>
      </c>
      <c r="BL547" s="8">
        <f t="shared" si="837"/>
        <v>0.67564356789552771</v>
      </c>
      <c r="BM547" s="8">
        <f t="shared" si="838"/>
        <v>0.65122271604388215</v>
      </c>
      <c r="BN547" s="8">
        <f t="shared" si="839"/>
        <v>0.23810330555354436</v>
      </c>
    </row>
    <row r="548" spans="1:66" x14ac:dyDescent="0.25">
      <c r="A548" t="s">
        <v>16</v>
      </c>
      <c r="B548" t="s">
        <v>56</v>
      </c>
      <c r="C548" t="s">
        <v>467</v>
      </c>
      <c r="D548" s="10"/>
      <c r="E548">
        <f>VLOOKUP(A548,home!$A$2:$E$405,3,FALSE)</f>
        <v>1.4166666666666701</v>
      </c>
      <c r="F548">
        <f>VLOOKUP(B548,home!$B$2:$E$405,3,FALSE)</f>
        <v>0.71</v>
      </c>
      <c r="G548">
        <f>VLOOKUP(C548,away!$B$2:$E$405,4,FALSE)</f>
        <v>0</v>
      </c>
      <c r="H548">
        <f>VLOOKUP(A548,away!$A$2:$E$405,3,FALSE)</f>
        <v>1.3611111111111101</v>
      </c>
      <c r="I548">
        <f>VLOOKUP(C548,away!$B$2:$E$405,3,FALSE)</f>
        <v>0</v>
      </c>
      <c r="J548">
        <f>VLOOKUP(B548,home!$B$2:$E$405,4,FALSE)</f>
        <v>0</v>
      </c>
      <c r="K548" s="3">
        <f t="shared" si="784"/>
        <v>0</v>
      </c>
      <c r="L548" s="3">
        <f t="shared" si="785"/>
        <v>0</v>
      </c>
      <c r="M548" s="5">
        <f t="shared" si="786"/>
        <v>1</v>
      </c>
      <c r="N548" s="5">
        <f t="shared" si="787"/>
        <v>0</v>
      </c>
      <c r="O548" s="5">
        <f t="shared" si="788"/>
        <v>0</v>
      </c>
      <c r="P548" s="5">
        <f t="shared" si="789"/>
        <v>0</v>
      </c>
      <c r="Q548" s="5">
        <f t="shared" si="790"/>
        <v>0</v>
      </c>
      <c r="R548" s="5">
        <f t="shared" si="791"/>
        <v>0</v>
      </c>
      <c r="S548" s="5">
        <f t="shared" si="792"/>
        <v>0</v>
      </c>
      <c r="T548" s="5">
        <f t="shared" si="793"/>
        <v>0</v>
      </c>
      <c r="U548" s="5">
        <f t="shared" si="794"/>
        <v>0</v>
      </c>
      <c r="V548" s="5">
        <f t="shared" si="795"/>
        <v>0</v>
      </c>
      <c r="W548" s="5">
        <f t="shared" si="796"/>
        <v>0</v>
      </c>
      <c r="X548" s="5">
        <f t="shared" si="797"/>
        <v>0</v>
      </c>
      <c r="Y548" s="5">
        <f t="shared" si="798"/>
        <v>0</v>
      </c>
      <c r="Z548" s="5">
        <f t="shared" si="799"/>
        <v>0</v>
      </c>
      <c r="AA548" s="5">
        <f t="shared" si="800"/>
        <v>0</v>
      </c>
      <c r="AB548" s="5">
        <f t="shared" si="801"/>
        <v>0</v>
      </c>
      <c r="AC548" s="5">
        <f t="shared" si="802"/>
        <v>0</v>
      </c>
      <c r="AD548" s="5">
        <f t="shared" si="803"/>
        <v>0</v>
      </c>
      <c r="AE548" s="5">
        <f t="shared" si="804"/>
        <v>0</v>
      </c>
      <c r="AF548" s="5">
        <f t="shared" si="805"/>
        <v>0</v>
      </c>
      <c r="AG548" s="5">
        <f t="shared" si="806"/>
        <v>0</v>
      </c>
      <c r="AH548" s="5">
        <f t="shared" si="807"/>
        <v>0</v>
      </c>
      <c r="AI548" s="5">
        <f t="shared" si="808"/>
        <v>0</v>
      </c>
      <c r="AJ548" s="5">
        <f t="shared" si="809"/>
        <v>0</v>
      </c>
      <c r="AK548" s="5">
        <f t="shared" si="810"/>
        <v>0</v>
      </c>
      <c r="AL548" s="5">
        <f t="shared" si="811"/>
        <v>0</v>
      </c>
      <c r="AM548" s="5">
        <f t="shared" si="812"/>
        <v>0</v>
      </c>
      <c r="AN548" s="5">
        <f t="shared" si="813"/>
        <v>0</v>
      </c>
      <c r="AO548" s="5">
        <f t="shared" si="814"/>
        <v>0</v>
      </c>
      <c r="AP548" s="5">
        <f t="shared" si="815"/>
        <v>0</v>
      </c>
      <c r="AQ548" s="5">
        <f t="shared" si="816"/>
        <v>0</v>
      </c>
      <c r="AR548" s="5">
        <f t="shared" si="817"/>
        <v>0</v>
      </c>
      <c r="AS548" s="5">
        <f t="shared" si="818"/>
        <v>0</v>
      </c>
      <c r="AT548" s="5">
        <f t="shared" si="819"/>
        <v>0</v>
      </c>
      <c r="AU548" s="5">
        <f t="shared" si="820"/>
        <v>0</v>
      </c>
      <c r="AV548" s="5">
        <f t="shared" si="821"/>
        <v>0</v>
      </c>
      <c r="AW548" s="5">
        <f t="shared" si="822"/>
        <v>0</v>
      </c>
      <c r="AX548" s="5">
        <f t="shared" si="823"/>
        <v>0</v>
      </c>
      <c r="AY548" s="5">
        <f t="shared" si="824"/>
        <v>0</v>
      </c>
      <c r="AZ548" s="5">
        <f t="shared" si="825"/>
        <v>0</v>
      </c>
      <c r="BA548" s="5">
        <f t="shared" si="826"/>
        <v>0</v>
      </c>
      <c r="BB548" s="5">
        <f t="shared" si="827"/>
        <v>0</v>
      </c>
      <c r="BC548" s="5">
        <f t="shared" si="828"/>
        <v>0</v>
      </c>
      <c r="BD548" s="5">
        <f t="shared" si="829"/>
        <v>0</v>
      </c>
      <c r="BE548" s="5">
        <f t="shared" si="830"/>
        <v>0</v>
      </c>
      <c r="BF548" s="5">
        <f t="shared" si="831"/>
        <v>0</v>
      </c>
      <c r="BG548" s="5">
        <f t="shared" si="832"/>
        <v>0</v>
      </c>
      <c r="BH548" s="5">
        <f t="shared" si="833"/>
        <v>0</v>
      </c>
      <c r="BI548" s="5">
        <f t="shared" si="834"/>
        <v>0</v>
      </c>
      <c r="BJ548" s="8">
        <f t="shared" si="835"/>
        <v>0</v>
      </c>
      <c r="BK548" s="8">
        <f t="shared" si="836"/>
        <v>1</v>
      </c>
      <c r="BL548" s="8">
        <f t="shared" si="837"/>
        <v>0</v>
      </c>
      <c r="BM548" s="8">
        <f t="shared" si="838"/>
        <v>0</v>
      </c>
      <c r="BN548" s="8">
        <f t="shared" si="839"/>
        <v>1</v>
      </c>
    </row>
    <row r="549" spans="1:66" x14ac:dyDescent="0.25">
      <c r="A549" t="s">
        <v>16</v>
      </c>
      <c r="B549" t="s">
        <v>236</v>
      </c>
      <c r="C549" t="s">
        <v>449</v>
      </c>
      <c r="D549" s="10"/>
      <c r="E549">
        <f>VLOOKUP(A549,home!$A$2:$E$405,3,FALSE)</f>
        <v>1.4166666666666701</v>
      </c>
      <c r="F549">
        <f>VLOOKUP(B549,home!$B$2:$E$405,3,FALSE)</f>
        <v>0</v>
      </c>
      <c r="G549">
        <f>VLOOKUP(C549,away!$B$2:$E$405,4,FALSE)</f>
        <v>3.18</v>
      </c>
      <c r="H549">
        <f>VLOOKUP(A549,away!$A$2:$E$405,3,FALSE)</f>
        <v>1.3611111111111101</v>
      </c>
      <c r="I549">
        <f>VLOOKUP(C549,away!$B$2:$E$405,3,FALSE)</f>
        <v>0.35</v>
      </c>
      <c r="J549">
        <f>VLOOKUP(B549,home!$B$2:$E$405,4,FALSE)</f>
        <v>0.73</v>
      </c>
      <c r="K549" s="3">
        <f t="shared" si="784"/>
        <v>0</v>
      </c>
      <c r="L549" s="3">
        <f t="shared" si="785"/>
        <v>0.34776388888888859</v>
      </c>
      <c r="M549" s="5">
        <f t="shared" si="786"/>
        <v>0.70626561368811236</v>
      </c>
      <c r="N549" s="5">
        <f t="shared" si="787"/>
        <v>0</v>
      </c>
      <c r="O549" s="5">
        <f t="shared" si="788"/>
        <v>0.24561367640467544</v>
      </c>
      <c r="P549" s="5">
        <f t="shared" si="789"/>
        <v>0</v>
      </c>
      <c r="Q549" s="5">
        <f t="shared" si="790"/>
        <v>0</v>
      </c>
      <c r="R549" s="5">
        <f t="shared" si="791"/>
        <v>4.2707783635393487E-2</v>
      </c>
      <c r="S549" s="5">
        <f t="shared" si="792"/>
        <v>0</v>
      </c>
      <c r="T549" s="5">
        <f t="shared" si="793"/>
        <v>0</v>
      </c>
      <c r="U549" s="5">
        <f t="shared" si="794"/>
        <v>0</v>
      </c>
      <c r="V549" s="5">
        <f t="shared" si="795"/>
        <v>0</v>
      </c>
      <c r="W549" s="5">
        <f t="shared" si="796"/>
        <v>0</v>
      </c>
      <c r="X549" s="5">
        <f t="shared" si="797"/>
        <v>0</v>
      </c>
      <c r="Y549" s="5">
        <f t="shared" si="798"/>
        <v>0</v>
      </c>
      <c r="Z549" s="5">
        <f t="shared" si="799"/>
        <v>4.9507416409565594E-3</v>
      </c>
      <c r="AA549" s="5">
        <f t="shared" si="800"/>
        <v>0</v>
      </c>
      <c r="AB549" s="5">
        <f t="shared" si="801"/>
        <v>0</v>
      </c>
      <c r="AC549" s="5">
        <f t="shared" si="802"/>
        <v>0</v>
      </c>
      <c r="AD549" s="5">
        <f t="shared" si="803"/>
        <v>0</v>
      </c>
      <c r="AE549" s="5">
        <f t="shared" si="804"/>
        <v>0</v>
      </c>
      <c r="AF549" s="5">
        <f t="shared" si="805"/>
        <v>0</v>
      </c>
      <c r="AG549" s="5">
        <f t="shared" si="806"/>
        <v>0</v>
      </c>
      <c r="AH549" s="5">
        <f t="shared" si="807"/>
        <v>4.3042229148580264E-4</v>
      </c>
      <c r="AI549" s="5">
        <f t="shared" si="808"/>
        <v>0</v>
      </c>
      <c r="AJ549" s="5">
        <f t="shared" si="809"/>
        <v>0</v>
      </c>
      <c r="AK549" s="5">
        <f t="shared" si="810"/>
        <v>0</v>
      </c>
      <c r="AL549" s="5">
        <f t="shared" si="811"/>
        <v>0</v>
      </c>
      <c r="AM549" s="5">
        <f t="shared" si="812"/>
        <v>0</v>
      </c>
      <c r="AN549" s="5">
        <f t="shared" si="813"/>
        <v>0</v>
      </c>
      <c r="AO549" s="5">
        <f t="shared" si="814"/>
        <v>0</v>
      </c>
      <c r="AP549" s="5">
        <f t="shared" si="815"/>
        <v>0</v>
      </c>
      <c r="AQ549" s="5">
        <f t="shared" si="816"/>
        <v>0</v>
      </c>
      <c r="AR549" s="5">
        <f t="shared" si="817"/>
        <v>2.9937065990313926E-5</v>
      </c>
      <c r="AS549" s="5">
        <f t="shared" si="818"/>
        <v>0</v>
      </c>
      <c r="AT549" s="5">
        <f t="shared" si="819"/>
        <v>0</v>
      </c>
      <c r="AU549" s="5">
        <f t="shared" si="820"/>
        <v>0</v>
      </c>
      <c r="AV549" s="5">
        <f t="shared" si="821"/>
        <v>0</v>
      </c>
      <c r="AW549" s="5">
        <f t="shared" si="822"/>
        <v>0</v>
      </c>
      <c r="AX549" s="5">
        <f t="shared" si="823"/>
        <v>0</v>
      </c>
      <c r="AY549" s="5">
        <f t="shared" si="824"/>
        <v>0</v>
      </c>
      <c r="AZ549" s="5">
        <f t="shared" si="825"/>
        <v>0</v>
      </c>
      <c r="BA549" s="5">
        <f t="shared" si="826"/>
        <v>0</v>
      </c>
      <c r="BB549" s="5">
        <f t="shared" si="827"/>
        <v>0</v>
      </c>
      <c r="BC549" s="5">
        <f t="shared" si="828"/>
        <v>0</v>
      </c>
      <c r="BD549" s="5">
        <f t="shared" si="829"/>
        <v>1.7351717484524748E-6</v>
      </c>
      <c r="BE549" s="5">
        <f t="shared" si="830"/>
        <v>0</v>
      </c>
      <c r="BF549" s="5">
        <f t="shared" si="831"/>
        <v>0</v>
      </c>
      <c r="BG549" s="5">
        <f t="shared" si="832"/>
        <v>0</v>
      </c>
      <c r="BH549" s="5">
        <f t="shared" si="833"/>
        <v>0</v>
      </c>
      <c r="BI549" s="5">
        <f t="shared" si="834"/>
        <v>0</v>
      </c>
      <c r="BJ549" s="8">
        <f t="shared" si="835"/>
        <v>0</v>
      </c>
      <c r="BK549" s="8">
        <f t="shared" si="836"/>
        <v>0.70626561368811236</v>
      </c>
      <c r="BL549" s="8">
        <f t="shared" si="837"/>
        <v>0.2887835545692935</v>
      </c>
      <c r="BM549" s="8">
        <f t="shared" si="838"/>
        <v>5.4128361701811277E-3</v>
      </c>
      <c r="BN549" s="8">
        <f t="shared" si="839"/>
        <v>0.99458707372818134</v>
      </c>
    </row>
    <row r="550" spans="1:66" x14ac:dyDescent="0.25">
      <c r="A550" t="s">
        <v>91</v>
      </c>
      <c r="B550" t="s">
        <v>98</v>
      </c>
      <c r="C550" t="s">
        <v>118</v>
      </c>
      <c r="D550" s="10"/>
      <c r="E550">
        <f>VLOOKUP(A550,home!$A$2:$E$405,3,FALSE)</f>
        <v>1.2916666666666701</v>
      </c>
      <c r="F550">
        <f>VLOOKUP(B550,home!$B$2:$E$405,3,FALSE)</f>
        <v>1.1599999999999999</v>
      </c>
      <c r="G550">
        <f>VLOOKUP(C550,away!$B$2:$E$405,4,FALSE)</f>
        <v>1.55</v>
      </c>
      <c r="H550">
        <f>VLOOKUP(A550,away!$A$2:$E$405,3,FALSE)</f>
        <v>0.97916666666666696</v>
      </c>
      <c r="I550">
        <f>VLOOKUP(C550,away!$B$2:$E$405,3,FALSE)</f>
        <v>1.1599999999999999</v>
      </c>
      <c r="J550">
        <f>VLOOKUP(B550,home!$B$2:$E$405,4,FALSE)</f>
        <v>0.51</v>
      </c>
      <c r="K550" s="3">
        <f t="shared" si="784"/>
        <v>2.3224166666666726</v>
      </c>
      <c r="L550" s="3">
        <f t="shared" si="785"/>
        <v>0.57927500000000021</v>
      </c>
      <c r="M550" s="5">
        <f t="shared" si="786"/>
        <v>5.4930217795735946E-2</v>
      </c>
      <c r="N550" s="5">
        <f t="shared" si="787"/>
        <v>0.12757085331244741</v>
      </c>
      <c r="O550" s="5">
        <f t="shared" si="788"/>
        <v>3.1819701913624952E-2</v>
      </c>
      <c r="P550" s="5">
        <f t="shared" si="789"/>
        <v>7.3898606052568011E-2</v>
      </c>
      <c r="Q550" s="5">
        <f t="shared" si="790"/>
        <v>0.1481363379568586</v>
      </c>
      <c r="R550" s="5">
        <f t="shared" si="791"/>
        <v>9.2161789130075483E-3</v>
      </c>
      <c r="S550" s="5">
        <f t="shared" si="792"/>
        <v>2.4854279646314092E-2</v>
      </c>
      <c r="T550" s="5">
        <f t="shared" si="793"/>
        <v>8.58116771699593E-2</v>
      </c>
      <c r="U550" s="5">
        <f t="shared" si="794"/>
        <v>2.1403807510550672E-2</v>
      </c>
      <c r="V550" s="5">
        <f t="shared" si="795"/>
        <v>3.7152119624722629E-3</v>
      </c>
      <c r="W550" s="5">
        <f t="shared" si="796"/>
        <v>0.11467810006999177</v>
      </c>
      <c r="X550" s="5">
        <f t="shared" si="797"/>
        <v>6.6430156418044492E-2</v>
      </c>
      <c r="Y550" s="5">
        <f t="shared" si="798"/>
        <v>1.9240664429531366E-2</v>
      </c>
      <c r="Z550" s="5">
        <f t="shared" si="799"/>
        <v>1.7795673466108168E-3</v>
      </c>
      <c r="AA550" s="5">
        <f t="shared" si="800"/>
        <v>4.1328968652247491E-3</v>
      </c>
      <c r="AB550" s="5">
        <f t="shared" si="801"/>
        <v>4.7991542807062013E-3</v>
      </c>
      <c r="AC550" s="5">
        <f t="shared" si="802"/>
        <v>3.1238382559926572E-4</v>
      </c>
      <c r="AD550" s="5">
        <f t="shared" si="803"/>
        <v>6.6582582726054343E-2</v>
      </c>
      <c r="AE550" s="5">
        <f t="shared" si="804"/>
        <v>3.8569625608635139E-2</v>
      </c>
      <c r="AF550" s="5">
        <f t="shared" si="805"/>
        <v>1.1171209937221063E-2</v>
      </c>
      <c r="AG550" s="5">
        <f t="shared" si="806"/>
        <v>2.1570675454612447E-3</v>
      </c>
      <c r="AH550" s="5">
        <f t="shared" si="807"/>
        <v>2.5771471867699528E-4</v>
      </c>
      <c r="AI550" s="5">
        <f t="shared" si="808"/>
        <v>5.985209579007668E-4</v>
      </c>
      <c r="AJ550" s="5">
        <f t="shared" si="809"/>
        <v>6.9500752398902132E-4</v>
      </c>
      <c r="AK550" s="5">
        <f t="shared" si="810"/>
        <v>5.3803235239028018E-4</v>
      </c>
      <c r="AL550" s="5">
        <f t="shared" si="811"/>
        <v>1.6810222272190765E-5</v>
      </c>
      <c r="AM550" s="5">
        <f t="shared" si="812"/>
        <v>3.0926499966540216E-2</v>
      </c>
      <c r="AN550" s="5">
        <f t="shared" si="813"/>
        <v>1.7914948268117587E-2</v>
      </c>
      <c r="AO550" s="5">
        <f t="shared" si="814"/>
        <v>5.1888408290069092E-3</v>
      </c>
      <c r="AP550" s="5">
        <f t="shared" si="815"/>
        <v>1.001921923740993E-3</v>
      </c>
      <c r="AQ550" s="5">
        <f t="shared" si="816"/>
        <v>1.4509708059376596E-4</v>
      </c>
      <c r="AR550" s="5">
        <f t="shared" si="817"/>
        <v>2.9857538732323304E-5</v>
      </c>
      <c r="AS550" s="5">
        <f t="shared" si="818"/>
        <v>6.9341645577593363E-5</v>
      </c>
      <c r="AT550" s="5">
        <f t="shared" si="819"/>
        <v>8.0520096691748109E-5</v>
      </c>
      <c r="AU550" s="5">
        <f t="shared" si="820"/>
        <v>6.2333738186175937E-5</v>
      </c>
      <c r="AV550" s="5">
        <f t="shared" si="821"/>
        <v>3.6191228114802953E-5</v>
      </c>
      <c r="AW550" s="5">
        <f t="shared" si="822"/>
        <v>6.2819703252516753E-7</v>
      </c>
      <c r="AX550" s="5">
        <f t="shared" si="823"/>
        <v>1.1970703160659877E-2</v>
      </c>
      <c r="AY550" s="5">
        <f t="shared" si="824"/>
        <v>6.9343290733912526E-3</v>
      </c>
      <c r="AZ550" s="5">
        <f t="shared" si="825"/>
        <v>2.0084417369943593E-3</v>
      </c>
      <c r="BA550" s="5">
        <f t="shared" si="826"/>
        <v>3.8781336239913602E-4</v>
      </c>
      <c r="BB550" s="5">
        <f t="shared" si="827"/>
        <v>5.6162646375939896E-5</v>
      </c>
      <c r="BC550" s="5">
        <f t="shared" si="828"/>
        <v>6.5067233958845202E-6</v>
      </c>
      <c r="BD550" s="5">
        <f t="shared" si="829"/>
        <v>2.8826209581944302E-6</v>
      </c>
      <c r="BE550" s="5">
        <f t="shared" si="830"/>
        <v>6.6946469569933993E-6</v>
      </c>
      <c r="BF550" s="5">
        <f t="shared" si="831"/>
        <v>7.7738798351853969E-6</v>
      </c>
      <c r="BG550" s="5">
        <f t="shared" si="832"/>
        <v>6.0180626979661772E-6</v>
      </c>
      <c r="BH550" s="5">
        <f t="shared" si="833"/>
        <v>3.4941122777004129E-6</v>
      </c>
      <c r="BI550" s="5">
        <f t="shared" si="834"/>
        <v>1.6229569177872172E-6</v>
      </c>
      <c r="BJ550" s="8">
        <f t="shared" si="835"/>
        <v>0.75688953994542052</v>
      </c>
      <c r="BK550" s="8">
        <f t="shared" si="836"/>
        <v>0.16466183857835301</v>
      </c>
      <c r="BL550" s="8">
        <f t="shared" si="837"/>
        <v>7.3767745563017642E-2</v>
      </c>
      <c r="BM550" s="8">
        <f t="shared" si="838"/>
        <v>0.54459309461280092</v>
      </c>
      <c r="BN550" s="8">
        <f t="shared" si="839"/>
        <v>0.44557189594424246</v>
      </c>
    </row>
    <row r="551" spans="1:66" x14ac:dyDescent="0.25">
      <c r="A551" t="s">
        <v>114</v>
      </c>
      <c r="B551" t="s">
        <v>110</v>
      </c>
      <c r="C551" t="s">
        <v>121</v>
      </c>
      <c r="D551" s="10"/>
      <c r="E551">
        <f>VLOOKUP(A551,home!$A$2:$E$405,3,FALSE)</f>
        <v>1.27272727272727</v>
      </c>
      <c r="F551">
        <f>VLOOKUP(B551,home!$B$2:$E$405,3,FALSE)</f>
        <v>0.39</v>
      </c>
      <c r="G551">
        <f>VLOOKUP(C551,away!$B$2:$E$405,4,FALSE)</f>
        <v>0.39</v>
      </c>
      <c r="H551">
        <f>VLOOKUP(A551,away!$A$2:$E$405,3,FALSE)</f>
        <v>1.02272727272727</v>
      </c>
      <c r="I551">
        <f>VLOOKUP(C551,away!$B$2:$E$405,3,FALSE)</f>
        <v>0.79</v>
      </c>
      <c r="J551">
        <f>VLOOKUP(B551,home!$B$2:$E$405,4,FALSE)</f>
        <v>0.98</v>
      </c>
      <c r="K551" s="3">
        <f t="shared" si="784"/>
        <v>0.1935818181818178</v>
      </c>
      <c r="L551" s="3">
        <f t="shared" si="785"/>
        <v>0.79179545454545253</v>
      </c>
      <c r="M551" s="5">
        <f t="shared" si="786"/>
        <v>0.37329836507438507</v>
      </c>
      <c r="N551" s="5">
        <f t="shared" si="787"/>
        <v>7.2263776235399452E-2</v>
      </c>
      <c r="O551" s="5">
        <f t="shared" si="788"/>
        <v>0.29557594865514697</v>
      </c>
      <c r="P551" s="5">
        <f t="shared" si="789"/>
        <v>5.7218129551478973E-2</v>
      </c>
      <c r="Q551" s="5">
        <f t="shared" si="790"/>
        <v>6.9944765961663311E-3</v>
      </c>
      <c r="R551" s="5">
        <f t="shared" si="791"/>
        <v>0.11701784630905272</v>
      </c>
      <c r="S551" s="5">
        <f t="shared" si="792"/>
        <v>2.1925587249206524E-3</v>
      </c>
      <c r="T551" s="5">
        <f t="shared" si="793"/>
        <v>5.5381947757690494E-3</v>
      </c>
      <c r="U551" s="5">
        <f t="shared" si="794"/>
        <v>2.265252744822694E-2</v>
      </c>
      <c r="V551" s="5">
        <f t="shared" si="795"/>
        <v>3.7341030038394495E-5</v>
      </c>
      <c r="W551" s="5">
        <f t="shared" si="796"/>
        <v>4.5133449890535031E-4</v>
      </c>
      <c r="X551" s="5">
        <f t="shared" si="797"/>
        <v>3.5736460471280586E-4</v>
      </c>
      <c r="Y551" s="5">
        <f t="shared" si="798"/>
        <v>1.4147983481351605E-4</v>
      </c>
      <c r="Z551" s="5">
        <f t="shared" si="799"/>
        <v>3.0884732936068769E-2</v>
      </c>
      <c r="AA551" s="5">
        <f t="shared" si="800"/>
        <v>5.9787227558240636E-3</v>
      </c>
      <c r="AB551" s="5">
        <f t="shared" si="801"/>
        <v>5.7868601073871528E-4</v>
      </c>
      <c r="AC551" s="5">
        <f t="shared" si="802"/>
        <v>3.5772054176703583E-7</v>
      </c>
      <c r="AD551" s="5">
        <f t="shared" si="803"/>
        <v>2.184253822656934E-5</v>
      </c>
      <c r="AE551" s="5">
        <f t="shared" si="804"/>
        <v>1.7294822483532894E-5</v>
      </c>
      <c r="AF551" s="5">
        <f t="shared" si="805"/>
        <v>6.8469809148159196E-6</v>
      </c>
      <c r="AG551" s="5">
        <f t="shared" si="806"/>
        <v>1.8071361219035697E-6</v>
      </c>
      <c r="AH551" s="5">
        <f t="shared" si="807"/>
        <v>6.1135977884073699E-3</v>
      </c>
      <c r="AI551" s="5">
        <f t="shared" si="808"/>
        <v>1.1834813755122388E-3</v>
      </c>
      <c r="AJ551" s="5">
        <f t="shared" si="809"/>
        <v>1.1455023822798892E-4</v>
      </c>
      <c r="AK551" s="5">
        <f t="shared" si="810"/>
        <v>7.3916144631114909E-6</v>
      </c>
      <c r="AL551" s="5">
        <f t="shared" si="811"/>
        <v>2.1932161741959912E-9</v>
      </c>
      <c r="AM551" s="5">
        <f t="shared" si="812"/>
        <v>8.4566365272103127E-7</v>
      </c>
      <c r="AN551" s="5">
        <f t="shared" si="813"/>
        <v>6.6959263629881658E-7</v>
      </c>
      <c r="AO551" s="5">
        <f t="shared" si="814"/>
        <v>2.6509020290925466E-7</v>
      </c>
      <c r="AP551" s="5">
        <f t="shared" si="815"/>
        <v>6.9965739236026524E-8</v>
      </c>
      <c r="AQ551" s="5">
        <f t="shared" si="816"/>
        <v>1.3849638575249554E-8</v>
      </c>
      <c r="AR551" s="5">
        <f t="shared" si="817"/>
        <v>9.6814378795601736E-4</v>
      </c>
      <c r="AS551" s="5">
        <f t="shared" si="818"/>
        <v>1.8741503473395811E-4</v>
      </c>
      <c r="AT551" s="5">
        <f t="shared" si="819"/>
        <v>1.8140071589204073E-5</v>
      </c>
      <c r="AU551" s="5">
        <f t="shared" si="820"/>
        <v>1.1705293467288208E-6</v>
      </c>
      <c r="AV551" s="5">
        <f t="shared" si="821"/>
        <v>5.6648299793735138E-8</v>
      </c>
      <c r="AW551" s="5">
        <f t="shared" si="822"/>
        <v>9.3380567314461349E-12</v>
      </c>
      <c r="AX551" s="5">
        <f t="shared" si="823"/>
        <v>2.7284184577335728E-8</v>
      </c>
      <c r="AY551" s="5">
        <f t="shared" si="824"/>
        <v>2.1603493329313569E-8</v>
      </c>
      <c r="AZ551" s="5">
        <f t="shared" si="825"/>
        <v>8.5527739102267445E-9</v>
      </c>
      <c r="BA551" s="5">
        <f t="shared" si="826"/>
        <v>2.2573491686241576E-9</v>
      </c>
      <c r="BB551" s="5">
        <f t="shared" si="827"/>
        <v>4.4683970275964103E-10</v>
      </c>
      <c r="BC551" s="5">
        <f t="shared" si="828"/>
        <v>7.076112911110497E-11</v>
      </c>
      <c r="BD551" s="5">
        <f t="shared" si="829"/>
        <v>1.2776197510833181E-4</v>
      </c>
      <c r="BE551" s="5">
        <f t="shared" si="830"/>
        <v>2.4732395435971019E-5</v>
      </c>
      <c r="BF551" s="5">
        <f t="shared" si="831"/>
        <v>2.3938710382434811E-6</v>
      </c>
      <c r="BG551" s="5">
        <f t="shared" si="832"/>
        <v>1.5446996935865635E-7</v>
      </c>
      <c r="BH551" s="5">
        <f t="shared" si="833"/>
        <v>7.4756443807345956E-9</v>
      </c>
      <c r="BI551" s="5">
        <f t="shared" si="834"/>
        <v>2.8942976626065881E-10</v>
      </c>
      <c r="BJ551" s="8">
        <f t="shared" si="835"/>
        <v>8.5796342400784861E-2</v>
      </c>
      <c r="BK551" s="8">
        <f t="shared" si="836"/>
        <v>0.43274677589807431</v>
      </c>
      <c r="BL551" s="8">
        <f t="shared" si="837"/>
        <v>0.45055272874415181</v>
      </c>
      <c r="BM551" s="8">
        <f t="shared" si="838"/>
        <v>7.7612015963295061E-2</v>
      </c>
      <c r="BN551" s="8">
        <f t="shared" si="839"/>
        <v>0.92236854242162969</v>
      </c>
    </row>
    <row r="552" spans="1:66" x14ac:dyDescent="0.25">
      <c r="A552" t="s">
        <v>19</v>
      </c>
      <c r="B552" t="s">
        <v>245</v>
      </c>
      <c r="C552" t="s">
        <v>253</v>
      </c>
      <c r="D552" s="10"/>
      <c r="E552">
        <f>VLOOKUP(A552,home!$A$2:$E$405,3,FALSE)</f>
        <v>1.4827586206896599</v>
      </c>
      <c r="F552">
        <f>VLOOKUP(B552,home!$B$2:$E$405,3,FALSE)</f>
        <v>1.35</v>
      </c>
      <c r="G552">
        <f>VLOOKUP(C552,away!$B$2:$E$405,4,FALSE)</f>
        <v>2.02</v>
      </c>
      <c r="H552">
        <f>VLOOKUP(A552,away!$A$2:$E$405,3,FALSE)</f>
        <v>1.5172413793103401</v>
      </c>
      <c r="I552">
        <f>VLOOKUP(C552,away!$B$2:$E$405,3,FALSE)</f>
        <v>0</v>
      </c>
      <c r="J552">
        <f>VLOOKUP(B552,home!$B$2:$E$405,4,FALSE)</f>
        <v>0</v>
      </c>
      <c r="K552" s="3">
        <f t="shared" si="784"/>
        <v>4.0434827586207032</v>
      </c>
      <c r="L552" s="3">
        <f t="shared" si="785"/>
        <v>0</v>
      </c>
      <c r="M552" s="5">
        <f t="shared" si="786"/>
        <v>1.7536291268291371E-2</v>
      </c>
      <c r="N552" s="5">
        <f t="shared" si="787"/>
        <v>7.0907691393486946E-2</v>
      </c>
      <c r="O552" s="5">
        <f t="shared" si="788"/>
        <v>0</v>
      </c>
      <c r="P552" s="5">
        <f t="shared" si="789"/>
        <v>0</v>
      </c>
      <c r="Q552" s="5">
        <f t="shared" si="790"/>
        <v>0.14335701380158108</v>
      </c>
      <c r="R552" s="5">
        <f t="shared" si="791"/>
        <v>0</v>
      </c>
      <c r="S552" s="5">
        <f t="shared" si="792"/>
        <v>0</v>
      </c>
      <c r="T552" s="5">
        <f t="shared" si="793"/>
        <v>0</v>
      </c>
      <c r="U552" s="5">
        <f t="shared" si="794"/>
        <v>0</v>
      </c>
      <c r="V552" s="5">
        <f t="shared" si="795"/>
        <v>0</v>
      </c>
      <c r="W552" s="5">
        <f t="shared" si="796"/>
        <v>0.19322053787801444</v>
      </c>
      <c r="X552" s="5">
        <f t="shared" si="797"/>
        <v>0</v>
      </c>
      <c r="Y552" s="5">
        <f t="shared" si="798"/>
        <v>0</v>
      </c>
      <c r="Z552" s="5">
        <f t="shared" si="799"/>
        <v>0</v>
      </c>
      <c r="AA552" s="5">
        <f t="shared" si="800"/>
        <v>0</v>
      </c>
      <c r="AB552" s="5">
        <f t="shared" si="801"/>
        <v>0</v>
      </c>
      <c r="AC552" s="5">
        <f t="shared" si="802"/>
        <v>0</v>
      </c>
      <c r="AD552" s="5">
        <f t="shared" si="803"/>
        <v>0.19532097838029247</v>
      </c>
      <c r="AE552" s="5">
        <f t="shared" si="804"/>
        <v>0</v>
      </c>
      <c r="AF552" s="5">
        <f t="shared" si="805"/>
        <v>0</v>
      </c>
      <c r="AG552" s="5">
        <f t="shared" si="806"/>
        <v>0</v>
      </c>
      <c r="AH552" s="5">
        <f t="shared" si="807"/>
        <v>0</v>
      </c>
      <c r="AI552" s="5">
        <f t="shared" si="808"/>
        <v>0</v>
      </c>
      <c r="AJ552" s="5">
        <f t="shared" si="809"/>
        <v>0</v>
      </c>
      <c r="AK552" s="5">
        <f t="shared" si="810"/>
        <v>0</v>
      </c>
      <c r="AL552" s="5">
        <f t="shared" si="811"/>
        <v>0</v>
      </c>
      <c r="AM552" s="5">
        <f t="shared" si="812"/>
        <v>0.15795540169552791</v>
      </c>
      <c r="AN552" s="5">
        <f t="shared" si="813"/>
        <v>0</v>
      </c>
      <c r="AO552" s="5">
        <f t="shared" si="814"/>
        <v>0</v>
      </c>
      <c r="AP552" s="5">
        <f t="shared" si="815"/>
        <v>0</v>
      </c>
      <c r="AQ552" s="5">
        <f t="shared" si="816"/>
        <v>0</v>
      </c>
      <c r="AR552" s="5">
        <f t="shared" si="817"/>
        <v>0</v>
      </c>
      <c r="AS552" s="5">
        <f t="shared" si="818"/>
        <v>0</v>
      </c>
      <c r="AT552" s="5">
        <f t="shared" si="819"/>
        <v>0</v>
      </c>
      <c r="AU552" s="5">
        <f t="shared" si="820"/>
        <v>0</v>
      </c>
      <c r="AV552" s="5">
        <f t="shared" si="821"/>
        <v>0</v>
      </c>
      <c r="AW552" s="5">
        <f t="shared" si="822"/>
        <v>0</v>
      </c>
      <c r="AX552" s="5">
        <f t="shared" si="823"/>
        <v>0.10644832389781242</v>
      </c>
      <c r="AY552" s="5">
        <f t="shared" si="824"/>
        <v>0</v>
      </c>
      <c r="AZ552" s="5">
        <f t="shared" si="825"/>
        <v>0</v>
      </c>
      <c r="BA552" s="5">
        <f t="shared" si="826"/>
        <v>0</v>
      </c>
      <c r="BB552" s="5">
        <f t="shared" si="827"/>
        <v>0</v>
      </c>
      <c r="BC552" s="5">
        <f t="shared" si="828"/>
        <v>0</v>
      </c>
      <c r="BD552" s="5">
        <f t="shared" si="829"/>
        <v>0</v>
      </c>
      <c r="BE552" s="5">
        <f t="shared" si="830"/>
        <v>0</v>
      </c>
      <c r="BF552" s="5">
        <f t="shared" si="831"/>
        <v>0</v>
      </c>
      <c r="BG552" s="5">
        <f t="shared" si="832"/>
        <v>0</v>
      </c>
      <c r="BH552" s="5">
        <f t="shared" si="833"/>
        <v>0</v>
      </c>
      <c r="BI552" s="5">
        <f t="shared" si="834"/>
        <v>0</v>
      </c>
      <c r="BJ552" s="8">
        <f t="shared" si="835"/>
        <v>0.86720994704671528</v>
      </c>
      <c r="BK552" s="8">
        <f t="shared" si="836"/>
        <v>1.7536291268291371E-2</v>
      </c>
      <c r="BL552" s="8">
        <f t="shared" si="837"/>
        <v>0</v>
      </c>
      <c r="BM552" s="8">
        <f t="shared" si="838"/>
        <v>0.65294524185164726</v>
      </c>
      <c r="BN552" s="8">
        <f t="shared" si="839"/>
        <v>0.23180099646335939</v>
      </c>
    </row>
    <row r="553" spans="1:66" x14ac:dyDescent="0.25">
      <c r="A553" t="s">
        <v>22</v>
      </c>
      <c r="B553" t="s">
        <v>167</v>
      </c>
      <c r="C553" t="s">
        <v>175</v>
      </c>
      <c r="D553" s="10"/>
      <c r="E553">
        <f>VLOOKUP(A553,home!$A$2:$E$405,3,FALSE)</f>
        <v>2</v>
      </c>
      <c r="F553">
        <f>VLOOKUP(B553,home!$B$2:$E$405,3,FALSE)</f>
        <v>1</v>
      </c>
      <c r="G553">
        <f>VLOOKUP(C553,away!$B$2:$E$405,4,FALSE)</f>
        <v>0</v>
      </c>
      <c r="H553">
        <f>VLOOKUP(A553,away!$A$2:$E$405,3,FALSE)</f>
        <v>1.6</v>
      </c>
      <c r="I553">
        <f>VLOOKUP(C553,away!$B$2:$E$405,3,FALSE)</f>
        <v>0</v>
      </c>
      <c r="J553">
        <f>VLOOKUP(B553,home!$B$2:$E$405,4,FALSE)</f>
        <v>1.25</v>
      </c>
      <c r="K553" s="3">
        <f t="shared" si="784"/>
        <v>0</v>
      </c>
      <c r="L553" s="3">
        <f t="shared" si="785"/>
        <v>0</v>
      </c>
      <c r="M553" s="5">
        <f t="shared" si="786"/>
        <v>1</v>
      </c>
      <c r="N553" s="5">
        <f t="shared" si="787"/>
        <v>0</v>
      </c>
      <c r="O553" s="5">
        <f t="shared" si="788"/>
        <v>0</v>
      </c>
      <c r="P553" s="5">
        <f t="shared" si="789"/>
        <v>0</v>
      </c>
      <c r="Q553" s="5">
        <f t="shared" si="790"/>
        <v>0</v>
      </c>
      <c r="R553" s="5">
        <f t="shared" si="791"/>
        <v>0</v>
      </c>
      <c r="S553" s="5">
        <f t="shared" si="792"/>
        <v>0</v>
      </c>
      <c r="T553" s="5">
        <f t="shared" si="793"/>
        <v>0</v>
      </c>
      <c r="U553" s="5">
        <f t="shared" si="794"/>
        <v>0</v>
      </c>
      <c r="V553" s="5">
        <f t="shared" si="795"/>
        <v>0</v>
      </c>
      <c r="W553" s="5">
        <f t="shared" si="796"/>
        <v>0</v>
      </c>
      <c r="X553" s="5">
        <f t="shared" si="797"/>
        <v>0</v>
      </c>
      <c r="Y553" s="5">
        <f t="shared" si="798"/>
        <v>0</v>
      </c>
      <c r="Z553" s="5">
        <f t="shared" si="799"/>
        <v>0</v>
      </c>
      <c r="AA553" s="5">
        <f t="shared" si="800"/>
        <v>0</v>
      </c>
      <c r="AB553" s="5">
        <f t="shared" si="801"/>
        <v>0</v>
      </c>
      <c r="AC553" s="5">
        <f t="shared" si="802"/>
        <v>0</v>
      </c>
      <c r="AD553" s="5">
        <f t="shared" si="803"/>
        <v>0</v>
      </c>
      <c r="AE553" s="5">
        <f t="shared" si="804"/>
        <v>0</v>
      </c>
      <c r="AF553" s="5">
        <f t="shared" si="805"/>
        <v>0</v>
      </c>
      <c r="AG553" s="5">
        <f t="shared" si="806"/>
        <v>0</v>
      </c>
      <c r="AH553" s="5">
        <f t="shared" si="807"/>
        <v>0</v>
      </c>
      <c r="AI553" s="5">
        <f t="shared" si="808"/>
        <v>0</v>
      </c>
      <c r="AJ553" s="5">
        <f t="shared" si="809"/>
        <v>0</v>
      </c>
      <c r="AK553" s="5">
        <f t="shared" si="810"/>
        <v>0</v>
      </c>
      <c r="AL553" s="5">
        <f t="shared" si="811"/>
        <v>0</v>
      </c>
      <c r="AM553" s="5">
        <f t="shared" si="812"/>
        <v>0</v>
      </c>
      <c r="AN553" s="5">
        <f t="shared" si="813"/>
        <v>0</v>
      </c>
      <c r="AO553" s="5">
        <f t="shared" si="814"/>
        <v>0</v>
      </c>
      <c r="AP553" s="5">
        <f t="shared" si="815"/>
        <v>0</v>
      </c>
      <c r="AQ553" s="5">
        <f t="shared" si="816"/>
        <v>0</v>
      </c>
      <c r="AR553" s="5">
        <f t="shared" si="817"/>
        <v>0</v>
      </c>
      <c r="AS553" s="5">
        <f t="shared" si="818"/>
        <v>0</v>
      </c>
      <c r="AT553" s="5">
        <f t="shared" si="819"/>
        <v>0</v>
      </c>
      <c r="AU553" s="5">
        <f t="shared" si="820"/>
        <v>0</v>
      </c>
      <c r="AV553" s="5">
        <f t="shared" si="821"/>
        <v>0</v>
      </c>
      <c r="AW553" s="5">
        <f t="shared" si="822"/>
        <v>0</v>
      </c>
      <c r="AX553" s="5">
        <f t="shared" si="823"/>
        <v>0</v>
      </c>
      <c r="AY553" s="5">
        <f t="shared" si="824"/>
        <v>0</v>
      </c>
      <c r="AZ553" s="5">
        <f t="shared" si="825"/>
        <v>0</v>
      </c>
      <c r="BA553" s="5">
        <f t="shared" si="826"/>
        <v>0</v>
      </c>
      <c r="BB553" s="5">
        <f t="shared" si="827"/>
        <v>0</v>
      </c>
      <c r="BC553" s="5">
        <f t="shared" si="828"/>
        <v>0</v>
      </c>
      <c r="BD553" s="5">
        <f t="shared" si="829"/>
        <v>0</v>
      </c>
      <c r="BE553" s="5">
        <f t="shared" si="830"/>
        <v>0</v>
      </c>
      <c r="BF553" s="5">
        <f t="shared" si="831"/>
        <v>0</v>
      </c>
      <c r="BG553" s="5">
        <f t="shared" si="832"/>
        <v>0</v>
      </c>
      <c r="BH553" s="5">
        <f t="shared" si="833"/>
        <v>0</v>
      </c>
      <c r="BI553" s="5">
        <f t="shared" si="834"/>
        <v>0</v>
      </c>
      <c r="BJ553" s="8">
        <f t="shared" si="835"/>
        <v>0</v>
      </c>
      <c r="BK553" s="8">
        <f t="shared" si="836"/>
        <v>1</v>
      </c>
      <c r="BL553" s="8">
        <f t="shared" si="837"/>
        <v>0</v>
      </c>
      <c r="BM553" s="8">
        <f t="shared" si="838"/>
        <v>0</v>
      </c>
      <c r="BN553" s="8">
        <f t="shared" si="839"/>
        <v>1</v>
      </c>
    </row>
    <row r="554" spans="1:66" x14ac:dyDescent="0.25">
      <c r="A554" t="s">
        <v>22</v>
      </c>
      <c r="B554" t="s">
        <v>163</v>
      </c>
      <c r="C554" t="s">
        <v>263</v>
      </c>
      <c r="D554" s="10"/>
      <c r="E554">
        <f>VLOOKUP(A554,home!$A$2:$E$405,3,FALSE)</f>
        <v>2</v>
      </c>
      <c r="F554">
        <f>VLOOKUP(B554,home!$B$2:$E$405,3,FALSE)</f>
        <v>1</v>
      </c>
      <c r="G554" t="e">
        <f>VLOOKUP(C554,away!$B$2:$E$405,4,FALSE)</f>
        <v>#N/A</v>
      </c>
      <c r="H554">
        <f>VLOOKUP(A554,away!$A$2:$E$405,3,FALSE)</f>
        <v>1.6</v>
      </c>
      <c r="I554" t="e">
        <f>VLOOKUP(C554,away!$B$2:$E$405,3,FALSE)</f>
        <v>#N/A</v>
      </c>
      <c r="J554">
        <f>VLOOKUP(B554,home!$B$2:$E$405,4,FALSE)</f>
        <v>1.87</v>
      </c>
      <c r="K554" s="3" t="e">
        <f t="shared" si="784"/>
        <v>#N/A</v>
      </c>
      <c r="L554" s="3" t="e">
        <f t="shared" si="785"/>
        <v>#N/A</v>
      </c>
      <c r="M554" s="5" t="e">
        <f t="shared" si="786"/>
        <v>#N/A</v>
      </c>
      <c r="N554" s="5" t="e">
        <f t="shared" si="787"/>
        <v>#N/A</v>
      </c>
      <c r="O554" s="5" t="e">
        <f t="shared" si="788"/>
        <v>#N/A</v>
      </c>
      <c r="P554" s="5" t="e">
        <f t="shared" si="789"/>
        <v>#N/A</v>
      </c>
      <c r="Q554" s="5" t="e">
        <f t="shared" si="790"/>
        <v>#N/A</v>
      </c>
      <c r="R554" s="5" t="e">
        <f t="shared" si="791"/>
        <v>#N/A</v>
      </c>
      <c r="S554" s="5" t="e">
        <f t="shared" si="792"/>
        <v>#N/A</v>
      </c>
      <c r="T554" s="5" t="e">
        <f t="shared" si="793"/>
        <v>#N/A</v>
      </c>
      <c r="U554" s="5" t="e">
        <f t="shared" si="794"/>
        <v>#N/A</v>
      </c>
      <c r="V554" s="5" t="e">
        <f t="shared" si="795"/>
        <v>#N/A</v>
      </c>
      <c r="W554" s="5" t="e">
        <f t="shared" si="796"/>
        <v>#N/A</v>
      </c>
      <c r="X554" s="5" t="e">
        <f t="shared" si="797"/>
        <v>#N/A</v>
      </c>
      <c r="Y554" s="5" t="e">
        <f t="shared" si="798"/>
        <v>#N/A</v>
      </c>
      <c r="Z554" s="5" t="e">
        <f t="shared" si="799"/>
        <v>#N/A</v>
      </c>
      <c r="AA554" s="5" t="e">
        <f t="shared" si="800"/>
        <v>#N/A</v>
      </c>
      <c r="AB554" s="5" t="e">
        <f t="shared" si="801"/>
        <v>#N/A</v>
      </c>
      <c r="AC554" s="5" t="e">
        <f t="shared" si="802"/>
        <v>#N/A</v>
      </c>
      <c r="AD554" s="5" t="e">
        <f t="shared" si="803"/>
        <v>#N/A</v>
      </c>
      <c r="AE554" s="5" t="e">
        <f t="shared" si="804"/>
        <v>#N/A</v>
      </c>
      <c r="AF554" s="5" t="e">
        <f t="shared" si="805"/>
        <v>#N/A</v>
      </c>
      <c r="AG554" s="5" t="e">
        <f t="shared" si="806"/>
        <v>#N/A</v>
      </c>
      <c r="AH554" s="5" t="e">
        <f t="shared" si="807"/>
        <v>#N/A</v>
      </c>
      <c r="AI554" s="5" t="e">
        <f t="shared" si="808"/>
        <v>#N/A</v>
      </c>
      <c r="AJ554" s="5" t="e">
        <f t="shared" si="809"/>
        <v>#N/A</v>
      </c>
      <c r="AK554" s="5" t="e">
        <f t="shared" si="810"/>
        <v>#N/A</v>
      </c>
      <c r="AL554" s="5" t="e">
        <f t="shared" si="811"/>
        <v>#N/A</v>
      </c>
      <c r="AM554" s="5" t="e">
        <f t="shared" si="812"/>
        <v>#N/A</v>
      </c>
      <c r="AN554" s="5" t="e">
        <f t="shared" si="813"/>
        <v>#N/A</v>
      </c>
      <c r="AO554" s="5" t="e">
        <f t="shared" si="814"/>
        <v>#N/A</v>
      </c>
      <c r="AP554" s="5" t="e">
        <f t="shared" si="815"/>
        <v>#N/A</v>
      </c>
      <c r="AQ554" s="5" t="e">
        <f t="shared" si="816"/>
        <v>#N/A</v>
      </c>
      <c r="AR554" s="5" t="e">
        <f t="shared" si="817"/>
        <v>#N/A</v>
      </c>
      <c r="AS554" s="5" t="e">
        <f t="shared" si="818"/>
        <v>#N/A</v>
      </c>
      <c r="AT554" s="5" t="e">
        <f t="shared" si="819"/>
        <v>#N/A</v>
      </c>
      <c r="AU554" s="5" t="e">
        <f t="shared" si="820"/>
        <v>#N/A</v>
      </c>
      <c r="AV554" s="5" t="e">
        <f t="shared" si="821"/>
        <v>#N/A</v>
      </c>
      <c r="AW554" s="5" t="e">
        <f t="shared" si="822"/>
        <v>#N/A</v>
      </c>
      <c r="AX554" s="5" t="e">
        <f t="shared" si="823"/>
        <v>#N/A</v>
      </c>
      <c r="AY554" s="5" t="e">
        <f t="shared" si="824"/>
        <v>#N/A</v>
      </c>
      <c r="AZ554" s="5" t="e">
        <f t="shared" si="825"/>
        <v>#N/A</v>
      </c>
      <c r="BA554" s="5" t="e">
        <f t="shared" si="826"/>
        <v>#N/A</v>
      </c>
      <c r="BB554" s="5" t="e">
        <f t="shared" si="827"/>
        <v>#N/A</v>
      </c>
      <c r="BC554" s="5" t="e">
        <f t="shared" si="828"/>
        <v>#N/A</v>
      </c>
      <c r="BD554" s="5" t="e">
        <f t="shared" si="829"/>
        <v>#N/A</v>
      </c>
      <c r="BE554" s="5" t="e">
        <f t="shared" si="830"/>
        <v>#N/A</v>
      </c>
      <c r="BF554" s="5" t="e">
        <f t="shared" si="831"/>
        <v>#N/A</v>
      </c>
      <c r="BG554" s="5" t="e">
        <f t="shared" si="832"/>
        <v>#N/A</v>
      </c>
      <c r="BH554" s="5" t="e">
        <f t="shared" si="833"/>
        <v>#N/A</v>
      </c>
      <c r="BI554" s="5" t="e">
        <f t="shared" si="834"/>
        <v>#N/A</v>
      </c>
      <c r="BJ554" s="8" t="e">
        <f t="shared" si="835"/>
        <v>#N/A</v>
      </c>
      <c r="BK554" s="8" t="e">
        <f t="shared" si="836"/>
        <v>#N/A</v>
      </c>
      <c r="BL554" s="8" t="e">
        <f t="shared" si="837"/>
        <v>#N/A</v>
      </c>
      <c r="BM554" s="8" t="e">
        <f t="shared" si="838"/>
        <v>#N/A</v>
      </c>
      <c r="BN554" s="8" t="e">
        <f t="shared" si="839"/>
        <v>#N/A</v>
      </c>
    </row>
    <row r="555" spans="1:66" x14ac:dyDescent="0.25">
      <c r="A555" t="s">
        <v>25</v>
      </c>
      <c r="B555" t="s">
        <v>172</v>
      </c>
      <c r="C555" t="s">
        <v>478</v>
      </c>
      <c r="D555" s="10"/>
      <c r="E555">
        <f>VLOOKUP(A555,home!$A$2:$E$405,3,FALSE)</f>
        <v>1.4</v>
      </c>
      <c r="F555">
        <f>VLOOKUP(B555,home!$B$2:$E$405,3,FALSE)</f>
        <v>0.71</v>
      </c>
      <c r="G555">
        <f>VLOOKUP(C555,away!$B$2:$E$405,4,FALSE)</f>
        <v>0</v>
      </c>
      <c r="H555">
        <f>VLOOKUP(A555,away!$A$2:$E$405,3,FALSE)</f>
        <v>1</v>
      </c>
      <c r="I555">
        <f>VLOOKUP(C555,away!$B$2:$E$405,3,FALSE)</f>
        <v>0</v>
      </c>
      <c r="J555">
        <f>VLOOKUP(B555,home!$B$2:$E$405,4,FALSE)</f>
        <v>0</v>
      </c>
      <c r="K555" s="3">
        <f t="shared" si="784"/>
        <v>0</v>
      </c>
      <c r="L555" s="3">
        <f t="shared" si="785"/>
        <v>0</v>
      </c>
      <c r="M555" s="5">
        <f t="shared" si="786"/>
        <v>1</v>
      </c>
      <c r="N555" s="5">
        <f t="shared" si="787"/>
        <v>0</v>
      </c>
      <c r="O555" s="5">
        <f t="shared" si="788"/>
        <v>0</v>
      </c>
      <c r="P555" s="5">
        <f t="shared" si="789"/>
        <v>0</v>
      </c>
      <c r="Q555" s="5">
        <f t="shared" si="790"/>
        <v>0</v>
      </c>
      <c r="R555" s="5">
        <f t="shared" si="791"/>
        <v>0</v>
      </c>
      <c r="S555" s="5">
        <f t="shared" si="792"/>
        <v>0</v>
      </c>
      <c r="T555" s="5">
        <f t="shared" si="793"/>
        <v>0</v>
      </c>
      <c r="U555" s="5">
        <f t="shared" si="794"/>
        <v>0</v>
      </c>
      <c r="V555" s="5">
        <f t="shared" si="795"/>
        <v>0</v>
      </c>
      <c r="W555" s="5">
        <f t="shared" si="796"/>
        <v>0</v>
      </c>
      <c r="X555" s="5">
        <f t="shared" si="797"/>
        <v>0</v>
      </c>
      <c r="Y555" s="5">
        <f t="shared" si="798"/>
        <v>0</v>
      </c>
      <c r="Z555" s="5">
        <f t="shared" si="799"/>
        <v>0</v>
      </c>
      <c r="AA555" s="5">
        <f t="shared" si="800"/>
        <v>0</v>
      </c>
      <c r="AB555" s="5">
        <f t="shared" si="801"/>
        <v>0</v>
      </c>
      <c r="AC555" s="5">
        <f t="shared" si="802"/>
        <v>0</v>
      </c>
      <c r="AD555" s="5">
        <f t="shared" si="803"/>
        <v>0</v>
      </c>
      <c r="AE555" s="5">
        <f t="shared" si="804"/>
        <v>0</v>
      </c>
      <c r="AF555" s="5">
        <f t="shared" si="805"/>
        <v>0</v>
      </c>
      <c r="AG555" s="5">
        <f t="shared" si="806"/>
        <v>0</v>
      </c>
      <c r="AH555" s="5">
        <f t="shared" si="807"/>
        <v>0</v>
      </c>
      <c r="AI555" s="5">
        <f t="shared" si="808"/>
        <v>0</v>
      </c>
      <c r="AJ555" s="5">
        <f t="shared" si="809"/>
        <v>0</v>
      </c>
      <c r="AK555" s="5">
        <f t="shared" si="810"/>
        <v>0</v>
      </c>
      <c r="AL555" s="5">
        <f t="shared" si="811"/>
        <v>0</v>
      </c>
      <c r="AM555" s="5">
        <f t="shared" si="812"/>
        <v>0</v>
      </c>
      <c r="AN555" s="5">
        <f t="shared" si="813"/>
        <v>0</v>
      </c>
      <c r="AO555" s="5">
        <f t="shared" si="814"/>
        <v>0</v>
      </c>
      <c r="AP555" s="5">
        <f t="shared" si="815"/>
        <v>0</v>
      </c>
      <c r="AQ555" s="5">
        <f t="shared" si="816"/>
        <v>0</v>
      </c>
      <c r="AR555" s="5">
        <f t="shared" si="817"/>
        <v>0</v>
      </c>
      <c r="AS555" s="5">
        <f t="shared" si="818"/>
        <v>0</v>
      </c>
      <c r="AT555" s="5">
        <f t="shared" si="819"/>
        <v>0</v>
      </c>
      <c r="AU555" s="5">
        <f t="shared" si="820"/>
        <v>0</v>
      </c>
      <c r="AV555" s="5">
        <f t="shared" si="821"/>
        <v>0</v>
      </c>
      <c r="AW555" s="5">
        <f t="shared" si="822"/>
        <v>0</v>
      </c>
      <c r="AX555" s="5">
        <f t="shared" si="823"/>
        <v>0</v>
      </c>
      <c r="AY555" s="5">
        <f t="shared" si="824"/>
        <v>0</v>
      </c>
      <c r="AZ555" s="5">
        <f t="shared" si="825"/>
        <v>0</v>
      </c>
      <c r="BA555" s="5">
        <f t="shared" si="826"/>
        <v>0</v>
      </c>
      <c r="BB555" s="5">
        <f t="shared" si="827"/>
        <v>0</v>
      </c>
      <c r="BC555" s="5">
        <f t="shared" si="828"/>
        <v>0</v>
      </c>
      <c r="BD555" s="5">
        <f t="shared" si="829"/>
        <v>0</v>
      </c>
      <c r="BE555" s="5">
        <f t="shared" si="830"/>
        <v>0</v>
      </c>
      <c r="BF555" s="5">
        <f t="shared" si="831"/>
        <v>0</v>
      </c>
      <c r="BG555" s="5">
        <f t="shared" si="832"/>
        <v>0</v>
      </c>
      <c r="BH555" s="5">
        <f t="shared" si="833"/>
        <v>0</v>
      </c>
      <c r="BI555" s="5">
        <f t="shared" si="834"/>
        <v>0</v>
      </c>
      <c r="BJ555" s="8">
        <f t="shared" si="835"/>
        <v>0</v>
      </c>
      <c r="BK555" s="8">
        <f t="shared" si="836"/>
        <v>1</v>
      </c>
      <c r="BL555" s="8">
        <f t="shared" si="837"/>
        <v>0</v>
      </c>
      <c r="BM555" s="8">
        <f t="shared" si="838"/>
        <v>0</v>
      </c>
      <c r="BN555" s="8">
        <f t="shared" si="839"/>
        <v>1</v>
      </c>
    </row>
    <row r="556" spans="1:66" x14ac:dyDescent="0.25">
      <c r="A556" t="s">
        <v>25</v>
      </c>
      <c r="B556" t="s">
        <v>173</v>
      </c>
      <c r="C556" t="s">
        <v>171</v>
      </c>
      <c r="D556" s="10"/>
      <c r="E556">
        <f>VLOOKUP(A556,home!$A$2:$E$405,3,FALSE)</f>
        <v>1.4</v>
      </c>
      <c r="F556" t="e">
        <f>VLOOKUP(B556,home!$B$2:$E$405,3,FALSE)</f>
        <v>#N/A</v>
      </c>
      <c r="G556">
        <f>VLOOKUP(C556,away!$B$2:$E$405,4,FALSE)</f>
        <v>0</v>
      </c>
      <c r="H556">
        <f>VLOOKUP(A556,away!$A$2:$E$405,3,FALSE)</f>
        <v>1</v>
      </c>
      <c r="I556">
        <f>VLOOKUP(C556,away!$B$2:$E$405,3,FALSE)</f>
        <v>0</v>
      </c>
      <c r="J556" t="e">
        <f>VLOOKUP(B556,home!$B$2:$E$405,4,FALSE)</f>
        <v>#N/A</v>
      </c>
      <c r="K556" s="3" t="e">
        <f t="shared" si="784"/>
        <v>#N/A</v>
      </c>
      <c r="L556" s="3" t="e">
        <f t="shared" si="785"/>
        <v>#N/A</v>
      </c>
      <c r="M556" s="5" t="e">
        <f t="shared" si="786"/>
        <v>#N/A</v>
      </c>
      <c r="N556" s="5" t="e">
        <f t="shared" si="787"/>
        <v>#N/A</v>
      </c>
      <c r="O556" s="5" t="e">
        <f t="shared" si="788"/>
        <v>#N/A</v>
      </c>
      <c r="P556" s="5" t="e">
        <f t="shared" si="789"/>
        <v>#N/A</v>
      </c>
      <c r="Q556" s="5" t="e">
        <f t="shared" si="790"/>
        <v>#N/A</v>
      </c>
      <c r="R556" s="5" t="e">
        <f t="shared" si="791"/>
        <v>#N/A</v>
      </c>
      <c r="S556" s="5" t="e">
        <f t="shared" si="792"/>
        <v>#N/A</v>
      </c>
      <c r="T556" s="5" t="e">
        <f t="shared" si="793"/>
        <v>#N/A</v>
      </c>
      <c r="U556" s="5" t="e">
        <f t="shared" si="794"/>
        <v>#N/A</v>
      </c>
      <c r="V556" s="5" t="e">
        <f t="shared" si="795"/>
        <v>#N/A</v>
      </c>
      <c r="W556" s="5" t="e">
        <f t="shared" si="796"/>
        <v>#N/A</v>
      </c>
      <c r="X556" s="5" t="e">
        <f t="shared" si="797"/>
        <v>#N/A</v>
      </c>
      <c r="Y556" s="5" t="e">
        <f t="shared" si="798"/>
        <v>#N/A</v>
      </c>
      <c r="Z556" s="5" t="e">
        <f t="shared" si="799"/>
        <v>#N/A</v>
      </c>
      <c r="AA556" s="5" t="e">
        <f t="shared" si="800"/>
        <v>#N/A</v>
      </c>
      <c r="AB556" s="5" t="e">
        <f t="shared" si="801"/>
        <v>#N/A</v>
      </c>
      <c r="AC556" s="5" t="e">
        <f t="shared" si="802"/>
        <v>#N/A</v>
      </c>
      <c r="AD556" s="5" t="e">
        <f t="shared" si="803"/>
        <v>#N/A</v>
      </c>
      <c r="AE556" s="5" t="e">
        <f t="shared" si="804"/>
        <v>#N/A</v>
      </c>
      <c r="AF556" s="5" t="e">
        <f t="shared" si="805"/>
        <v>#N/A</v>
      </c>
      <c r="AG556" s="5" t="e">
        <f t="shared" si="806"/>
        <v>#N/A</v>
      </c>
      <c r="AH556" s="5" t="e">
        <f t="shared" si="807"/>
        <v>#N/A</v>
      </c>
      <c r="AI556" s="5" t="e">
        <f t="shared" si="808"/>
        <v>#N/A</v>
      </c>
      <c r="AJ556" s="5" t="e">
        <f t="shared" si="809"/>
        <v>#N/A</v>
      </c>
      <c r="AK556" s="5" t="e">
        <f t="shared" si="810"/>
        <v>#N/A</v>
      </c>
      <c r="AL556" s="5" t="e">
        <f t="shared" si="811"/>
        <v>#N/A</v>
      </c>
      <c r="AM556" s="5" t="e">
        <f t="shared" si="812"/>
        <v>#N/A</v>
      </c>
      <c r="AN556" s="5" t="e">
        <f t="shared" si="813"/>
        <v>#N/A</v>
      </c>
      <c r="AO556" s="5" t="e">
        <f t="shared" si="814"/>
        <v>#N/A</v>
      </c>
      <c r="AP556" s="5" t="e">
        <f t="shared" si="815"/>
        <v>#N/A</v>
      </c>
      <c r="AQ556" s="5" t="e">
        <f t="shared" si="816"/>
        <v>#N/A</v>
      </c>
      <c r="AR556" s="5" t="e">
        <f t="shared" si="817"/>
        <v>#N/A</v>
      </c>
      <c r="AS556" s="5" t="e">
        <f t="shared" si="818"/>
        <v>#N/A</v>
      </c>
      <c r="AT556" s="5" t="e">
        <f t="shared" si="819"/>
        <v>#N/A</v>
      </c>
      <c r="AU556" s="5" t="e">
        <f t="shared" si="820"/>
        <v>#N/A</v>
      </c>
      <c r="AV556" s="5" t="e">
        <f t="shared" si="821"/>
        <v>#N/A</v>
      </c>
      <c r="AW556" s="5" t="e">
        <f t="shared" si="822"/>
        <v>#N/A</v>
      </c>
      <c r="AX556" s="5" t="e">
        <f t="shared" si="823"/>
        <v>#N/A</v>
      </c>
      <c r="AY556" s="5" t="e">
        <f t="shared" si="824"/>
        <v>#N/A</v>
      </c>
      <c r="AZ556" s="5" t="e">
        <f t="shared" si="825"/>
        <v>#N/A</v>
      </c>
      <c r="BA556" s="5" t="e">
        <f t="shared" si="826"/>
        <v>#N/A</v>
      </c>
      <c r="BB556" s="5" t="e">
        <f t="shared" si="827"/>
        <v>#N/A</v>
      </c>
      <c r="BC556" s="5" t="e">
        <f t="shared" si="828"/>
        <v>#N/A</v>
      </c>
      <c r="BD556" s="5" t="e">
        <f t="shared" si="829"/>
        <v>#N/A</v>
      </c>
      <c r="BE556" s="5" t="e">
        <f t="shared" si="830"/>
        <v>#N/A</v>
      </c>
      <c r="BF556" s="5" t="e">
        <f t="shared" si="831"/>
        <v>#N/A</v>
      </c>
      <c r="BG556" s="5" t="e">
        <f t="shared" si="832"/>
        <v>#N/A</v>
      </c>
      <c r="BH556" s="5" t="e">
        <f t="shared" si="833"/>
        <v>#N/A</v>
      </c>
      <c r="BI556" s="5" t="e">
        <f t="shared" si="834"/>
        <v>#N/A</v>
      </c>
      <c r="BJ556" s="8" t="e">
        <f t="shared" si="835"/>
        <v>#N/A</v>
      </c>
      <c r="BK556" s="8" t="e">
        <f t="shared" si="836"/>
        <v>#N/A</v>
      </c>
      <c r="BL556" s="8" t="e">
        <f t="shared" si="837"/>
        <v>#N/A</v>
      </c>
      <c r="BM556" s="8" t="e">
        <f t="shared" si="838"/>
        <v>#N/A</v>
      </c>
      <c r="BN556" s="8" t="e">
        <f t="shared" si="839"/>
        <v>#N/A</v>
      </c>
    </row>
    <row r="557" spans="1:66" x14ac:dyDescent="0.25">
      <c r="A557" t="s">
        <v>178</v>
      </c>
      <c r="B557" t="s">
        <v>185</v>
      </c>
      <c r="C557" t="s">
        <v>268</v>
      </c>
      <c r="D557" s="10"/>
      <c r="E557">
        <f>VLOOKUP(A557,home!$A$2:$E$405,3,FALSE)</f>
        <v>1.52941176470588</v>
      </c>
      <c r="F557">
        <f>VLOOKUP(B557,home!$B$2:$E$405,3,FALSE)</f>
        <v>1.31</v>
      </c>
      <c r="G557">
        <f>VLOOKUP(C557,away!$B$2:$E$405,4,FALSE)</f>
        <v>1.96</v>
      </c>
      <c r="H557">
        <f>VLOOKUP(A557,away!$A$2:$E$405,3,FALSE)</f>
        <v>1.1176470588235301</v>
      </c>
      <c r="I557">
        <f>VLOOKUP(C557,away!$B$2:$E$405,3,FALSE)</f>
        <v>1.31</v>
      </c>
      <c r="J557">
        <f>VLOOKUP(B557,home!$B$2:$E$405,4,FALSE)</f>
        <v>0.89</v>
      </c>
      <c r="K557" s="3">
        <f t="shared" si="784"/>
        <v>3.9269176470588181</v>
      </c>
      <c r="L557" s="3">
        <f t="shared" si="785"/>
        <v>1.3030647058823537</v>
      </c>
      <c r="M557" s="5">
        <f t="shared" si="786"/>
        <v>5.3536197774694582E-3</v>
      </c>
      <c r="N557" s="5">
        <f t="shared" si="787"/>
        <v>2.1023223979787915E-2</v>
      </c>
      <c r="O557" s="5">
        <f t="shared" si="788"/>
        <v>6.9761129807341905E-3</v>
      </c>
      <c r="P557" s="5">
        <f t="shared" si="789"/>
        <v>2.7394621171921183E-2</v>
      </c>
      <c r="Q557" s="5">
        <f t="shared" si="790"/>
        <v>4.1278234622149655E-2</v>
      </c>
      <c r="R557" s="5">
        <f t="shared" si="791"/>
        <v>4.5451633047212349E-3</v>
      </c>
      <c r="S557" s="5">
        <f t="shared" si="792"/>
        <v>3.504475945001654E-2</v>
      </c>
      <c r="T557" s="5">
        <f t="shared" si="793"/>
        <v>5.3788210657254226E-2</v>
      </c>
      <c r="U557" s="5">
        <f t="shared" si="794"/>
        <v>1.7848481990073994E-2</v>
      </c>
      <c r="V557" s="5">
        <f t="shared" si="795"/>
        <v>1.9925000884128651E-2</v>
      </c>
      <c r="W557" s="5">
        <f t="shared" si="796"/>
        <v>5.4032075992384576E-2</v>
      </c>
      <c r="X557" s="5">
        <f t="shared" si="797"/>
        <v>7.0407291211229586E-2</v>
      </c>
      <c r="Y557" s="5">
        <f t="shared" si="798"/>
        <v>4.5872628107067069E-2</v>
      </c>
      <c r="Z557" s="5">
        <f t="shared" si="799"/>
        <v>1.9742139616179479E-3</v>
      </c>
      <c r="AA557" s="5">
        <f t="shared" si="800"/>
        <v>7.7525756449474195E-3</v>
      </c>
      <c r="AB557" s="5">
        <f t="shared" si="801"/>
        <v>1.5221863055151214E-2</v>
      </c>
      <c r="AC557" s="5">
        <f t="shared" si="802"/>
        <v>6.3722989509831362E-3</v>
      </c>
      <c r="AD557" s="5">
        <f t="shared" si="803"/>
        <v>5.3044878180429529E-2</v>
      </c>
      <c r="AE557" s="5">
        <f t="shared" si="804"/>
        <v>6.9120908584746676E-2</v>
      </c>
      <c r="AF557" s="5">
        <f t="shared" si="805"/>
        <v>4.5034508207652008E-2</v>
      </c>
      <c r="AG557" s="5">
        <f t="shared" si="806"/>
        <v>1.9560959397386838E-2</v>
      </c>
      <c r="AH557" s="5">
        <f t="shared" si="807"/>
        <v>6.4313213381113192E-4</v>
      </c>
      <c r="AI557" s="5">
        <f t="shared" si="808"/>
        <v>2.5255269256535271E-3</v>
      </c>
      <c r="AJ557" s="5">
        <f t="shared" si="809"/>
        <v>4.9587681262355209E-3</v>
      </c>
      <c r="AK557" s="5">
        <f t="shared" si="810"/>
        <v>6.4908913541956844E-3</v>
      </c>
      <c r="AL557" s="5">
        <f t="shared" si="811"/>
        <v>1.3042892324260486E-3</v>
      </c>
      <c r="AM557" s="5">
        <f t="shared" si="812"/>
        <v>4.1660573642562787E-2</v>
      </c>
      <c r="AN557" s="5">
        <f t="shared" si="813"/>
        <v>5.4286423140436212E-2</v>
      </c>
      <c r="AO557" s="5">
        <f t="shared" si="814"/>
        <v>3.5369361001448767E-2</v>
      </c>
      <c r="AP557" s="5">
        <f t="shared" si="815"/>
        <v>1.5362855330199878E-2</v>
      </c>
      <c r="AQ557" s="5">
        <f t="shared" si="816"/>
        <v>5.0046986405900135E-3</v>
      </c>
      <c r="AR557" s="5">
        <f t="shared" si="817"/>
        <v>1.6760855695761867E-4</v>
      </c>
      <c r="AS557" s="5">
        <f t="shared" si="818"/>
        <v>6.5818500011493577E-4</v>
      </c>
      <c r="AT557" s="5">
        <f t="shared" si="819"/>
        <v>1.2923191459903761E-3</v>
      </c>
      <c r="AU557" s="5">
        <f t="shared" si="820"/>
        <v>1.6916102866738627E-3</v>
      </c>
      <c r="AV557" s="5">
        <f t="shared" si="821"/>
        <v>1.6607035716714545E-3</v>
      </c>
      <c r="AW557" s="5">
        <f t="shared" si="822"/>
        <v>1.8539122908172934E-4</v>
      </c>
      <c r="AX557" s="5">
        <f t="shared" si="823"/>
        <v>2.7266273637262198E-2</v>
      </c>
      <c r="AY557" s="5">
        <f t="shared" si="824"/>
        <v>3.5529718837646836E-2</v>
      </c>
      <c r="AZ557" s="5">
        <f t="shared" si="825"/>
        <v>2.3148761313630504E-2</v>
      </c>
      <c r="BA557" s="5">
        <f t="shared" si="826"/>
        <v>1.0054777950895582E-2</v>
      </c>
      <c r="BB557" s="5">
        <f t="shared" si="827"/>
        <v>3.275506568324032E-3</v>
      </c>
      <c r="BC557" s="5">
        <f t="shared" si="828"/>
        <v>8.5363940061377469E-4</v>
      </c>
      <c r="BD557" s="5">
        <f t="shared" si="829"/>
        <v>3.6400799162557491E-5</v>
      </c>
      <c r="BE557" s="5">
        <f t="shared" si="830"/>
        <v>1.4294294059849085E-4</v>
      </c>
      <c r="BF557" s="5">
        <f t="shared" si="831"/>
        <v>2.806625779793471E-4</v>
      </c>
      <c r="BG557" s="5">
        <f t="shared" si="832"/>
        <v>3.6737961011203986E-4</v>
      </c>
      <c r="BH557" s="5">
        <f t="shared" si="833"/>
        <v>3.6066736852963943E-4</v>
      </c>
      <c r="BI557" s="5">
        <f t="shared" si="834"/>
        <v>2.8326221083946139E-4</v>
      </c>
      <c r="BJ557" s="8">
        <f t="shared" si="835"/>
        <v>0.72497550840369862</v>
      </c>
      <c r="BK557" s="8">
        <f t="shared" si="836"/>
        <v>0.13092430830459184</v>
      </c>
      <c r="BL557" s="8">
        <f t="shared" si="837"/>
        <v>7.3904257584153726E-2</v>
      </c>
      <c r="BM557" s="8">
        <f t="shared" si="838"/>
        <v>0.78986298480871353</v>
      </c>
      <c r="BN557" s="8">
        <f t="shared" si="839"/>
        <v>0.10657097583678363</v>
      </c>
    </row>
    <row r="558" spans="1:66" x14ac:dyDescent="0.25">
      <c r="A558" t="s">
        <v>28</v>
      </c>
      <c r="B558" t="s">
        <v>294</v>
      </c>
      <c r="C558" t="s">
        <v>275</v>
      </c>
      <c r="D558" s="10"/>
      <c r="E558">
        <f>VLOOKUP(A558,home!$A$2:$E$405,3,FALSE)</f>
        <v>1.4814814814814801</v>
      </c>
      <c r="F558">
        <f>VLOOKUP(B558,home!$B$2:$E$405,3,FALSE)</f>
        <v>0.68</v>
      </c>
      <c r="G558">
        <f>VLOOKUP(C558,away!$B$2:$E$405,4,FALSE)</f>
        <v>1.35</v>
      </c>
      <c r="H558">
        <f>VLOOKUP(A558,away!$A$2:$E$405,3,FALSE)</f>
        <v>1.1111111111111101</v>
      </c>
      <c r="I558">
        <f>VLOOKUP(C558,away!$B$2:$E$405,3,FALSE)</f>
        <v>1.35</v>
      </c>
      <c r="J558">
        <f>VLOOKUP(B558,home!$B$2:$E$405,4,FALSE)</f>
        <v>1.8</v>
      </c>
      <c r="K558" s="3">
        <f t="shared" si="784"/>
        <v>1.3599999999999988</v>
      </c>
      <c r="L558" s="3">
        <f t="shared" si="785"/>
        <v>2.6999999999999975</v>
      </c>
      <c r="M558" s="5">
        <f t="shared" si="786"/>
        <v>1.7249019115346337E-2</v>
      </c>
      <c r="N558" s="5">
        <f t="shared" si="787"/>
        <v>2.3458665996870999E-2</v>
      </c>
      <c r="O558" s="5">
        <f t="shared" si="788"/>
        <v>4.6572351611435067E-2</v>
      </c>
      <c r="P558" s="5">
        <f t="shared" si="789"/>
        <v>6.3338398191551626E-2</v>
      </c>
      <c r="Q558" s="5">
        <f t="shared" si="790"/>
        <v>1.5951892877872267E-2</v>
      </c>
      <c r="R558" s="5">
        <f t="shared" si="791"/>
        <v>6.2872674675437293E-2</v>
      </c>
      <c r="S558" s="5">
        <f t="shared" si="792"/>
        <v>5.8144649539844308E-2</v>
      </c>
      <c r="T558" s="5">
        <f t="shared" si="793"/>
        <v>4.307011077025507E-2</v>
      </c>
      <c r="U558" s="5">
        <f t="shared" si="794"/>
        <v>8.5506837558594645E-2</v>
      </c>
      <c r="V558" s="5">
        <f t="shared" si="795"/>
        <v>2.3723017012256441E-2</v>
      </c>
      <c r="W558" s="5">
        <f t="shared" si="796"/>
        <v>7.2315247713020895E-3</v>
      </c>
      <c r="X558" s="5">
        <f t="shared" si="797"/>
        <v>1.9525116882515622E-2</v>
      </c>
      <c r="Y558" s="5">
        <f t="shared" si="798"/>
        <v>2.6358907791396071E-2</v>
      </c>
      <c r="Z558" s="5">
        <f t="shared" si="799"/>
        <v>5.6585407207893512E-2</v>
      </c>
      <c r="AA558" s="5">
        <f t="shared" si="800"/>
        <v>7.69561538027351E-2</v>
      </c>
      <c r="AB558" s="5">
        <f t="shared" si="801"/>
        <v>5.2330184585859821E-2</v>
      </c>
      <c r="AC558" s="5">
        <f t="shared" si="802"/>
        <v>5.4444324043128435E-3</v>
      </c>
      <c r="AD558" s="5">
        <f t="shared" si="803"/>
        <v>2.4587184222427082E-3</v>
      </c>
      <c r="AE558" s="5">
        <f t="shared" si="804"/>
        <v>6.638539740055305E-3</v>
      </c>
      <c r="AF558" s="5">
        <f t="shared" si="805"/>
        <v>8.9620286490746555E-3</v>
      </c>
      <c r="AG558" s="5">
        <f t="shared" si="806"/>
        <v>8.0658257841671813E-3</v>
      </c>
      <c r="AH558" s="5">
        <f t="shared" si="807"/>
        <v>3.8195149865328092E-2</v>
      </c>
      <c r="AI558" s="5">
        <f t="shared" si="808"/>
        <v>5.1945403816846154E-2</v>
      </c>
      <c r="AJ558" s="5">
        <f t="shared" si="809"/>
        <v>3.5322874595455356E-2</v>
      </c>
      <c r="AK558" s="5">
        <f t="shared" si="810"/>
        <v>1.6013036483273086E-2</v>
      </c>
      <c r="AL558" s="5">
        <f t="shared" si="811"/>
        <v>7.9967823154546819E-4</v>
      </c>
      <c r="AM558" s="5">
        <f t="shared" si="812"/>
        <v>6.6877141085001576E-4</v>
      </c>
      <c r="AN558" s="5">
        <f t="shared" si="813"/>
        <v>1.8056828092950406E-3</v>
      </c>
      <c r="AO558" s="5">
        <f t="shared" si="814"/>
        <v>2.4376717925483032E-3</v>
      </c>
      <c r="AP558" s="5">
        <f t="shared" si="815"/>
        <v>2.1939046132934707E-3</v>
      </c>
      <c r="AQ558" s="5">
        <f t="shared" si="816"/>
        <v>1.4808856139730917E-3</v>
      </c>
      <c r="AR558" s="5">
        <f t="shared" si="817"/>
        <v>2.0625380927277136E-2</v>
      </c>
      <c r="AS558" s="5">
        <f t="shared" si="818"/>
        <v>2.8050518061096874E-2</v>
      </c>
      <c r="AT558" s="5">
        <f t="shared" si="819"/>
        <v>1.9074352281545859E-2</v>
      </c>
      <c r="AU558" s="5">
        <f t="shared" si="820"/>
        <v>8.6470397009674512E-3</v>
      </c>
      <c r="AV558" s="5">
        <f t="shared" si="821"/>
        <v>2.9399934983289308E-3</v>
      </c>
      <c r="AW558" s="5">
        <f t="shared" si="822"/>
        <v>8.1567179617637563E-5</v>
      </c>
      <c r="AX558" s="5">
        <f t="shared" si="823"/>
        <v>1.5158818645933658E-4</v>
      </c>
      <c r="AY558" s="5">
        <f t="shared" si="824"/>
        <v>4.0928810344020833E-4</v>
      </c>
      <c r="AZ558" s="5">
        <f t="shared" si="825"/>
        <v>5.5253893964428088E-4</v>
      </c>
      <c r="BA558" s="5">
        <f t="shared" si="826"/>
        <v>4.9728504567985235E-4</v>
      </c>
      <c r="BB558" s="5">
        <f t="shared" si="827"/>
        <v>3.3566740583390007E-4</v>
      </c>
      <c r="BC558" s="5">
        <f t="shared" si="828"/>
        <v>1.8126039915030573E-4</v>
      </c>
      <c r="BD558" s="5">
        <f t="shared" si="829"/>
        <v>9.2814214172747093E-3</v>
      </c>
      <c r="BE558" s="5">
        <f t="shared" si="830"/>
        <v>1.2622733127493593E-2</v>
      </c>
      <c r="BF558" s="5">
        <f t="shared" si="831"/>
        <v>8.5834585266956354E-3</v>
      </c>
      <c r="BG558" s="5">
        <f t="shared" si="832"/>
        <v>3.8911678654353528E-3</v>
      </c>
      <c r="BH558" s="5">
        <f t="shared" si="833"/>
        <v>1.3229970742480188E-3</v>
      </c>
      <c r="BI558" s="5">
        <f t="shared" si="834"/>
        <v>3.5985520419546063E-4</v>
      </c>
      <c r="BJ558" s="8">
        <f t="shared" si="835"/>
        <v>0.17243587600591978</v>
      </c>
      <c r="BK558" s="8">
        <f t="shared" si="836"/>
        <v>0.16910848259829722</v>
      </c>
      <c r="BL558" s="8">
        <f t="shared" si="837"/>
        <v>0.58111358467952356</v>
      </c>
      <c r="BM558" s="8">
        <f t="shared" si="838"/>
        <v>0.74947262709929796</v>
      </c>
      <c r="BN558" s="8">
        <f t="shared" si="839"/>
        <v>0.22944300246851362</v>
      </c>
    </row>
    <row r="559" spans="1:66" x14ac:dyDescent="0.25">
      <c r="A559" t="s">
        <v>28</v>
      </c>
      <c r="B559" t="s">
        <v>464</v>
      </c>
      <c r="C559" t="s">
        <v>279</v>
      </c>
      <c r="D559" s="10"/>
      <c r="E559">
        <f>VLOOKUP(A559,home!$A$2:$E$405,3,FALSE)</f>
        <v>1.4814814814814801</v>
      </c>
      <c r="F559">
        <f>VLOOKUP(B559,home!$B$2:$E$405,3,FALSE)</f>
        <v>0</v>
      </c>
      <c r="G559">
        <f>VLOOKUP(C559,away!$B$2:$E$405,4,FALSE)</f>
        <v>0.68</v>
      </c>
      <c r="H559">
        <f>VLOOKUP(A559,away!$A$2:$E$405,3,FALSE)</f>
        <v>1.1111111111111101</v>
      </c>
      <c r="I559">
        <f>VLOOKUP(C559,away!$B$2:$E$405,3,FALSE)</f>
        <v>1.35</v>
      </c>
      <c r="J559">
        <f>VLOOKUP(B559,home!$B$2:$E$405,4,FALSE)</f>
        <v>0</v>
      </c>
      <c r="K559" s="3">
        <f t="shared" si="784"/>
        <v>0</v>
      </c>
      <c r="L559" s="3">
        <f t="shared" si="785"/>
        <v>0</v>
      </c>
      <c r="M559" s="5">
        <f t="shared" si="786"/>
        <v>1</v>
      </c>
      <c r="N559" s="5">
        <f t="shared" si="787"/>
        <v>0</v>
      </c>
      <c r="O559" s="5">
        <f t="shared" si="788"/>
        <v>0</v>
      </c>
      <c r="P559" s="5">
        <f t="shared" si="789"/>
        <v>0</v>
      </c>
      <c r="Q559" s="5">
        <f t="shared" si="790"/>
        <v>0</v>
      </c>
      <c r="R559" s="5">
        <f t="shared" si="791"/>
        <v>0</v>
      </c>
      <c r="S559" s="5">
        <f t="shared" si="792"/>
        <v>0</v>
      </c>
      <c r="T559" s="5">
        <f t="shared" si="793"/>
        <v>0</v>
      </c>
      <c r="U559" s="5">
        <f t="shared" si="794"/>
        <v>0</v>
      </c>
      <c r="V559" s="5">
        <f t="shared" si="795"/>
        <v>0</v>
      </c>
      <c r="W559" s="5">
        <f t="shared" si="796"/>
        <v>0</v>
      </c>
      <c r="X559" s="5">
        <f t="shared" si="797"/>
        <v>0</v>
      </c>
      <c r="Y559" s="5">
        <f t="shared" si="798"/>
        <v>0</v>
      </c>
      <c r="Z559" s="5">
        <f t="shared" si="799"/>
        <v>0</v>
      </c>
      <c r="AA559" s="5">
        <f t="shared" si="800"/>
        <v>0</v>
      </c>
      <c r="AB559" s="5">
        <f t="shared" si="801"/>
        <v>0</v>
      </c>
      <c r="AC559" s="5">
        <f t="shared" si="802"/>
        <v>0</v>
      </c>
      <c r="AD559" s="5">
        <f t="shared" si="803"/>
        <v>0</v>
      </c>
      <c r="AE559" s="5">
        <f t="shared" si="804"/>
        <v>0</v>
      </c>
      <c r="AF559" s="5">
        <f t="shared" si="805"/>
        <v>0</v>
      </c>
      <c r="AG559" s="5">
        <f t="shared" si="806"/>
        <v>0</v>
      </c>
      <c r="AH559" s="5">
        <f t="shared" si="807"/>
        <v>0</v>
      </c>
      <c r="AI559" s="5">
        <f t="shared" si="808"/>
        <v>0</v>
      </c>
      <c r="AJ559" s="5">
        <f t="shared" si="809"/>
        <v>0</v>
      </c>
      <c r="AK559" s="5">
        <f t="shared" si="810"/>
        <v>0</v>
      </c>
      <c r="AL559" s="5">
        <f t="shared" si="811"/>
        <v>0</v>
      </c>
      <c r="AM559" s="5">
        <f t="shared" si="812"/>
        <v>0</v>
      </c>
      <c r="AN559" s="5">
        <f t="shared" si="813"/>
        <v>0</v>
      </c>
      <c r="AO559" s="5">
        <f t="shared" si="814"/>
        <v>0</v>
      </c>
      <c r="AP559" s="5">
        <f t="shared" si="815"/>
        <v>0</v>
      </c>
      <c r="AQ559" s="5">
        <f t="shared" si="816"/>
        <v>0</v>
      </c>
      <c r="AR559" s="5">
        <f t="shared" si="817"/>
        <v>0</v>
      </c>
      <c r="AS559" s="5">
        <f t="shared" si="818"/>
        <v>0</v>
      </c>
      <c r="AT559" s="5">
        <f t="shared" si="819"/>
        <v>0</v>
      </c>
      <c r="AU559" s="5">
        <f t="shared" si="820"/>
        <v>0</v>
      </c>
      <c r="AV559" s="5">
        <f t="shared" si="821"/>
        <v>0</v>
      </c>
      <c r="AW559" s="5">
        <f t="shared" si="822"/>
        <v>0</v>
      </c>
      <c r="AX559" s="5">
        <f t="shared" si="823"/>
        <v>0</v>
      </c>
      <c r="AY559" s="5">
        <f t="shared" si="824"/>
        <v>0</v>
      </c>
      <c r="AZ559" s="5">
        <f t="shared" si="825"/>
        <v>0</v>
      </c>
      <c r="BA559" s="5">
        <f t="shared" si="826"/>
        <v>0</v>
      </c>
      <c r="BB559" s="5">
        <f t="shared" si="827"/>
        <v>0</v>
      </c>
      <c r="BC559" s="5">
        <f t="shared" si="828"/>
        <v>0</v>
      </c>
      <c r="BD559" s="5">
        <f t="shared" si="829"/>
        <v>0</v>
      </c>
      <c r="BE559" s="5">
        <f t="shared" si="830"/>
        <v>0</v>
      </c>
      <c r="BF559" s="5">
        <f t="shared" si="831"/>
        <v>0</v>
      </c>
      <c r="BG559" s="5">
        <f t="shared" si="832"/>
        <v>0</v>
      </c>
      <c r="BH559" s="5">
        <f t="shared" si="833"/>
        <v>0</v>
      </c>
      <c r="BI559" s="5">
        <f t="shared" si="834"/>
        <v>0</v>
      </c>
      <c r="BJ559" s="8">
        <f t="shared" si="835"/>
        <v>0</v>
      </c>
      <c r="BK559" s="8">
        <f t="shared" si="836"/>
        <v>1</v>
      </c>
      <c r="BL559" s="8">
        <f t="shared" si="837"/>
        <v>0</v>
      </c>
      <c r="BM559" s="8">
        <f t="shared" si="838"/>
        <v>0</v>
      </c>
      <c r="BN559" s="8">
        <f t="shared" si="839"/>
        <v>1</v>
      </c>
    </row>
    <row r="560" spans="1:66" x14ac:dyDescent="0.25">
      <c r="A560" t="s">
        <v>304</v>
      </c>
      <c r="B560" t="s">
        <v>332</v>
      </c>
      <c r="C560" t="s">
        <v>335</v>
      </c>
      <c r="D560" s="10"/>
      <c r="E560">
        <f>VLOOKUP(A560,home!$A$2:$E$405,3,FALSE)</f>
        <v>1.31578947368421</v>
      </c>
      <c r="F560">
        <f>VLOOKUP(B560,home!$B$2:$E$405,3,FALSE)</f>
        <v>0.76</v>
      </c>
      <c r="G560">
        <f>VLOOKUP(C560,away!$B$2:$E$405,4,FALSE)</f>
        <v>2.2799999999999998</v>
      </c>
      <c r="H560">
        <f>VLOOKUP(A560,away!$A$2:$E$405,3,FALSE)</f>
        <v>1.15789473684211</v>
      </c>
      <c r="I560">
        <f>VLOOKUP(C560,away!$B$2:$E$405,3,FALSE)</f>
        <v>0.76</v>
      </c>
      <c r="J560">
        <f>VLOOKUP(B560,home!$B$2:$E$405,4,FALSE)</f>
        <v>0</v>
      </c>
      <c r="K560" s="3">
        <f t="shared" si="784"/>
        <v>2.2799999999999989</v>
      </c>
      <c r="L560" s="3">
        <f t="shared" si="785"/>
        <v>0</v>
      </c>
      <c r="M560" s="5">
        <f t="shared" si="786"/>
        <v>0.10228420671553758</v>
      </c>
      <c r="N560" s="5">
        <f t="shared" si="787"/>
        <v>0.23320799131142553</v>
      </c>
      <c r="O560" s="5">
        <f t="shared" si="788"/>
        <v>0</v>
      </c>
      <c r="P560" s="5">
        <f t="shared" si="789"/>
        <v>0</v>
      </c>
      <c r="Q560" s="5">
        <f t="shared" si="790"/>
        <v>0.26585711009502505</v>
      </c>
      <c r="R560" s="5">
        <f t="shared" si="791"/>
        <v>0</v>
      </c>
      <c r="S560" s="5">
        <f t="shared" si="792"/>
        <v>0</v>
      </c>
      <c r="T560" s="5">
        <f t="shared" si="793"/>
        <v>0</v>
      </c>
      <c r="U560" s="5">
        <f t="shared" si="794"/>
        <v>0</v>
      </c>
      <c r="V560" s="5">
        <f t="shared" si="795"/>
        <v>0</v>
      </c>
      <c r="W560" s="5">
        <f t="shared" si="796"/>
        <v>0.20205140367221894</v>
      </c>
      <c r="X560" s="5">
        <f t="shared" si="797"/>
        <v>0</v>
      </c>
      <c r="Y560" s="5">
        <f t="shared" si="798"/>
        <v>0</v>
      </c>
      <c r="Z560" s="5">
        <f t="shared" si="799"/>
        <v>0</v>
      </c>
      <c r="AA560" s="5">
        <f t="shared" si="800"/>
        <v>0</v>
      </c>
      <c r="AB560" s="5">
        <f t="shared" si="801"/>
        <v>0</v>
      </c>
      <c r="AC560" s="5">
        <f t="shared" si="802"/>
        <v>0</v>
      </c>
      <c r="AD560" s="5">
        <f t="shared" si="803"/>
        <v>0.11516930009316477</v>
      </c>
      <c r="AE560" s="5">
        <f t="shared" si="804"/>
        <v>0</v>
      </c>
      <c r="AF560" s="5">
        <f t="shared" si="805"/>
        <v>0</v>
      </c>
      <c r="AG560" s="5">
        <f t="shared" si="806"/>
        <v>0</v>
      </c>
      <c r="AH560" s="5">
        <f t="shared" si="807"/>
        <v>0</v>
      </c>
      <c r="AI560" s="5">
        <f t="shared" si="808"/>
        <v>0</v>
      </c>
      <c r="AJ560" s="5">
        <f t="shared" si="809"/>
        <v>0</v>
      </c>
      <c r="AK560" s="5">
        <f t="shared" si="810"/>
        <v>0</v>
      </c>
      <c r="AL560" s="5">
        <f t="shared" si="811"/>
        <v>0</v>
      </c>
      <c r="AM560" s="5">
        <f t="shared" si="812"/>
        <v>5.2517200842483097E-2</v>
      </c>
      <c r="AN560" s="5">
        <f t="shared" si="813"/>
        <v>0</v>
      </c>
      <c r="AO560" s="5">
        <f t="shared" si="814"/>
        <v>0</v>
      </c>
      <c r="AP560" s="5">
        <f t="shared" si="815"/>
        <v>0</v>
      </c>
      <c r="AQ560" s="5">
        <f t="shared" si="816"/>
        <v>0</v>
      </c>
      <c r="AR560" s="5">
        <f t="shared" si="817"/>
        <v>0</v>
      </c>
      <c r="AS560" s="5">
        <f t="shared" si="818"/>
        <v>0</v>
      </c>
      <c r="AT560" s="5">
        <f t="shared" si="819"/>
        <v>0</v>
      </c>
      <c r="AU560" s="5">
        <f t="shared" si="820"/>
        <v>0</v>
      </c>
      <c r="AV560" s="5">
        <f t="shared" si="821"/>
        <v>0</v>
      </c>
      <c r="AW560" s="5">
        <f t="shared" si="822"/>
        <v>0</v>
      </c>
      <c r="AX560" s="5">
        <f t="shared" si="823"/>
        <v>1.9956536320143575E-2</v>
      </c>
      <c r="AY560" s="5">
        <f t="shared" si="824"/>
        <v>0</v>
      </c>
      <c r="AZ560" s="5">
        <f t="shared" si="825"/>
        <v>0</v>
      </c>
      <c r="BA560" s="5">
        <f t="shared" si="826"/>
        <v>0</v>
      </c>
      <c r="BB560" s="5">
        <f t="shared" si="827"/>
        <v>0</v>
      </c>
      <c r="BC560" s="5">
        <f t="shared" si="828"/>
        <v>0</v>
      </c>
      <c r="BD560" s="5">
        <f t="shared" si="829"/>
        <v>0</v>
      </c>
      <c r="BE560" s="5">
        <f t="shared" si="830"/>
        <v>0</v>
      </c>
      <c r="BF560" s="5">
        <f t="shared" si="831"/>
        <v>0</v>
      </c>
      <c r="BG560" s="5">
        <f t="shared" si="832"/>
        <v>0</v>
      </c>
      <c r="BH560" s="5">
        <f t="shared" si="833"/>
        <v>0</v>
      </c>
      <c r="BI560" s="5">
        <f t="shared" si="834"/>
        <v>0</v>
      </c>
      <c r="BJ560" s="8">
        <f t="shared" si="835"/>
        <v>0.88875954233446097</v>
      </c>
      <c r="BK560" s="8">
        <f t="shared" si="836"/>
        <v>0.10228420671553758</v>
      </c>
      <c r="BL560" s="8">
        <f t="shared" si="837"/>
        <v>0</v>
      </c>
      <c r="BM560" s="8">
        <f t="shared" si="838"/>
        <v>0.38969444092801042</v>
      </c>
      <c r="BN560" s="8">
        <f t="shared" si="839"/>
        <v>0.60134930812198817</v>
      </c>
    </row>
    <row r="561" spans="1:66" x14ac:dyDescent="0.25">
      <c r="A561" t="s">
        <v>301</v>
      </c>
      <c r="B561" t="s">
        <v>355</v>
      </c>
      <c r="C561" t="s">
        <v>336</v>
      </c>
      <c r="D561" s="10"/>
      <c r="E561">
        <f>VLOOKUP(A561,home!$A$2:$E$405,3,FALSE)</f>
        <v>1</v>
      </c>
      <c r="F561">
        <f>VLOOKUP(B561,home!$B$2:$E$405,3,FALSE)</f>
        <v>1</v>
      </c>
      <c r="G561">
        <f>VLOOKUP(C561,away!$B$2:$E$405,4,FALSE)</f>
        <v>0</v>
      </c>
      <c r="H561">
        <f>VLOOKUP(A561,away!$A$2:$E$405,3,FALSE)</f>
        <v>0.9</v>
      </c>
      <c r="I561">
        <f>VLOOKUP(C561,away!$B$2:$E$405,3,FALSE)</f>
        <v>0</v>
      </c>
      <c r="J561">
        <f>VLOOKUP(B561,home!$B$2:$E$405,4,FALSE)</f>
        <v>1.1100000000000001</v>
      </c>
      <c r="K561" s="3">
        <f t="shared" si="784"/>
        <v>0</v>
      </c>
      <c r="L561" s="3">
        <f t="shared" si="785"/>
        <v>0</v>
      </c>
      <c r="M561" s="5">
        <f t="shared" si="786"/>
        <v>1</v>
      </c>
      <c r="N561" s="5">
        <f t="shared" si="787"/>
        <v>0</v>
      </c>
      <c r="O561" s="5">
        <f t="shared" si="788"/>
        <v>0</v>
      </c>
      <c r="P561" s="5">
        <f t="shared" si="789"/>
        <v>0</v>
      </c>
      <c r="Q561" s="5">
        <f t="shared" si="790"/>
        <v>0</v>
      </c>
      <c r="R561" s="5">
        <f t="shared" si="791"/>
        <v>0</v>
      </c>
      <c r="S561" s="5">
        <f t="shared" si="792"/>
        <v>0</v>
      </c>
      <c r="T561" s="5">
        <f t="shared" si="793"/>
        <v>0</v>
      </c>
      <c r="U561" s="5">
        <f t="shared" si="794"/>
        <v>0</v>
      </c>
      <c r="V561" s="5">
        <f t="shared" si="795"/>
        <v>0</v>
      </c>
      <c r="W561" s="5">
        <f t="shared" si="796"/>
        <v>0</v>
      </c>
      <c r="X561" s="5">
        <f t="shared" si="797"/>
        <v>0</v>
      </c>
      <c r="Y561" s="5">
        <f t="shared" si="798"/>
        <v>0</v>
      </c>
      <c r="Z561" s="5">
        <f t="shared" si="799"/>
        <v>0</v>
      </c>
      <c r="AA561" s="5">
        <f t="shared" si="800"/>
        <v>0</v>
      </c>
      <c r="AB561" s="5">
        <f t="shared" si="801"/>
        <v>0</v>
      </c>
      <c r="AC561" s="5">
        <f t="shared" si="802"/>
        <v>0</v>
      </c>
      <c r="AD561" s="5">
        <f t="shared" si="803"/>
        <v>0</v>
      </c>
      <c r="AE561" s="5">
        <f t="shared" si="804"/>
        <v>0</v>
      </c>
      <c r="AF561" s="5">
        <f t="shared" si="805"/>
        <v>0</v>
      </c>
      <c r="AG561" s="5">
        <f t="shared" si="806"/>
        <v>0</v>
      </c>
      <c r="AH561" s="5">
        <f t="shared" si="807"/>
        <v>0</v>
      </c>
      <c r="AI561" s="5">
        <f t="shared" si="808"/>
        <v>0</v>
      </c>
      <c r="AJ561" s="5">
        <f t="shared" si="809"/>
        <v>0</v>
      </c>
      <c r="AK561" s="5">
        <f t="shared" si="810"/>
        <v>0</v>
      </c>
      <c r="AL561" s="5">
        <f t="shared" si="811"/>
        <v>0</v>
      </c>
      <c r="AM561" s="5">
        <f t="shared" si="812"/>
        <v>0</v>
      </c>
      <c r="AN561" s="5">
        <f t="shared" si="813"/>
        <v>0</v>
      </c>
      <c r="AO561" s="5">
        <f t="shared" si="814"/>
        <v>0</v>
      </c>
      <c r="AP561" s="5">
        <f t="shared" si="815"/>
        <v>0</v>
      </c>
      <c r="AQ561" s="5">
        <f t="shared" si="816"/>
        <v>0</v>
      </c>
      <c r="AR561" s="5">
        <f t="shared" si="817"/>
        <v>0</v>
      </c>
      <c r="AS561" s="5">
        <f t="shared" si="818"/>
        <v>0</v>
      </c>
      <c r="AT561" s="5">
        <f t="shared" si="819"/>
        <v>0</v>
      </c>
      <c r="AU561" s="5">
        <f t="shared" si="820"/>
        <v>0</v>
      </c>
      <c r="AV561" s="5">
        <f t="shared" si="821"/>
        <v>0</v>
      </c>
      <c r="AW561" s="5">
        <f t="shared" si="822"/>
        <v>0</v>
      </c>
      <c r="AX561" s="5">
        <f t="shared" si="823"/>
        <v>0</v>
      </c>
      <c r="AY561" s="5">
        <f t="shared" si="824"/>
        <v>0</v>
      </c>
      <c r="AZ561" s="5">
        <f t="shared" si="825"/>
        <v>0</v>
      </c>
      <c r="BA561" s="5">
        <f t="shared" si="826"/>
        <v>0</v>
      </c>
      <c r="BB561" s="5">
        <f t="shared" si="827"/>
        <v>0</v>
      </c>
      <c r="BC561" s="5">
        <f t="shared" si="828"/>
        <v>0</v>
      </c>
      <c r="BD561" s="5">
        <f t="shared" si="829"/>
        <v>0</v>
      </c>
      <c r="BE561" s="5">
        <f t="shared" si="830"/>
        <v>0</v>
      </c>
      <c r="BF561" s="5">
        <f t="shared" si="831"/>
        <v>0</v>
      </c>
      <c r="BG561" s="5">
        <f t="shared" si="832"/>
        <v>0</v>
      </c>
      <c r="BH561" s="5">
        <f t="shared" si="833"/>
        <v>0</v>
      </c>
      <c r="BI561" s="5">
        <f t="shared" si="834"/>
        <v>0</v>
      </c>
      <c r="BJ561" s="8">
        <f t="shared" si="835"/>
        <v>0</v>
      </c>
      <c r="BK561" s="8">
        <f t="shared" si="836"/>
        <v>1</v>
      </c>
      <c r="BL561" s="8">
        <f t="shared" si="837"/>
        <v>0</v>
      </c>
      <c r="BM561" s="8">
        <f t="shared" si="838"/>
        <v>0</v>
      </c>
      <c r="BN561" s="8">
        <f t="shared" si="839"/>
        <v>1</v>
      </c>
    </row>
    <row r="562" spans="1:66" x14ac:dyDescent="0.25">
      <c r="A562" t="s">
        <v>301</v>
      </c>
      <c r="B562" t="s">
        <v>382</v>
      </c>
      <c r="C562" t="s">
        <v>302</v>
      </c>
      <c r="D562" s="10"/>
      <c r="E562">
        <f>VLOOKUP(A562,home!$A$2:$E$405,3,FALSE)</f>
        <v>1</v>
      </c>
      <c r="F562">
        <f>VLOOKUP(B562,home!$B$2:$E$405,3,FALSE)</f>
        <v>1</v>
      </c>
      <c r="G562" t="e">
        <f>VLOOKUP(C562,away!$B$2:$E$405,4,FALSE)</f>
        <v>#N/A</v>
      </c>
      <c r="H562">
        <f>VLOOKUP(A562,away!$A$2:$E$405,3,FALSE)</f>
        <v>0.9</v>
      </c>
      <c r="I562" t="e">
        <f>VLOOKUP(C562,away!$B$2:$E$405,3,FALSE)</f>
        <v>#N/A</v>
      </c>
      <c r="J562">
        <f>VLOOKUP(B562,home!$B$2:$E$405,4,FALSE)</f>
        <v>0</v>
      </c>
      <c r="K562" s="3" t="e">
        <f t="shared" si="784"/>
        <v>#N/A</v>
      </c>
      <c r="L562" s="3" t="e">
        <f t="shared" si="785"/>
        <v>#N/A</v>
      </c>
      <c r="M562" s="5" t="e">
        <f t="shared" si="786"/>
        <v>#N/A</v>
      </c>
      <c r="N562" s="5" t="e">
        <f t="shared" si="787"/>
        <v>#N/A</v>
      </c>
      <c r="O562" s="5" t="e">
        <f t="shared" si="788"/>
        <v>#N/A</v>
      </c>
      <c r="P562" s="5" t="e">
        <f t="shared" si="789"/>
        <v>#N/A</v>
      </c>
      <c r="Q562" s="5" t="e">
        <f t="shared" si="790"/>
        <v>#N/A</v>
      </c>
      <c r="R562" s="5" t="e">
        <f t="shared" si="791"/>
        <v>#N/A</v>
      </c>
      <c r="S562" s="5" t="e">
        <f t="shared" si="792"/>
        <v>#N/A</v>
      </c>
      <c r="T562" s="5" t="e">
        <f t="shared" si="793"/>
        <v>#N/A</v>
      </c>
      <c r="U562" s="5" t="e">
        <f t="shared" si="794"/>
        <v>#N/A</v>
      </c>
      <c r="V562" s="5" t="e">
        <f t="shared" si="795"/>
        <v>#N/A</v>
      </c>
      <c r="W562" s="5" t="e">
        <f t="shared" si="796"/>
        <v>#N/A</v>
      </c>
      <c r="X562" s="5" t="e">
        <f t="shared" si="797"/>
        <v>#N/A</v>
      </c>
      <c r="Y562" s="5" t="e">
        <f t="shared" si="798"/>
        <v>#N/A</v>
      </c>
      <c r="Z562" s="5" t="e">
        <f t="shared" si="799"/>
        <v>#N/A</v>
      </c>
      <c r="AA562" s="5" t="e">
        <f t="shared" si="800"/>
        <v>#N/A</v>
      </c>
      <c r="AB562" s="5" t="e">
        <f t="shared" si="801"/>
        <v>#N/A</v>
      </c>
      <c r="AC562" s="5" t="e">
        <f t="shared" si="802"/>
        <v>#N/A</v>
      </c>
      <c r="AD562" s="5" t="e">
        <f t="shared" si="803"/>
        <v>#N/A</v>
      </c>
      <c r="AE562" s="5" t="e">
        <f t="shared" si="804"/>
        <v>#N/A</v>
      </c>
      <c r="AF562" s="5" t="e">
        <f t="shared" si="805"/>
        <v>#N/A</v>
      </c>
      <c r="AG562" s="5" t="e">
        <f t="shared" si="806"/>
        <v>#N/A</v>
      </c>
      <c r="AH562" s="5" t="e">
        <f t="shared" si="807"/>
        <v>#N/A</v>
      </c>
      <c r="AI562" s="5" t="e">
        <f t="shared" si="808"/>
        <v>#N/A</v>
      </c>
      <c r="AJ562" s="5" t="e">
        <f t="shared" si="809"/>
        <v>#N/A</v>
      </c>
      <c r="AK562" s="5" t="e">
        <f t="shared" si="810"/>
        <v>#N/A</v>
      </c>
      <c r="AL562" s="5" t="e">
        <f t="shared" si="811"/>
        <v>#N/A</v>
      </c>
      <c r="AM562" s="5" t="e">
        <f t="shared" si="812"/>
        <v>#N/A</v>
      </c>
      <c r="AN562" s="5" t="e">
        <f t="shared" si="813"/>
        <v>#N/A</v>
      </c>
      <c r="AO562" s="5" t="e">
        <f t="shared" si="814"/>
        <v>#N/A</v>
      </c>
      <c r="AP562" s="5" t="e">
        <f t="shared" si="815"/>
        <v>#N/A</v>
      </c>
      <c r="AQ562" s="5" t="e">
        <f t="shared" si="816"/>
        <v>#N/A</v>
      </c>
      <c r="AR562" s="5" t="e">
        <f t="shared" si="817"/>
        <v>#N/A</v>
      </c>
      <c r="AS562" s="5" t="e">
        <f t="shared" si="818"/>
        <v>#N/A</v>
      </c>
      <c r="AT562" s="5" t="e">
        <f t="shared" si="819"/>
        <v>#N/A</v>
      </c>
      <c r="AU562" s="5" t="e">
        <f t="shared" si="820"/>
        <v>#N/A</v>
      </c>
      <c r="AV562" s="5" t="e">
        <f t="shared" si="821"/>
        <v>#N/A</v>
      </c>
      <c r="AW562" s="5" t="e">
        <f t="shared" si="822"/>
        <v>#N/A</v>
      </c>
      <c r="AX562" s="5" t="e">
        <f t="shared" si="823"/>
        <v>#N/A</v>
      </c>
      <c r="AY562" s="5" t="e">
        <f t="shared" si="824"/>
        <v>#N/A</v>
      </c>
      <c r="AZ562" s="5" t="e">
        <f t="shared" si="825"/>
        <v>#N/A</v>
      </c>
      <c r="BA562" s="5" t="e">
        <f t="shared" si="826"/>
        <v>#N/A</v>
      </c>
      <c r="BB562" s="5" t="e">
        <f t="shared" si="827"/>
        <v>#N/A</v>
      </c>
      <c r="BC562" s="5" t="e">
        <f t="shared" si="828"/>
        <v>#N/A</v>
      </c>
      <c r="BD562" s="5" t="e">
        <f t="shared" si="829"/>
        <v>#N/A</v>
      </c>
      <c r="BE562" s="5" t="e">
        <f t="shared" si="830"/>
        <v>#N/A</v>
      </c>
      <c r="BF562" s="5" t="e">
        <f t="shared" si="831"/>
        <v>#N/A</v>
      </c>
      <c r="BG562" s="5" t="e">
        <f t="shared" si="832"/>
        <v>#N/A</v>
      </c>
      <c r="BH562" s="5" t="e">
        <f t="shared" si="833"/>
        <v>#N/A</v>
      </c>
      <c r="BI562" s="5" t="e">
        <f t="shared" si="834"/>
        <v>#N/A</v>
      </c>
      <c r="BJ562" s="8" t="e">
        <f t="shared" si="835"/>
        <v>#N/A</v>
      </c>
      <c r="BK562" s="8" t="e">
        <f t="shared" si="836"/>
        <v>#N/A</v>
      </c>
      <c r="BL562" s="8" t="e">
        <f t="shared" si="837"/>
        <v>#N/A</v>
      </c>
      <c r="BM562" s="8" t="e">
        <f t="shared" si="838"/>
        <v>#N/A</v>
      </c>
      <c r="BN562" s="8" t="e">
        <f t="shared" si="839"/>
        <v>#N/A</v>
      </c>
    </row>
    <row r="563" spans="1:66" x14ac:dyDescent="0.25">
      <c r="A563" t="s">
        <v>303</v>
      </c>
      <c r="B563" t="s">
        <v>348</v>
      </c>
      <c r="C563" t="s">
        <v>346</v>
      </c>
      <c r="D563" s="10"/>
      <c r="E563">
        <f>VLOOKUP(A563,home!$A$2:$E$405,3,FALSE)</f>
        <v>1</v>
      </c>
      <c r="F563">
        <f>VLOOKUP(B563,home!$B$2:$E$405,3,FALSE)</f>
        <v>1</v>
      </c>
      <c r="G563" t="e">
        <f>VLOOKUP(C563,away!$B$2:$E$405,4,FALSE)</f>
        <v>#N/A</v>
      </c>
      <c r="H563">
        <f>VLOOKUP(A563,away!$A$2:$E$405,3,FALSE)</f>
        <v>0.63636363636363602</v>
      </c>
      <c r="I563" t="e">
        <f>VLOOKUP(C563,away!$B$2:$E$405,3,FALSE)</f>
        <v>#N/A</v>
      </c>
      <c r="J563">
        <f>VLOOKUP(B563,home!$B$2:$E$405,4,FALSE)</f>
        <v>1.57</v>
      </c>
      <c r="K563" s="3" t="e">
        <f t="shared" si="784"/>
        <v>#N/A</v>
      </c>
      <c r="L563" s="3" t="e">
        <f t="shared" si="785"/>
        <v>#N/A</v>
      </c>
      <c r="M563" s="5" t="e">
        <f t="shared" si="786"/>
        <v>#N/A</v>
      </c>
      <c r="N563" s="5" t="e">
        <f t="shared" si="787"/>
        <v>#N/A</v>
      </c>
      <c r="O563" s="5" t="e">
        <f t="shared" si="788"/>
        <v>#N/A</v>
      </c>
      <c r="P563" s="5" t="e">
        <f t="shared" si="789"/>
        <v>#N/A</v>
      </c>
      <c r="Q563" s="5" t="e">
        <f t="shared" si="790"/>
        <v>#N/A</v>
      </c>
      <c r="R563" s="5" t="e">
        <f t="shared" si="791"/>
        <v>#N/A</v>
      </c>
      <c r="S563" s="5" t="e">
        <f t="shared" si="792"/>
        <v>#N/A</v>
      </c>
      <c r="T563" s="5" t="e">
        <f t="shared" si="793"/>
        <v>#N/A</v>
      </c>
      <c r="U563" s="5" t="e">
        <f t="shared" si="794"/>
        <v>#N/A</v>
      </c>
      <c r="V563" s="5" t="e">
        <f t="shared" si="795"/>
        <v>#N/A</v>
      </c>
      <c r="W563" s="5" t="e">
        <f t="shared" si="796"/>
        <v>#N/A</v>
      </c>
      <c r="X563" s="5" t="e">
        <f t="shared" si="797"/>
        <v>#N/A</v>
      </c>
      <c r="Y563" s="5" t="e">
        <f t="shared" si="798"/>
        <v>#N/A</v>
      </c>
      <c r="Z563" s="5" t="e">
        <f t="shared" si="799"/>
        <v>#N/A</v>
      </c>
      <c r="AA563" s="5" t="e">
        <f t="shared" si="800"/>
        <v>#N/A</v>
      </c>
      <c r="AB563" s="5" t="e">
        <f t="shared" si="801"/>
        <v>#N/A</v>
      </c>
      <c r="AC563" s="5" t="e">
        <f t="shared" si="802"/>
        <v>#N/A</v>
      </c>
      <c r="AD563" s="5" t="e">
        <f t="shared" si="803"/>
        <v>#N/A</v>
      </c>
      <c r="AE563" s="5" t="e">
        <f t="shared" si="804"/>
        <v>#N/A</v>
      </c>
      <c r="AF563" s="5" t="e">
        <f t="shared" si="805"/>
        <v>#N/A</v>
      </c>
      <c r="AG563" s="5" t="e">
        <f t="shared" si="806"/>
        <v>#N/A</v>
      </c>
      <c r="AH563" s="5" t="e">
        <f t="shared" si="807"/>
        <v>#N/A</v>
      </c>
      <c r="AI563" s="5" t="e">
        <f t="shared" si="808"/>
        <v>#N/A</v>
      </c>
      <c r="AJ563" s="5" t="e">
        <f t="shared" si="809"/>
        <v>#N/A</v>
      </c>
      <c r="AK563" s="5" t="e">
        <f t="shared" si="810"/>
        <v>#N/A</v>
      </c>
      <c r="AL563" s="5" t="e">
        <f t="shared" si="811"/>
        <v>#N/A</v>
      </c>
      <c r="AM563" s="5" t="e">
        <f t="shared" si="812"/>
        <v>#N/A</v>
      </c>
      <c r="AN563" s="5" t="e">
        <f t="shared" si="813"/>
        <v>#N/A</v>
      </c>
      <c r="AO563" s="5" t="e">
        <f t="shared" si="814"/>
        <v>#N/A</v>
      </c>
      <c r="AP563" s="5" t="e">
        <f t="shared" si="815"/>
        <v>#N/A</v>
      </c>
      <c r="AQ563" s="5" t="e">
        <f t="shared" si="816"/>
        <v>#N/A</v>
      </c>
      <c r="AR563" s="5" t="e">
        <f t="shared" si="817"/>
        <v>#N/A</v>
      </c>
      <c r="AS563" s="5" t="e">
        <f t="shared" si="818"/>
        <v>#N/A</v>
      </c>
      <c r="AT563" s="5" t="e">
        <f t="shared" si="819"/>
        <v>#N/A</v>
      </c>
      <c r="AU563" s="5" t="e">
        <f t="shared" si="820"/>
        <v>#N/A</v>
      </c>
      <c r="AV563" s="5" t="e">
        <f t="shared" si="821"/>
        <v>#N/A</v>
      </c>
      <c r="AW563" s="5" t="e">
        <f t="shared" si="822"/>
        <v>#N/A</v>
      </c>
      <c r="AX563" s="5" t="e">
        <f t="shared" si="823"/>
        <v>#N/A</v>
      </c>
      <c r="AY563" s="5" t="e">
        <f t="shared" si="824"/>
        <v>#N/A</v>
      </c>
      <c r="AZ563" s="5" t="e">
        <f t="shared" si="825"/>
        <v>#N/A</v>
      </c>
      <c r="BA563" s="5" t="e">
        <f t="shared" si="826"/>
        <v>#N/A</v>
      </c>
      <c r="BB563" s="5" t="e">
        <f t="shared" si="827"/>
        <v>#N/A</v>
      </c>
      <c r="BC563" s="5" t="e">
        <f t="shared" si="828"/>
        <v>#N/A</v>
      </c>
      <c r="BD563" s="5" t="e">
        <f t="shared" si="829"/>
        <v>#N/A</v>
      </c>
      <c r="BE563" s="5" t="e">
        <f t="shared" si="830"/>
        <v>#N/A</v>
      </c>
      <c r="BF563" s="5" t="e">
        <f t="shared" si="831"/>
        <v>#N/A</v>
      </c>
      <c r="BG563" s="5" t="e">
        <f t="shared" si="832"/>
        <v>#N/A</v>
      </c>
      <c r="BH563" s="5" t="e">
        <f t="shared" si="833"/>
        <v>#N/A</v>
      </c>
      <c r="BI563" s="5" t="e">
        <f t="shared" si="834"/>
        <v>#N/A</v>
      </c>
      <c r="BJ563" s="8" t="e">
        <f t="shared" si="835"/>
        <v>#N/A</v>
      </c>
      <c r="BK563" s="8" t="e">
        <f t="shared" si="836"/>
        <v>#N/A</v>
      </c>
      <c r="BL563" s="8" t="e">
        <f t="shared" si="837"/>
        <v>#N/A</v>
      </c>
      <c r="BM563" s="8" t="e">
        <f t="shared" si="838"/>
        <v>#N/A</v>
      </c>
      <c r="BN563" s="8" t="e">
        <f t="shared" si="839"/>
        <v>#N/A</v>
      </c>
    </row>
    <row r="564" spans="1:66" x14ac:dyDescent="0.25">
      <c r="A564" t="s">
        <v>303</v>
      </c>
      <c r="B564" t="s">
        <v>354</v>
      </c>
      <c r="C564" t="s">
        <v>306</v>
      </c>
      <c r="D564" s="10"/>
      <c r="E564">
        <f>VLOOKUP(A564,home!$A$2:$E$405,3,FALSE)</f>
        <v>1</v>
      </c>
      <c r="F564">
        <f>VLOOKUP(B564,home!$B$2:$E$405,3,FALSE)</f>
        <v>0</v>
      </c>
      <c r="G564">
        <f>VLOOKUP(C564,away!$B$2:$E$405,4,FALSE)</f>
        <v>1</v>
      </c>
      <c r="H564">
        <f>VLOOKUP(A564,away!$A$2:$E$405,3,FALSE)</f>
        <v>0.63636363636363602</v>
      </c>
      <c r="I564">
        <f>VLOOKUP(C564,away!$B$2:$E$405,3,FALSE)</f>
        <v>0</v>
      </c>
      <c r="J564">
        <f>VLOOKUP(B564,home!$B$2:$E$405,4,FALSE)</f>
        <v>0</v>
      </c>
      <c r="K564" s="3">
        <f t="shared" si="784"/>
        <v>0</v>
      </c>
      <c r="L564" s="3">
        <f t="shared" si="785"/>
        <v>0</v>
      </c>
      <c r="M564" s="5">
        <f t="shared" si="786"/>
        <v>1</v>
      </c>
      <c r="N564" s="5">
        <f t="shared" si="787"/>
        <v>0</v>
      </c>
      <c r="O564" s="5">
        <f t="shared" si="788"/>
        <v>0</v>
      </c>
      <c r="P564" s="5">
        <f t="shared" si="789"/>
        <v>0</v>
      </c>
      <c r="Q564" s="5">
        <f t="shared" si="790"/>
        <v>0</v>
      </c>
      <c r="R564" s="5">
        <f t="shared" si="791"/>
        <v>0</v>
      </c>
      <c r="S564" s="5">
        <f t="shared" si="792"/>
        <v>0</v>
      </c>
      <c r="T564" s="5">
        <f t="shared" si="793"/>
        <v>0</v>
      </c>
      <c r="U564" s="5">
        <f t="shared" si="794"/>
        <v>0</v>
      </c>
      <c r="V564" s="5">
        <f t="shared" si="795"/>
        <v>0</v>
      </c>
      <c r="W564" s="5">
        <f t="shared" si="796"/>
        <v>0</v>
      </c>
      <c r="X564" s="5">
        <f t="shared" si="797"/>
        <v>0</v>
      </c>
      <c r="Y564" s="5">
        <f t="shared" si="798"/>
        <v>0</v>
      </c>
      <c r="Z564" s="5">
        <f t="shared" si="799"/>
        <v>0</v>
      </c>
      <c r="AA564" s="5">
        <f t="shared" si="800"/>
        <v>0</v>
      </c>
      <c r="AB564" s="5">
        <f t="shared" si="801"/>
        <v>0</v>
      </c>
      <c r="AC564" s="5">
        <f t="shared" si="802"/>
        <v>0</v>
      </c>
      <c r="AD564" s="5">
        <f t="shared" si="803"/>
        <v>0</v>
      </c>
      <c r="AE564" s="5">
        <f t="shared" si="804"/>
        <v>0</v>
      </c>
      <c r="AF564" s="5">
        <f t="shared" si="805"/>
        <v>0</v>
      </c>
      <c r="AG564" s="5">
        <f t="shared" si="806"/>
        <v>0</v>
      </c>
      <c r="AH564" s="5">
        <f t="shared" si="807"/>
        <v>0</v>
      </c>
      <c r="AI564" s="5">
        <f t="shared" si="808"/>
        <v>0</v>
      </c>
      <c r="AJ564" s="5">
        <f t="shared" si="809"/>
        <v>0</v>
      </c>
      <c r="AK564" s="5">
        <f t="shared" si="810"/>
        <v>0</v>
      </c>
      <c r="AL564" s="5">
        <f t="shared" si="811"/>
        <v>0</v>
      </c>
      <c r="AM564" s="5">
        <f t="shared" si="812"/>
        <v>0</v>
      </c>
      <c r="AN564" s="5">
        <f t="shared" si="813"/>
        <v>0</v>
      </c>
      <c r="AO564" s="5">
        <f t="shared" si="814"/>
        <v>0</v>
      </c>
      <c r="AP564" s="5">
        <f t="shared" si="815"/>
        <v>0</v>
      </c>
      <c r="AQ564" s="5">
        <f t="shared" si="816"/>
        <v>0</v>
      </c>
      <c r="AR564" s="5">
        <f t="shared" si="817"/>
        <v>0</v>
      </c>
      <c r="AS564" s="5">
        <f t="shared" si="818"/>
        <v>0</v>
      </c>
      <c r="AT564" s="5">
        <f t="shared" si="819"/>
        <v>0</v>
      </c>
      <c r="AU564" s="5">
        <f t="shared" si="820"/>
        <v>0</v>
      </c>
      <c r="AV564" s="5">
        <f t="shared" si="821"/>
        <v>0</v>
      </c>
      <c r="AW564" s="5">
        <f t="shared" si="822"/>
        <v>0</v>
      </c>
      <c r="AX564" s="5">
        <f t="shared" si="823"/>
        <v>0</v>
      </c>
      <c r="AY564" s="5">
        <f t="shared" si="824"/>
        <v>0</v>
      </c>
      <c r="AZ564" s="5">
        <f t="shared" si="825"/>
        <v>0</v>
      </c>
      <c r="BA564" s="5">
        <f t="shared" si="826"/>
        <v>0</v>
      </c>
      <c r="BB564" s="5">
        <f t="shared" si="827"/>
        <v>0</v>
      </c>
      <c r="BC564" s="5">
        <f t="shared" si="828"/>
        <v>0</v>
      </c>
      <c r="BD564" s="5">
        <f t="shared" si="829"/>
        <v>0</v>
      </c>
      <c r="BE564" s="5">
        <f t="shared" si="830"/>
        <v>0</v>
      </c>
      <c r="BF564" s="5">
        <f t="shared" si="831"/>
        <v>0</v>
      </c>
      <c r="BG564" s="5">
        <f t="shared" si="832"/>
        <v>0</v>
      </c>
      <c r="BH564" s="5">
        <f t="shared" si="833"/>
        <v>0</v>
      </c>
      <c r="BI564" s="5">
        <f t="shared" si="834"/>
        <v>0</v>
      </c>
      <c r="BJ564" s="8">
        <f t="shared" si="835"/>
        <v>0</v>
      </c>
      <c r="BK564" s="8">
        <f t="shared" si="836"/>
        <v>1</v>
      </c>
      <c r="BL564" s="8">
        <f t="shared" si="837"/>
        <v>0</v>
      </c>
      <c r="BM564" s="8">
        <f t="shared" si="838"/>
        <v>0</v>
      </c>
      <c r="BN564" s="8">
        <f t="shared" si="839"/>
        <v>1</v>
      </c>
    </row>
    <row r="565" spans="1:66" x14ac:dyDescent="0.25">
      <c r="A565" t="s">
        <v>35</v>
      </c>
      <c r="B565" t="s">
        <v>217</v>
      </c>
      <c r="C565" t="s">
        <v>284</v>
      </c>
      <c r="D565" s="10"/>
      <c r="E565">
        <f>VLOOKUP(A565,home!$A$2:$E$405,3,FALSE)</f>
        <v>1.2</v>
      </c>
      <c r="F565">
        <f>VLOOKUP(B565,home!$B$2:$E$405,3,FALSE)</f>
        <v>0.83</v>
      </c>
      <c r="G565">
        <f>VLOOKUP(C565,away!$B$2:$E$405,4,FALSE)</f>
        <v>2.5</v>
      </c>
      <c r="H565">
        <f>VLOOKUP(A565,away!$A$2:$E$405,3,FALSE)</f>
        <v>1.1499999999999999</v>
      </c>
      <c r="I565">
        <f>VLOOKUP(C565,away!$B$2:$E$405,3,FALSE)</f>
        <v>0</v>
      </c>
      <c r="J565">
        <f>VLOOKUP(B565,home!$B$2:$E$405,4,FALSE)</f>
        <v>0.87</v>
      </c>
      <c r="K565" s="3">
        <f t="shared" si="784"/>
        <v>2.4899999999999998</v>
      </c>
      <c r="L565" s="3">
        <f t="shared" si="785"/>
        <v>0</v>
      </c>
      <c r="M565" s="5">
        <f t="shared" si="786"/>
        <v>8.2909966575172703E-2</v>
      </c>
      <c r="N565" s="5">
        <f t="shared" si="787"/>
        <v>0.20644581677217999</v>
      </c>
      <c r="O565" s="5">
        <f t="shared" si="788"/>
        <v>0</v>
      </c>
      <c r="P565" s="5">
        <f t="shared" si="789"/>
        <v>0</v>
      </c>
      <c r="Q565" s="5">
        <f t="shared" si="790"/>
        <v>0.25702504188136416</v>
      </c>
      <c r="R565" s="5">
        <f t="shared" si="791"/>
        <v>0</v>
      </c>
      <c r="S565" s="5">
        <f t="shared" si="792"/>
        <v>0</v>
      </c>
      <c r="T565" s="5">
        <f t="shared" si="793"/>
        <v>0</v>
      </c>
      <c r="U565" s="5">
        <f t="shared" si="794"/>
        <v>0</v>
      </c>
      <c r="V565" s="5">
        <f t="shared" si="795"/>
        <v>0</v>
      </c>
      <c r="W565" s="5">
        <f t="shared" si="796"/>
        <v>0.21333078476153222</v>
      </c>
      <c r="X565" s="5">
        <f t="shared" si="797"/>
        <v>0</v>
      </c>
      <c r="Y565" s="5">
        <f t="shared" si="798"/>
        <v>0</v>
      </c>
      <c r="Z565" s="5">
        <f t="shared" si="799"/>
        <v>0</v>
      </c>
      <c r="AA565" s="5">
        <f t="shared" si="800"/>
        <v>0</v>
      </c>
      <c r="AB565" s="5">
        <f t="shared" si="801"/>
        <v>0</v>
      </c>
      <c r="AC565" s="5">
        <f t="shared" si="802"/>
        <v>0</v>
      </c>
      <c r="AD565" s="5">
        <f t="shared" si="803"/>
        <v>0.13279841351405378</v>
      </c>
      <c r="AE565" s="5">
        <f t="shared" si="804"/>
        <v>0</v>
      </c>
      <c r="AF565" s="5">
        <f t="shared" si="805"/>
        <v>0</v>
      </c>
      <c r="AG565" s="5">
        <f t="shared" si="806"/>
        <v>0</v>
      </c>
      <c r="AH565" s="5">
        <f t="shared" si="807"/>
        <v>0</v>
      </c>
      <c r="AI565" s="5">
        <f t="shared" si="808"/>
        <v>0</v>
      </c>
      <c r="AJ565" s="5">
        <f t="shared" si="809"/>
        <v>0</v>
      </c>
      <c r="AK565" s="5">
        <f t="shared" si="810"/>
        <v>0</v>
      </c>
      <c r="AL565" s="5">
        <f t="shared" si="811"/>
        <v>0</v>
      </c>
      <c r="AM565" s="5">
        <f t="shared" si="812"/>
        <v>6.6133609929998796E-2</v>
      </c>
      <c r="AN565" s="5">
        <f t="shared" si="813"/>
        <v>0</v>
      </c>
      <c r="AO565" s="5">
        <f t="shared" si="814"/>
        <v>0</v>
      </c>
      <c r="AP565" s="5">
        <f t="shared" si="815"/>
        <v>0</v>
      </c>
      <c r="AQ565" s="5">
        <f t="shared" si="816"/>
        <v>0</v>
      </c>
      <c r="AR565" s="5">
        <f t="shared" si="817"/>
        <v>0</v>
      </c>
      <c r="AS565" s="5">
        <f t="shared" si="818"/>
        <v>0</v>
      </c>
      <c r="AT565" s="5">
        <f t="shared" si="819"/>
        <v>0</v>
      </c>
      <c r="AU565" s="5">
        <f t="shared" si="820"/>
        <v>0</v>
      </c>
      <c r="AV565" s="5">
        <f t="shared" si="821"/>
        <v>0</v>
      </c>
      <c r="AW565" s="5">
        <f t="shared" si="822"/>
        <v>0</v>
      </c>
      <c r="AX565" s="5">
        <f t="shared" si="823"/>
        <v>2.7445448120949498E-2</v>
      </c>
      <c r="AY565" s="5">
        <f t="shared" si="824"/>
        <v>0</v>
      </c>
      <c r="AZ565" s="5">
        <f t="shared" si="825"/>
        <v>0</v>
      </c>
      <c r="BA565" s="5">
        <f t="shared" si="826"/>
        <v>0</v>
      </c>
      <c r="BB565" s="5">
        <f t="shared" si="827"/>
        <v>0</v>
      </c>
      <c r="BC565" s="5">
        <f t="shared" si="828"/>
        <v>0</v>
      </c>
      <c r="BD565" s="5">
        <f t="shared" si="829"/>
        <v>0</v>
      </c>
      <c r="BE565" s="5">
        <f t="shared" si="830"/>
        <v>0</v>
      </c>
      <c r="BF565" s="5">
        <f t="shared" si="831"/>
        <v>0</v>
      </c>
      <c r="BG565" s="5">
        <f t="shared" si="832"/>
        <v>0</v>
      </c>
      <c r="BH565" s="5">
        <f t="shared" si="833"/>
        <v>0</v>
      </c>
      <c r="BI565" s="5">
        <f t="shared" si="834"/>
        <v>0</v>
      </c>
      <c r="BJ565" s="8">
        <f t="shared" si="835"/>
        <v>0.90317911498007841</v>
      </c>
      <c r="BK565" s="8">
        <f t="shared" si="836"/>
        <v>8.2909966575172703E-2</v>
      </c>
      <c r="BL565" s="8">
        <f t="shared" si="837"/>
        <v>0</v>
      </c>
      <c r="BM565" s="8">
        <f t="shared" si="838"/>
        <v>0.43970825632653426</v>
      </c>
      <c r="BN565" s="8">
        <f t="shared" si="839"/>
        <v>0.54638082522871678</v>
      </c>
    </row>
    <row r="566" spans="1:66" x14ac:dyDescent="0.25">
      <c r="A566" t="s">
        <v>35</v>
      </c>
      <c r="B566" t="s">
        <v>474</v>
      </c>
      <c r="C566" t="s">
        <v>211</v>
      </c>
      <c r="D566" s="10"/>
      <c r="E566">
        <f>VLOOKUP(A566,home!$A$2:$E$405,3,FALSE)</f>
        <v>1.2</v>
      </c>
      <c r="F566">
        <f>VLOOKUP(B566,home!$B$2:$E$405,3,FALSE)</f>
        <v>0</v>
      </c>
      <c r="G566">
        <f>VLOOKUP(C566,away!$B$2:$E$405,4,FALSE)</f>
        <v>0</v>
      </c>
      <c r="H566">
        <f>VLOOKUP(A566,away!$A$2:$E$405,3,FALSE)</f>
        <v>1.1499999999999999</v>
      </c>
      <c r="I566">
        <f>VLOOKUP(C566,away!$B$2:$E$405,3,FALSE)</f>
        <v>0.83</v>
      </c>
      <c r="J566">
        <f>VLOOKUP(B566,home!$B$2:$E$405,4,FALSE)</f>
        <v>0.87</v>
      </c>
      <c r="K566" s="3">
        <f t="shared" si="784"/>
        <v>0</v>
      </c>
      <c r="L566" s="3">
        <f t="shared" si="785"/>
        <v>0.8304149999999999</v>
      </c>
      <c r="M566" s="5">
        <f t="shared" si="786"/>
        <v>0.43586836341181256</v>
      </c>
      <c r="N566" s="5">
        <f t="shared" si="787"/>
        <v>0</v>
      </c>
      <c r="O566" s="5">
        <f t="shared" si="788"/>
        <v>0.36195162700262029</v>
      </c>
      <c r="P566" s="5">
        <f t="shared" si="789"/>
        <v>0</v>
      </c>
      <c r="Q566" s="5">
        <f t="shared" si="790"/>
        <v>0</v>
      </c>
      <c r="R566" s="5">
        <f t="shared" si="791"/>
        <v>0.15028503016869044</v>
      </c>
      <c r="S566" s="5">
        <f t="shared" si="792"/>
        <v>0</v>
      </c>
      <c r="T566" s="5">
        <f t="shared" si="793"/>
        <v>0</v>
      </c>
      <c r="U566" s="5">
        <f t="shared" si="794"/>
        <v>0</v>
      </c>
      <c r="V566" s="5">
        <f t="shared" si="795"/>
        <v>0</v>
      </c>
      <c r="W566" s="5">
        <f t="shared" si="796"/>
        <v>0</v>
      </c>
      <c r="X566" s="5">
        <f t="shared" si="797"/>
        <v>0</v>
      </c>
      <c r="Y566" s="5">
        <f t="shared" si="798"/>
        <v>0</v>
      </c>
      <c r="Z566" s="5">
        <f t="shared" si="799"/>
        <v>4.1599647775844358E-2</v>
      </c>
      <c r="AA566" s="5">
        <f t="shared" si="800"/>
        <v>0</v>
      </c>
      <c r="AB566" s="5">
        <f t="shared" si="801"/>
        <v>0</v>
      </c>
      <c r="AC566" s="5">
        <f t="shared" si="802"/>
        <v>0</v>
      </c>
      <c r="AD566" s="5">
        <f t="shared" si="803"/>
        <v>0</v>
      </c>
      <c r="AE566" s="5">
        <f t="shared" si="804"/>
        <v>0</v>
      </c>
      <c r="AF566" s="5">
        <f t="shared" si="805"/>
        <v>0</v>
      </c>
      <c r="AG566" s="5">
        <f t="shared" si="806"/>
        <v>0</v>
      </c>
      <c r="AH566" s="5">
        <f t="shared" si="807"/>
        <v>8.6362428769444447E-3</v>
      </c>
      <c r="AI566" s="5">
        <f t="shared" si="808"/>
        <v>0</v>
      </c>
      <c r="AJ566" s="5">
        <f t="shared" si="809"/>
        <v>0</v>
      </c>
      <c r="AK566" s="5">
        <f t="shared" si="810"/>
        <v>0</v>
      </c>
      <c r="AL566" s="5">
        <f t="shared" si="811"/>
        <v>0</v>
      </c>
      <c r="AM566" s="5">
        <f t="shared" si="812"/>
        <v>0</v>
      </c>
      <c r="AN566" s="5">
        <f t="shared" si="813"/>
        <v>0</v>
      </c>
      <c r="AO566" s="5">
        <f t="shared" si="814"/>
        <v>0</v>
      </c>
      <c r="AP566" s="5">
        <f t="shared" si="815"/>
        <v>0</v>
      </c>
      <c r="AQ566" s="5">
        <f t="shared" si="816"/>
        <v>0</v>
      </c>
      <c r="AR566" s="5">
        <f t="shared" si="817"/>
        <v>1.4343331257315648E-3</v>
      </c>
      <c r="AS566" s="5">
        <f t="shared" si="818"/>
        <v>0</v>
      </c>
      <c r="AT566" s="5">
        <f t="shared" si="819"/>
        <v>0</v>
      </c>
      <c r="AU566" s="5">
        <f t="shared" si="820"/>
        <v>0</v>
      </c>
      <c r="AV566" s="5">
        <f t="shared" si="821"/>
        <v>0</v>
      </c>
      <c r="AW566" s="5">
        <f t="shared" si="822"/>
        <v>0</v>
      </c>
      <c r="AX566" s="5">
        <f t="shared" si="823"/>
        <v>0</v>
      </c>
      <c r="AY566" s="5">
        <f t="shared" si="824"/>
        <v>0</v>
      </c>
      <c r="AZ566" s="5">
        <f t="shared" si="825"/>
        <v>0</v>
      </c>
      <c r="BA566" s="5">
        <f t="shared" si="826"/>
        <v>0</v>
      </c>
      <c r="BB566" s="5">
        <f t="shared" si="827"/>
        <v>0</v>
      </c>
      <c r="BC566" s="5">
        <f t="shared" si="828"/>
        <v>0</v>
      </c>
      <c r="BD566" s="5">
        <f t="shared" si="829"/>
        <v>1.9851529043406278E-4</v>
      </c>
      <c r="BE566" s="5">
        <f t="shared" si="830"/>
        <v>0</v>
      </c>
      <c r="BF566" s="5">
        <f t="shared" si="831"/>
        <v>0</v>
      </c>
      <c r="BG566" s="5">
        <f t="shared" si="832"/>
        <v>0</v>
      </c>
      <c r="BH566" s="5">
        <f t="shared" si="833"/>
        <v>0</v>
      </c>
      <c r="BI566" s="5">
        <f t="shared" si="834"/>
        <v>0</v>
      </c>
      <c r="BJ566" s="8">
        <f t="shared" si="835"/>
        <v>0</v>
      </c>
      <c r="BK566" s="8">
        <f t="shared" si="836"/>
        <v>0.43586836341181256</v>
      </c>
      <c r="BL566" s="8">
        <f t="shared" si="837"/>
        <v>0.52250574846442077</v>
      </c>
      <c r="BM566" s="8">
        <f t="shared" si="838"/>
        <v>5.1868739068954429E-2</v>
      </c>
      <c r="BN566" s="8">
        <f t="shared" si="839"/>
        <v>0.94810502058312329</v>
      </c>
    </row>
    <row r="567" spans="1:66" x14ac:dyDescent="0.25">
      <c r="A567" t="s">
        <v>10</v>
      </c>
      <c r="B567" t="s">
        <v>41</v>
      </c>
      <c r="C567" t="s">
        <v>223</v>
      </c>
      <c r="D567" s="10"/>
      <c r="E567">
        <f>VLOOKUP(A567,home!$A$2:$E$405,3,FALSE)</f>
        <v>1.34883720930233</v>
      </c>
      <c r="F567">
        <f>VLOOKUP(B567,home!$B$2:$E$405,3,FALSE)</f>
        <v>0.37</v>
      </c>
      <c r="G567">
        <f>VLOOKUP(C567,away!$B$2:$E$405,4,FALSE)</f>
        <v>1.85</v>
      </c>
      <c r="H567">
        <f>VLOOKUP(A567,away!$A$2:$E$405,3,FALSE)</f>
        <v>1.5813953488372099</v>
      </c>
      <c r="I567">
        <f>VLOOKUP(C567,away!$B$2:$E$405,3,FALSE)</f>
        <v>1.48</v>
      </c>
      <c r="J567">
        <f>VLOOKUP(B567,home!$B$2:$E$405,4,FALSE)</f>
        <v>0.32</v>
      </c>
      <c r="K567" s="3">
        <f t="shared" si="784"/>
        <v>0.92327906976744489</v>
      </c>
      <c r="L567" s="3">
        <f t="shared" si="785"/>
        <v>0.7489488372093025</v>
      </c>
      <c r="M567" s="5">
        <f t="shared" si="786"/>
        <v>0.18782813552979663</v>
      </c>
      <c r="N567" s="5">
        <f t="shared" si="787"/>
        <v>0.17341778624810419</v>
      </c>
      <c r="O567" s="5">
        <f t="shared" si="788"/>
        <v>0.14067366370023243</v>
      </c>
      <c r="P567" s="5">
        <f t="shared" si="789"/>
        <v>0.12988104936192899</v>
      </c>
      <c r="Q567" s="5">
        <f t="shared" si="790"/>
        <v>8.0056506184139606E-2</v>
      </c>
      <c r="R567" s="5">
        <f t="shared" si="791"/>
        <v>5.2678688427130776E-2</v>
      </c>
      <c r="S567" s="5">
        <f t="shared" si="792"/>
        <v>2.2452822277895315E-2</v>
      </c>
      <c r="T567" s="5">
        <f t="shared" si="793"/>
        <v>5.9958227217650685E-2</v>
      </c>
      <c r="U567" s="5">
        <f t="shared" si="794"/>
        <v>4.8637130447570363E-2</v>
      </c>
      <c r="V567" s="5">
        <f t="shared" si="795"/>
        <v>1.7250972014415591E-3</v>
      </c>
      <c r="W567" s="5">
        <f t="shared" si="796"/>
        <v>2.4638165519508041E-2</v>
      </c>
      <c r="X567" s="5">
        <f t="shared" si="797"/>
        <v>1.8452725416805878E-2</v>
      </c>
      <c r="Y567" s="5">
        <f t="shared" si="798"/>
        <v>6.9100736221296508E-3</v>
      </c>
      <c r="Z567" s="5">
        <f t="shared" si="799"/>
        <v>1.3151214147736916E-2</v>
      </c>
      <c r="AA567" s="5">
        <f t="shared" si="800"/>
        <v>1.2142240764635E-2</v>
      </c>
      <c r="AB567" s="5">
        <f t="shared" si="801"/>
        <v>5.6053383790322748E-3</v>
      </c>
      <c r="AC567" s="5">
        <f t="shared" si="802"/>
        <v>7.4555335567329248E-5</v>
      </c>
      <c r="AD567" s="5">
        <f t="shared" si="803"/>
        <v>5.686975635406928E-3</v>
      </c>
      <c r="AE567" s="5">
        <f t="shared" si="804"/>
        <v>4.2592537893756527E-3</v>
      </c>
      <c r="AF567" s="5">
        <f t="shared" si="805"/>
        <v>1.5949815864661052E-3</v>
      </c>
      <c r="AG567" s="5">
        <f t="shared" si="806"/>
        <v>3.9818653485134613E-4</v>
      </c>
      <c r="AH567" s="5">
        <f t="shared" si="807"/>
        <v>2.462396635959522E-3</v>
      </c>
      <c r="AI567" s="5">
        <f t="shared" si="808"/>
        <v>2.273479275447193E-3</v>
      </c>
      <c r="AJ567" s="5">
        <f t="shared" si="809"/>
        <v>1.0495279152852245E-3</v>
      </c>
      <c r="AK567" s="5">
        <f t="shared" si="810"/>
        <v>3.2300238577316929E-4</v>
      </c>
      <c r="AL567" s="5">
        <f t="shared" si="811"/>
        <v>2.0621671384219934E-6</v>
      </c>
      <c r="AM567" s="5">
        <f t="shared" si="812"/>
        <v>1.0501331148897268E-3</v>
      </c>
      <c r="AN567" s="5">
        <f t="shared" si="813"/>
        <v>7.8649597531164363E-4</v>
      </c>
      <c r="AO567" s="5">
        <f t="shared" si="814"/>
        <v>2.9452262308972589E-4</v>
      </c>
      <c r="AP567" s="5">
        <f t="shared" si="815"/>
        <v>7.3527458698294655E-5</v>
      </c>
      <c r="AQ567" s="5">
        <f t="shared" si="816"/>
        <v>1.3767076173760695E-5</v>
      </c>
      <c r="AR567" s="5">
        <f t="shared" si="817"/>
        <v>3.6884181944999653E-4</v>
      </c>
      <c r="AS567" s="5">
        <f t="shared" si="818"/>
        <v>3.4054393195312465E-4</v>
      </c>
      <c r="AT567" s="5">
        <f t="shared" si="819"/>
        <v>1.5720854235431447E-4</v>
      </c>
      <c r="AU567" s="5">
        <f t="shared" si="820"/>
        <v>4.8382452248129149E-5</v>
      </c>
      <c r="AV567" s="5">
        <f t="shared" si="821"/>
        <v>1.1167626376180121E-5</v>
      </c>
      <c r="AW567" s="5">
        <f t="shared" si="822"/>
        <v>3.9610151402868464E-8</v>
      </c>
      <c r="AX567" s="5">
        <f t="shared" si="823"/>
        <v>1.61594320907896E-4</v>
      </c>
      <c r="AY567" s="5">
        <f t="shared" si="824"/>
        <v>1.2102587874359558E-4</v>
      </c>
      <c r="AZ567" s="5">
        <f t="shared" si="825"/>
        <v>4.5321095578624973E-5</v>
      </c>
      <c r="BA567" s="5">
        <f t="shared" si="826"/>
        <v>1.1314393944887615E-5</v>
      </c>
      <c r="BB567" s="5">
        <f t="shared" si="827"/>
        <v>2.1184755471878876E-6</v>
      </c>
      <c r="BC567" s="5">
        <f t="shared" si="828"/>
        <v>3.1732595954454187E-7</v>
      </c>
      <c r="BD567" s="5">
        <f t="shared" si="829"/>
        <v>4.6040608631873056E-5</v>
      </c>
      <c r="BE567" s="5">
        <f t="shared" si="830"/>
        <v>4.2508330309162746E-5</v>
      </c>
      <c r="BF567" s="5">
        <f t="shared" si="831"/>
        <v>1.9623525832605531E-5</v>
      </c>
      <c r="BG567" s="5">
        <f t="shared" si="832"/>
        <v>6.0393302254284866E-6</v>
      </c>
      <c r="BH567" s="5">
        <f t="shared" si="833"/>
        <v>1.3939967981380062E-6</v>
      </c>
      <c r="BI567" s="5">
        <f t="shared" si="834"/>
        <v>2.5740961340873109E-7</v>
      </c>
      <c r="BJ567" s="8">
        <f t="shared" si="835"/>
        <v>0.37793301949328301</v>
      </c>
      <c r="BK567" s="8">
        <f t="shared" si="836"/>
        <v>0.3420847477525118</v>
      </c>
      <c r="BL567" s="8">
        <f t="shared" si="837"/>
        <v>0.26688747550485842</v>
      </c>
      <c r="BM567" s="8">
        <f t="shared" si="838"/>
        <v>0.23539964117846518</v>
      </c>
      <c r="BN567" s="8">
        <f t="shared" si="839"/>
        <v>0.76453582945133269</v>
      </c>
    </row>
    <row r="568" spans="1:66" x14ac:dyDescent="0.25">
      <c r="A568" t="s">
        <v>10</v>
      </c>
      <c r="B568" t="s">
        <v>221</v>
      </c>
      <c r="C568" t="s">
        <v>225</v>
      </c>
      <c r="D568" s="10"/>
      <c r="E568">
        <f>VLOOKUP(A568,home!$A$2:$E$405,3,FALSE)</f>
        <v>1.34883720930233</v>
      </c>
      <c r="F568">
        <f>VLOOKUP(B568,home!$B$2:$E$405,3,FALSE)</f>
        <v>0.74</v>
      </c>
      <c r="G568">
        <f>VLOOKUP(C568,away!$B$2:$E$405,4,FALSE)</f>
        <v>0.74</v>
      </c>
      <c r="H568">
        <f>VLOOKUP(A568,away!$A$2:$E$405,3,FALSE)</f>
        <v>1.5813953488372099</v>
      </c>
      <c r="I568">
        <f>VLOOKUP(C568,away!$B$2:$E$405,3,FALSE)</f>
        <v>0.37</v>
      </c>
      <c r="J568">
        <f>VLOOKUP(B568,home!$B$2:$E$405,4,FALSE)</f>
        <v>0.95</v>
      </c>
      <c r="K568" s="3">
        <f t="shared" si="784"/>
        <v>0.73862325581395594</v>
      </c>
      <c r="L568" s="3">
        <f t="shared" si="785"/>
        <v>0.55586046511627918</v>
      </c>
      <c r="M568" s="5">
        <f t="shared" si="786"/>
        <v>0.27403930857526276</v>
      </c>
      <c r="N568" s="5">
        <f t="shared" si="787"/>
        <v>0.20241180632086589</v>
      </c>
      <c r="O568" s="5">
        <f t="shared" si="788"/>
        <v>0.15232761752478907</v>
      </c>
      <c r="P568" s="5">
        <f t="shared" si="789"/>
        <v>0.11251272080654272</v>
      </c>
      <c r="Q568" s="5">
        <f t="shared" si="790"/>
        <v>7.4753033699950899E-2</v>
      </c>
      <c r="R568" s="5">
        <f t="shared" si="791"/>
        <v>4.2336450163691967E-2</v>
      </c>
      <c r="S568" s="5">
        <f t="shared" si="792"/>
        <v>1.1548628195993189E-2</v>
      </c>
      <c r="T568" s="5">
        <f t="shared" si="793"/>
        <v>4.1552256081307595E-2</v>
      </c>
      <c r="U568" s="5">
        <f t="shared" si="794"/>
        <v>3.1270686659511444E-2</v>
      </c>
      <c r="V568" s="5">
        <f t="shared" si="795"/>
        <v>5.2683746830571056E-4</v>
      </c>
      <c r="W568" s="5">
        <f t="shared" si="796"/>
        <v>1.8404776377809368E-2</v>
      </c>
      <c r="X568" s="5">
        <f t="shared" si="797"/>
        <v>1.0230487557730223E-2</v>
      </c>
      <c r="Y568" s="5">
        <f t="shared" si="798"/>
        <v>2.843361786103114E-3</v>
      </c>
      <c r="Z568" s="5">
        <f t="shared" si="799"/>
        <v>7.844386293120665E-3</v>
      </c>
      <c r="AA568" s="5">
        <f t="shared" si="800"/>
        <v>5.7940461436871539E-3</v>
      </c>
      <c r="AB568" s="5">
        <f t="shared" si="801"/>
        <v>2.1398086134932501E-3</v>
      </c>
      <c r="AC568" s="5">
        <f t="shared" si="802"/>
        <v>1.3519026998828007E-5</v>
      </c>
      <c r="AD568" s="5">
        <f t="shared" si="803"/>
        <v>3.3985489626763348E-3</v>
      </c>
      <c r="AE568" s="5">
        <f t="shared" si="804"/>
        <v>1.8891190071137153E-3</v>
      </c>
      <c r="AF568" s="5">
        <f t="shared" si="805"/>
        <v>5.2504328497711666E-4</v>
      </c>
      <c r="AG568" s="5">
        <f t="shared" si="806"/>
        <v>9.7283601531186403E-5</v>
      </c>
      <c r="AH568" s="5">
        <f t="shared" si="807"/>
        <v>1.0900960533614542E-3</v>
      </c>
      <c r="AI568" s="5">
        <f t="shared" si="808"/>
        <v>8.051702960837811E-4</v>
      </c>
      <c r="AJ568" s="5">
        <f t="shared" si="809"/>
        <v>2.9735875278904454E-4</v>
      </c>
      <c r="AK568" s="5">
        <f t="shared" si="810"/>
        <v>7.3212030043273794E-5</v>
      </c>
      <c r="AL568" s="5">
        <f t="shared" si="811"/>
        <v>2.2202106963461443E-7</v>
      </c>
      <c r="AM568" s="5">
        <f t="shared" si="812"/>
        <v>5.0204945997102759E-4</v>
      </c>
      <c r="AN568" s="5">
        <f t="shared" si="813"/>
        <v>2.7906944633087217E-4</v>
      </c>
      <c r="AO568" s="5">
        <f t="shared" si="814"/>
        <v>7.7561836118610544E-5</v>
      </c>
      <c r="AP568" s="5">
        <f t="shared" si="815"/>
        <v>1.4371186100054497E-5</v>
      </c>
      <c r="AQ568" s="5">
        <f t="shared" si="816"/>
        <v>1.9970935474622241E-6</v>
      </c>
      <c r="AR568" s="5">
        <f t="shared" si="817"/>
        <v>1.2118825984858367E-4</v>
      </c>
      <c r="AS568" s="5">
        <f t="shared" si="818"/>
        <v>8.9512467055788582E-5</v>
      </c>
      <c r="AT568" s="5">
        <f t="shared" si="819"/>
        <v>3.3057994926343005E-5</v>
      </c>
      <c r="AU568" s="5">
        <f t="shared" si="820"/>
        <v>8.1391346143922374E-6</v>
      </c>
      <c r="AV568" s="5">
        <f t="shared" si="821"/>
        <v>1.5029385270976148E-6</v>
      </c>
      <c r="AW568" s="5">
        <f t="shared" si="822"/>
        <v>2.5320976710768247E-9</v>
      </c>
      <c r="AX568" s="5">
        <f t="shared" si="823"/>
        <v>6.1804234450573098E-5</v>
      </c>
      <c r="AY568" s="5">
        <f t="shared" si="824"/>
        <v>3.4354530507851126E-5</v>
      </c>
      <c r="AZ568" s="5">
        <f t="shared" si="825"/>
        <v>9.5481626534727632E-6</v>
      </c>
      <c r="BA568" s="5">
        <f t="shared" si="826"/>
        <v>1.7691487111884192E-6</v>
      </c>
      <c r="BB568" s="5">
        <f t="shared" si="827"/>
        <v>2.4584995636526506E-7</v>
      </c>
      <c r="BC568" s="5">
        <f t="shared" si="828"/>
        <v>2.7331654218802644E-8</v>
      </c>
      <c r="BD568" s="5">
        <f t="shared" si="829"/>
        <v>1.12272937476777E-5</v>
      </c>
      <c r="BE568" s="5">
        <f t="shared" si="830"/>
        <v>8.2927402618893741E-6</v>
      </c>
      <c r="BF568" s="5">
        <f t="shared" si="831"/>
        <v>3.0626054059281026E-6</v>
      </c>
      <c r="BG568" s="5">
        <f t="shared" si="832"/>
        <v>7.540371920666792E-7</v>
      </c>
      <c r="BH568" s="5">
        <f t="shared" si="833"/>
        <v>1.3923735145227591E-7</v>
      </c>
      <c r="BI568" s="5">
        <f t="shared" si="834"/>
        <v>2.0568789172118428E-8</v>
      </c>
      <c r="BJ568" s="8">
        <f t="shared" si="835"/>
        <v>0.35708851496006705</v>
      </c>
      <c r="BK568" s="8">
        <f t="shared" si="836"/>
        <v>0.39867559062468072</v>
      </c>
      <c r="BL568" s="8">
        <f t="shared" si="837"/>
        <v>0.23641134351517085</v>
      </c>
      <c r="BM568" s="8">
        <f t="shared" si="838"/>
        <v>0.1416045463035259</v>
      </c>
      <c r="BN568" s="8">
        <f t="shared" si="839"/>
        <v>0.8583809370911033</v>
      </c>
    </row>
    <row r="569" spans="1:66" x14ac:dyDescent="0.25">
      <c r="A569" t="s">
        <v>10</v>
      </c>
      <c r="B569" t="s">
        <v>11</v>
      </c>
      <c r="C569" t="s">
        <v>447</v>
      </c>
      <c r="D569" s="10"/>
      <c r="E569">
        <f>VLOOKUP(A569,home!$A$2:$E$405,3,FALSE)</f>
        <v>1.34883720930233</v>
      </c>
      <c r="F569">
        <f>VLOOKUP(B569,home!$B$2:$E$405,3,FALSE)</f>
        <v>1.1100000000000001</v>
      </c>
      <c r="G569">
        <f>VLOOKUP(C569,away!$B$2:$E$405,4,FALSE)</f>
        <v>1.85</v>
      </c>
      <c r="H569">
        <f>VLOOKUP(A569,away!$A$2:$E$405,3,FALSE)</f>
        <v>1.5813953488372099</v>
      </c>
      <c r="I569">
        <f>VLOOKUP(C569,away!$B$2:$E$405,3,FALSE)</f>
        <v>0</v>
      </c>
      <c r="J569">
        <f>VLOOKUP(B569,home!$B$2:$E$405,4,FALSE)</f>
        <v>0.63</v>
      </c>
      <c r="K569" s="3">
        <f t="shared" si="784"/>
        <v>2.7698372093023349</v>
      </c>
      <c r="L569" s="3">
        <f t="shared" si="785"/>
        <v>0</v>
      </c>
      <c r="M569" s="5">
        <f t="shared" si="786"/>
        <v>6.2672206363964256E-2</v>
      </c>
      <c r="N569" s="5">
        <f t="shared" si="787"/>
        <v>0.1735918091759828</v>
      </c>
      <c r="O569" s="5">
        <f t="shared" si="788"/>
        <v>0</v>
      </c>
      <c r="P569" s="5">
        <f t="shared" si="789"/>
        <v>0</v>
      </c>
      <c r="Q569" s="5">
        <f t="shared" si="790"/>
        <v>0.24041052614287386</v>
      </c>
      <c r="R569" s="5">
        <f t="shared" si="791"/>
        <v>0</v>
      </c>
      <c r="S569" s="5">
        <f t="shared" si="792"/>
        <v>0</v>
      </c>
      <c r="T569" s="5">
        <f t="shared" si="793"/>
        <v>0</v>
      </c>
      <c r="U569" s="5">
        <f t="shared" si="794"/>
        <v>0</v>
      </c>
      <c r="V569" s="5">
        <f t="shared" si="795"/>
        <v>0</v>
      </c>
      <c r="W569" s="5">
        <f t="shared" si="796"/>
        <v>0.22196600693949456</v>
      </c>
      <c r="X569" s="5">
        <f t="shared" si="797"/>
        <v>0</v>
      </c>
      <c r="Y569" s="5">
        <f t="shared" si="798"/>
        <v>0</v>
      </c>
      <c r="Z569" s="5">
        <f t="shared" si="799"/>
        <v>0</v>
      </c>
      <c r="AA569" s="5">
        <f t="shared" si="800"/>
        <v>0</v>
      </c>
      <c r="AB569" s="5">
        <f t="shared" si="801"/>
        <v>0</v>
      </c>
      <c r="AC569" s="5">
        <f t="shared" si="802"/>
        <v>0</v>
      </c>
      <c r="AD569" s="5">
        <f t="shared" si="803"/>
        <v>0.15370242630531808</v>
      </c>
      <c r="AE569" s="5">
        <f t="shared" si="804"/>
        <v>0</v>
      </c>
      <c r="AF569" s="5">
        <f t="shared" si="805"/>
        <v>0</v>
      </c>
      <c r="AG569" s="5">
        <f t="shared" si="806"/>
        <v>0</v>
      </c>
      <c r="AH569" s="5">
        <f t="shared" si="807"/>
        <v>0</v>
      </c>
      <c r="AI569" s="5">
        <f t="shared" si="808"/>
        <v>0</v>
      </c>
      <c r="AJ569" s="5">
        <f t="shared" si="809"/>
        <v>0</v>
      </c>
      <c r="AK569" s="5">
        <f t="shared" si="810"/>
        <v>0</v>
      </c>
      <c r="AL569" s="5">
        <f t="shared" si="811"/>
        <v>0</v>
      </c>
      <c r="AM569" s="5">
        <f t="shared" si="812"/>
        <v>8.5146139908104018E-2</v>
      </c>
      <c r="AN569" s="5">
        <f t="shared" si="813"/>
        <v>0</v>
      </c>
      <c r="AO569" s="5">
        <f t="shared" si="814"/>
        <v>0</v>
      </c>
      <c r="AP569" s="5">
        <f t="shared" si="815"/>
        <v>0</v>
      </c>
      <c r="AQ569" s="5">
        <f t="shared" si="816"/>
        <v>0</v>
      </c>
      <c r="AR569" s="5">
        <f t="shared" si="817"/>
        <v>0</v>
      </c>
      <c r="AS569" s="5">
        <f t="shared" si="818"/>
        <v>0</v>
      </c>
      <c r="AT569" s="5">
        <f t="shared" si="819"/>
        <v>0</v>
      </c>
      <c r="AU569" s="5">
        <f t="shared" si="820"/>
        <v>0</v>
      </c>
      <c r="AV569" s="5">
        <f t="shared" si="821"/>
        <v>0</v>
      </c>
      <c r="AW569" s="5">
        <f t="shared" si="822"/>
        <v>0</v>
      </c>
      <c r="AX569" s="5">
        <f t="shared" si="823"/>
        <v>3.9306824424321492E-2</v>
      </c>
      <c r="AY569" s="5">
        <f t="shared" si="824"/>
        <v>0</v>
      </c>
      <c r="AZ569" s="5">
        <f t="shared" si="825"/>
        <v>0</v>
      </c>
      <c r="BA569" s="5">
        <f t="shared" si="826"/>
        <v>0</v>
      </c>
      <c r="BB569" s="5">
        <f t="shared" si="827"/>
        <v>0</v>
      </c>
      <c r="BC569" s="5">
        <f t="shared" si="828"/>
        <v>0</v>
      </c>
      <c r="BD569" s="5">
        <f t="shared" si="829"/>
        <v>0</v>
      </c>
      <c r="BE569" s="5">
        <f t="shared" si="830"/>
        <v>0</v>
      </c>
      <c r="BF569" s="5">
        <f t="shared" si="831"/>
        <v>0</v>
      </c>
      <c r="BG569" s="5">
        <f t="shared" si="832"/>
        <v>0</v>
      </c>
      <c r="BH569" s="5">
        <f t="shared" si="833"/>
        <v>0</v>
      </c>
      <c r="BI569" s="5">
        <f t="shared" si="834"/>
        <v>0</v>
      </c>
      <c r="BJ569" s="8">
        <f t="shared" si="835"/>
        <v>0.91412373289609483</v>
      </c>
      <c r="BK569" s="8">
        <f t="shared" si="836"/>
        <v>6.2672206363964256E-2</v>
      </c>
      <c r="BL569" s="8">
        <f t="shared" si="837"/>
        <v>0</v>
      </c>
      <c r="BM569" s="8">
        <f t="shared" si="838"/>
        <v>0.50012139757723817</v>
      </c>
      <c r="BN569" s="8">
        <f t="shared" si="839"/>
        <v>0.47667454168282092</v>
      </c>
    </row>
    <row r="570" spans="1:66" x14ac:dyDescent="0.25">
      <c r="A570" t="s">
        <v>10</v>
      </c>
      <c r="B570" t="s">
        <v>453</v>
      </c>
      <c r="C570" t="s">
        <v>222</v>
      </c>
      <c r="D570" s="10"/>
      <c r="E570">
        <f>VLOOKUP(A570,home!$A$2:$E$405,3,FALSE)</f>
        <v>1.34883720930233</v>
      </c>
      <c r="F570">
        <f>VLOOKUP(B570,home!$B$2:$E$405,3,FALSE)</f>
        <v>0.74</v>
      </c>
      <c r="G570">
        <f>VLOOKUP(C570,away!$B$2:$E$405,4,FALSE)</f>
        <v>0.37</v>
      </c>
      <c r="H570">
        <f>VLOOKUP(A570,away!$A$2:$E$405,3,FALSE)</f>
        <v>1.5813953488372099</v>
      </c>
      <c r="I570">
        <f>VLOOKUP(C570,away!$B$2:$E$405,3,FALSE)</f>
        <v>1.1100000000000001</v>
      </c>
      <c r="J570">
        <f>VLOOKUP(B570,home!$B$2:$E$405,4,FALSE)</f>
        <v>0.32</v>
      </c>
      <c r="K570" s="3">
        <f t="shared" si="784"/>
        <v>0.36931162790697797</v>
      </c>
      <c r="L570" s="3">
        <f t="shared" si="785"/>
        <v>0.56171162790697704</v>
      </c>
      <c r="M570" s="5">
        <f t="shared" si="786"/>
        <v>0.39415018748232628</v>
      </c>
      <c r="N570" s="5">
        <f t="shared" si="787"/>
        <v>0.1455642473789385</v>
      </c>
      <c r="O570" s="5">
        <f t="shared" si="788"/>
        <v>0.22139874345053767</v>
      </c>
      <c r="P570" s="5">
        <f t="shared" si="789"/>
        <v>8.1765130360277452E-2</v>
      </c>
      <c r="Q570" s="5">
        <f t="shared" si="790"/>
        <v>2.6879284582284908E-2</v>
      </c>
      <c r="R570" s="5">
        <f t="shared" si="791"/>
        <v>6.218112430008034E-2</v>
      </c>
      <c r="S570" s="5">
        <f t="shared" si="792"/>
        <v>4.2404753030422853E-3</v>
      </c>
      <c r="T570" s="5">
        <f t="shared" si="793"/>
        <v>1.5098406699690165E-2</v>
      </c>
      <c r="U570" s="5">
        <f t="shared" si="794"/>
        <v>2.2964212240348818E-2</v>
      </c>
      <c r="V570" s="5">
        <f t="shared" si="795"/>
        <v>9.7741370606163391E-5</v>
      </c>
      <c r="W570" s="5">
        <f t="shared" si="796"/>
        <v>3.3089441153528578E-3</v>
      </c>
      <c r="X570" s="5">
        <f t="shared" si="797"/>
        <v>1.8586723856880657E-3</v>
      </c>
      <c r="Y570" s="5">
        <f t="shared" si="798"/>
        <v>5.2201894575529392E-4</v>
      </c>
      <c r="Z570" s="5">
        <f t="shared" si="799"/>
        <v>1.1642620185228074E-2</v>
      </c>
      <c r="AA570" s="5">
        <f t="shared" si="800"/>
        <v>4.2997550137092218E-3</v>
      </c>
      <c r="AB570" s="5">
        <f t="shared" si="801"/>
        <v>7.9397476185707138E-4</v>
      </c>
      <c r="AC570" s="5">
        <f t="shared" si="802"/>
        <v>1.2672574064111496E-6</v>
      </c>
      <c r="AD570" s="5">
        <f t="shared" si="803"/>
        <v>3.055078844735447E-4</v>
      </c>
      <c r="AE570" s="5">
        <f t="shared" si="804"/>
        <v>1.7160733112605146E-4</v>
      </c>
      <c r="AF570" s="5">
        <f t="shared" si="805"/>
        <v>4.8196916663793005E-5</v>
      </c>
      <c r="AG570" s="5">
        <f t="shared" si="806"/>
        <v>9.024256173105361E-6</v>
      </c>
      <c r="AH570" s="5">
        <f t="shared" si="807"/>
        <v>1.6349487843367728E-3</v>
      </c>
      <c r="AI570" s="5">
        <f t="shared" si="808"/>
        <v>6.0380559708794832E-4</v>
      </c>
      <c r="AJ570" s="5">
        <f t="shared" si="809"/>
        <v>1.1149621399994749E-4</v>
      </c>
      <c r="AK570" s="5">
        <f t="shared" si="810"/>
        <v>1.3725616099261797E-5</v>
      </c>
      <c r="AL570" s="5">
        <f t="shared" si="811"/>
        <v>1.0515531421877705E-8</v>
      </c>
      <c r="AM570" s="5">
        <f t="shared" si="812"/>
        <v>2.2565522830668348E-5</v>
      </c>
      <c r="AN570" s="5">
        <f t="shared" si="813"/>
        <v>1.2675316563786774E-5</v>
      </c>
      <c r="AO570" s="5">
        <f t="shared" si="814"/>
        <v>3.5599363506404691E-6</v>
      </c>
      <c r="AP570" s="5">
        <f t="shared" si="815"/>
        <v>6.6655254758782713E-7</v>
      </c>
      <c r="AQ570" s="5">
        <f t="shared" si="816"/>
        <v>9.3602579147775276E-8</v>
      </c>
      <c r="AR570" s="5">
        <f t="shared" si="817"/>
        <v>1.8367394863886839E-4</v>
      </c>
      <c r="AS570" s="5">
        <f t="shared" si="818"/>
        <v>6.783292497592315E-5</v>
      </c>
      <c r="AT570" s="5">
        <f t="shared" si="819"/>
        <v>1.252574397427504E-5</v>
      </c>
      <c r="AU570" s="5">
        <f t="shared" si="820"/>
        <v>1.5419676326285115E-6</v>
      </c>
      <c r="AV570" s="5">
        <f t="shared" si="821"/>
        <v>1.4236664414647611E-7</v>
      </c>
      <c r="AW570" s="5">
        <f t="shared" si="822"/>
        <v>6.0594767117799179E-11</v>
      </c>
      <c r="AX570" s="5">
        <f t="shared" si="823"/>
        <v>1.3889516618610342E-6</v>
      </c>
      <c r="AY570" s="5">
        <f t="shared" si="824"/>
        <v>7.8019029906806262E-7</v>
      </c>
      <c r="AZ570" s="5">
        <f t="shared" si="825"/>
        <v>2.1912098148337632E-7</v>
      </c>
      <c r="BA570" s="5">
        <f t="shared" si="826"/>
        <v>4.1027601072533969E-8</v>
      </c>
      <c r="BB570" s="5">
        <f t="shared" si="827"/>
        <v>5.7614201468927732E-9</v>
      </c>
      <c r="BC570" s="5">
        <f t="shared" si="828"/>
        <v>6.4725133795343893E-10</v>
      </c>
      <c r="BD570" s="5">
        <f t="shared" si="829"/>
        <v>1.7195298782340205E-5</v>
      </c>
      <c r="BE570" s="5">
        <f t="shared" si="830"/>
        <v>6.3504237856529375E-6</v>
      </c>
      <c r="BF570" s="5">
        <f t="shared" si="831"/>
        <v>1.1726426730893399E-6</v>
      </c>
      <c r="BG570" s="5">
        <f t="shared" si="832"/>
        <v>1.4435685818393809E-7</v>
      </c>
      <c r="BH570" s="5">
        <f t="shared" si="833"/>
        <v>1.332816657386173E-8</v>
      </c>
      <c r="BI570" s="5">
        <f t="shared" si="834"/>
        <v>9.8444937888164889E-10</v>
      </c>
      <c r="BJ570" s="8">
        <f t="shared" si="835"/>
        <v>0.19380790712623311</v>
      </c>
      <c r="BK570" s="8">
        <f t="shared" si="836"/>
        <v>0.48025559247948907</v>
      </c>
      <c r="BL570" s="8">
        <f t="shared" si="837"/>
        <v>0.3142923799646381</v>
      </c>
      <c r="BM570" s="8">
        <f t="shared" si="838"/>
        <v>6.805900207143889E-2</v>
      </c>
      <c r="BN570" s="8">
        <f t="shared" si="839"/>
        <v>0.93193871755444524</v>
      </c>
    </row>
    <row r="571" spans="1:66" x14ac:dyDescent="0.25">
      <c r="A571" t="s">
        <v>13</v>
      </c>
      <c r="B571" t="s">
        <v>50</v>
      </c>
      <c r="C571" t="s">
        <v>15</v>
      </c>
      <c r="D571" s="10"/>
      <c r="E571">
        <f>VLOOKUP(A571,home!$A$2:$E$405,3,FALSE)</f>
        <v>2</v>
      </c>
      <c r="F571">
        <f>VLOOKUP(B571,home!$B$2:$E$405,3,FALSE)</f>
        <v>0</v>
      </c>
      <c r="G571">
        <f>VLOOKUP(C571,away!$B$2:$E$405,4,FALSE)</f>
        <v>0.5</v>
      </c>
      <c r="H571">
        <f>VLOOKUP(A571,away!$A$2:$E$405,3,FALSE)</f>
        <v>1</v>
      </c>
      <c r="I571">
        <f>VLOOKUP(C571,away!$B$2:$E$405,3,FALSE)</f>
        <v>0.5</v>
      </c>
      <c r="J571">
        <f>VLOOKUP(B571,home!$B$2:$E$405,4,FALSE)</f>
        <v>4</v>
      </c>
      <c r="K571" s="3">
        <f t="shared" si="784"/>
        <v>0</v>
      </c>
      <c r="L571" s="3">
        <f t="shared" si="785"/>
        <v>2</v>
      </c>
      <c r="M571" s="5">
        <f t="shared" si="786"/>
        <v>0.1353352832366127</v>
      </c>
      <c r="N571" s="5">
        <f t="shared" si="787"/>
        <v>0</v>
      </c>
      <c r="O571" s="5">
        <f t="shared" si="788"/>
        <v>0.27067056647322535</v>
      </c>
      <c r="P571" s="5">
        <f t="shared" si="789"/>
        <v>0</v>
      </c>
      <c r="Q571" s="5">
        <f t="shared" si="790"/>
        <v>0</v>
      </c>
      <c r="R571" s="5">
        <f t="shared" si="791"/>
        <v>0.27067056647322546</v>
      </c>
      <c r="S571" s="5">
        <f t="shared" si="792"/>
        <v>0</v>
      </c>
      <c r="T571" s="5">
        <f t="shared" si="793"/>
        <v>0</v>
      </c>
      <c r="U571" s="5">
        <f t="shared" si="794"/>
        <v>0</v>
      </c>
      <c r="V571" s="5">
        <f t="shared" si="795"/>
        <v>0</v>
      </c>
      <c r="W571" s="5">
        <f t="shared" si="796"/>
        <v>0</v>
      </c>
      <c r="X571" s="5">
        <f t="shared" si="797"/>
        <v>0</v>
      </c>
      <c r="Y571" s="5">
        <f t="shared" si="798"/>
        <v>0</v>
      </c>
      <c r="Z571" s="5">
        <f t="shared" si="799"/>
        <v>0.18044704431548364</v>
      </c>
      <c r="AA571" s="5">
        <f t="shared" si="800"/>
        <v>0</v>
      </c>
      <c r="AB571" s="5">
        <f t="shared" si="801"/>
        <v>0</v>
      </c>
      <c r="AC571" s="5">
        <f t="shared" si="802"/>
        <v>0</v>
      </c>
      <c r="AD571" s="5">
        <f t="shared" si="803"/>
        <v>0</v>
      </c>
      <c r="AE571" s="5">
        <f t="shared" si="804"/>
        <v>0</v>
      </c>
      <c r="AF571" s="5">
        <f t="shared" si="805"/>
        <v>0</v>
      </c>
      <c r="AG571" s="5">
        <f t="shared" si="806"/>
        <v>0</v>
      </c>
      <c r="AH571" s="5">
        <f t="shared" si="807"/>
        <v>9.022352215774182E-2</v>
      </c>
      <c r="AI571" s="5">
        <f t="shared" si="808"/>
        <v>0</v>
      </c>
      <c r="AJ571" s="5">
        <f t="shared" si="809"/>
        <v>0</v>
      </c>
      <c r="AK571" s="5">
        <f t="shared" si="810"/>
        <v>0</v>
      </c>
      <c r="AL571" s="5">
        <f t="shared" si="811"/>
        <v>0</v>
      </c>
      <c r="AM571" s="5">
        <f t="shared" si="812"/>
        <v>0</v>
      </c>
      <c r="AN571" s="5">
        <f t="shared" si="813"/>
        <v>0</v>
      </c>
      <c r="AO571" s="5">
        <f t="shared" si="814"/>
        <v>0</v>
      </c>
      <c r="AP571" s="5">
        <f t="shared" si="815"/>
        <v>0</v>
      </c>
      <c r="AQ571" s="5">
        <f t="shared" si="816"/>
        <v>0</v>
      </c>
      <c r="AR571" s="5">
        <f t="shared" si="817"/>
        <v>3.6089408863096716E-2</v>
      </c>
      <c r="AS571" s="5">
        <f t="shared" si="818"/>
        <v>0</v>
      </c>
      <c r="AT571" s="5">
        <f t="shared" si="819"/>
        <v>0</v>
      </c>
      <c r="AU571" s="5">
        <f t="shared" si="820"/>
        <v>0</v>
      </c>
      <c r="AV571" s="5">
        <f t="shared" si="821"/>
        <v>0</v>
      </c>
      <c r="AW571" s="5">
        <f t="shared" si="822"/>
        <v>0</v>
      </c>
      <c r="AX571" s="5">
        <f t="shared" si="823"/>
        <v>0</v>
      </c>
      <c r="AY571" s="5">
        <f t="shared" si="824"/>
        <v>0</v>
      </c>
      <c r="AZ571" s="5">
        <f t="shared" si="825"/>
        <v>0</v>
      </c>
      <c r="BA571" s="5">
        <f t="shared" si="826"/>
        <v>0</v>
      </c>
      <c r="BB571" s="5">
        <f t="shared" si="827"/>
        <v>0</v>
      </c>
      <c r="BC571" s="5">
        <f t="shared" si="828"/>
        <v>0</v>
      </c>
      <c r="BD571" s="5">
        <f t="shared" si="829"/>
        <v>1.2029802954365572E-2</v>
      </c>
      <c r="BE571" s="5">
        <f t="shared" si="830"/>
        <v>0</v>
      </c>
      <c r="BF571" s="5">
        <f t="shared" si="831"/>
        <v>0</v>
      </c>
      <c r="BG571" s="5">
        <f t="shared" si="832"/>
        <v>0</v>
      </c>
      <c r="BH571" s="5">
        <f t="shared" si="833"/>
        <v>0</v>
      </c>
      <c r="BI571" s="5">
        <f t="shared" si="834"/>
        <v>0</v>
      </c>
      <c r="BJ571" s="8">
        <f t="shared" si="835"/>
        <v>0</v>
      </c>
      <c r="BK571" s="8">
        <f t="shared" si="836"/>
        <v>0.1353352832366127</v>
      </c>
      <c r="BL571" s="8">
        <f t="shared" si="837"/>
        <v>0.67968386692165506</v>
      </c>
      <c r="BM571" s="8">
        <f t="shared" si="838"/>
        <v>0.31878977829068772</v>
      </c>
      <c r="BN571" s="8">
        <f t="shared" si="839"/>
        <v>0.67667641618306351</v>
      </c>
    </row>
    <row r="572" spans="1:66" x14ac:dyDescent="0.25">
      <c r="A572" t="s">
        <v>13</v>
      </c>
      <c r="B572" t="s">
        <v>48</v>
      </c>
      <c r="C572" t="s">
        <v>229</v>
      </c>
      <c r="D572" s="10"/>
      <c r="E572">
        <f>VLOOKUP(A572,home!$A$2:$E$405,3,FALSE)</f>
        <v>2</v>
      </c>
      <c r="F572">
        <f>VLOOKUP(B572,home!$B$2:$E$405,3,FALSE)</f>
        <v>0</v>
      </c>
      <c r="G572">
        <f>VLOOKUP(C572,away!$B$2:$E$405,4,FALSE)</f>
        <v>2.5</v>
      </c>
      <c r="H572">
        <f>VLOOKUP(A572,away!$A$2:$E$405,3,FALSE)</f>
        <v>1</v>
      </c>
      <c r="I572">
        <f>VLOOKUP(C572,away!$B$2:$E$405,3,FALSE)</f>
        <v>1</v>
      </c>
      <c r="J572">
        <f>VLOOKUP(B572,home!$B$2:$E$405,4,FALSE)</f>
        <v>0</v>
      </c>
      <c r="K572" s="3">
        <f t="shared" si="784"/>
        <v>0</v>
      </c>
      <c r="L572" s="3">
        <f t="shared" si="785"/>
        <v>0</v>
      </c>
      <c r="M572" s="5">
        <f t="shared" si="786"/>
        <v>1</v>
      </c>
      <c r="N572" s="5">
        <f t="shared" si="787"/>
        <v>0</v>
      </c>
      <c r="O572" s="5">
        <f t="shared" si="788"/>
        <v>0</v>
      </c>
      <c r="P572" s="5">
        <f t="shared" si="789"/>
        <v>0</v>
      </c>
      <c r="Q572" s="5">
        <f t="shared" si="790"/>
        <v>0</v>
      </c>
      <c r="R572" s="5">
        <f t="shared" si="791"/>
        <v>0</v>
      </c>
      <c r="S572" s="5">
        <f t="shared" si="792"/>
        <v>0</v>
      </c>
      <c r="T572" s="5">
        <f t="shared" si="793"/>
        <v>0</v>
      </c>
      <c r="U572" s="5">
        <f t="shared" si="794"/>
        <v>0</v>
      </c>
      <c r="V572" s="5">
        <f t="shared" si="795"/>
        <v>0</v>
      </c>
      <c r="W572" s="5">
        <f t="shared" si="796"/>
        <v>0</v>
      </c>
      <c r="X572" s="5">
        <f t="shared" si="797"/>
        <v>0</v>
      </c>
      <c r="Y572" s="5">
        <f t="shared" si="798"/>
        <v>0</v>
      </c>
      <c r="Z572" s="5">
        <f t="shared" si="799"/>
        <v>0</v>
      </c>
      <c r="AA572" s="5">
        <f t="shared" si="800"/>
        <v>0</v>
      </c>
      <c r="AB572" s="5">
        <f t="shared" si="801"/>
        <v>0</v>
      </c>
      <c r="AC572" s="5">
        <f t="shared" si="802"/>
        <v>0</v>
      </c>
      <c r="AD572" s="5">
        <f t="shared" si="803"/>
        <v>0</v>
      </c>
      <c r="AE572" s="5">
        <f t="shared" si="804"/>
        <v>0</v>
      </c>
      <c r="AF572" s="5">
        <f t="shared" si="805"/>
        <v>0</v>
      </c>
      <c r="AG572" s="5">
        <f t="shared" si="806"/>
        <v>0</v>
      </c>
      <c r="AH572" s="5">
        <f t="shared" si="807"/>
        <v>0</v>
      </c>
      <c r="AI572" s="5">
        <f t="shared" si="808"/>
        <v>0</v>
      </c>
      <c r="AJ572" s="5">
        <f t="shared" si="809"/>
        <v>0</v>
      </c>
      <c r="AK572" s="5">
        <f t="shared" si="810"/>
        <v>0</v>
      </c>
      <c r="AL572" s="5">
        <f t="shared" si="811"/>
        <v>0</v>
      </c>
      <c r="AM572" s="5">
        <f t="shared" si="812"/>
        <v>0</v>
      </c>
      <c r="AN572" s="5">
        <f t="shared" si="813"/>
        <v>0</v>
      </c>
      <c r="AO572" s="5">
        <f t="shared" si="814"/>
        <v>0</v>
      </c>
      <c r="AP572" s="5">
        <f t="shared" si="815"/>
        <v>0</v>
      </c>
      <c r="AQ572" s="5">
        <f t="shared" si="816"/>
        <v>0</v>
      </c>
      <c r="AR572" s="5">
        <f t="shared" si="817"/>
        <v>0</v>
      </c>
      <c r="AS572" s="5">
        <f t="shared" si="818"/>
        <v>0</v>
      </c>
      <c r="AT572" s="5">
        <f t="shared" si="819"/>
        <v>0</v>
      </c>
      <c r="AU572" s="5">
        <f t="shared" si="820"/>
        <v>0</v>
      </c>
      <c r="AV572" s="5">
        <f t="shared" si="821"/>
        <v>0</v>
      </c>
      <c r="AW572" s="5">
        <f t="shared" si="822"/>
        <v>0</v>
      </c>
      <c r="AX572" s="5">
        <f t="shared" si="823"/>
        <v>0</v>
      </c>
      <c r="AY572" s="5">
        <f t="shared" si="824"/>
        <v>0</v>
      </c>
      <c r="AZ572" s="5">
        <f t="shared" si="825"/>
        <v>0</v>
      </c>
      <c r="BA572" s="5">
        <f t="shared" si="826"/>
        <v>0</v>
      </c>
      <c r="BB572" s="5">
        <f t="shared" si="827"/>
        <v>0</v>
      </c>
      <c r="BC572" s="5">
        <f t="shared" si="828"/>
        <v>0</v>
      </c>
      <c r="BD572" s="5">
        <f t="shared" si="829"/>
        <v>0</v>
      </c>
      <c r="BE572" s="5">
        <f t="shared" si="830"/>
        <v>0</v>
      </c>
      <c r="BF572" s="5">
        <f t="shared" si="831"/>
        <v>0</v>
      </c>
      <c r="BG572" s="5">
        <f t="shared" si="832"/>
        <v>0</v>
      </c>
      <c r="BH572" s="5">
        <f t="shared" si="833"/>
        <v>0</v>
      </c>
      <c r="BI572" s="5">
        <f t="shared" si="834"/>
        <v>0</v>
      </c>
      <c r="BJ572" s="8">
        <f t="shared" si="835"/>
        <v>0</v>
      </c>
      <c r="BK572" s="8">
        <f t="shared" si="836"/>
        <v>1</v>
      </c>
      <c r="BL572" s="8">
        <f t="shared" si="837"/>
        <v>0</v>
      </c>
      <c r="BM572" s="8">
        <f t="shared" si="838"/>
        <v>0</v>
      </c>
      <c r="BN572" s="8">
        <f t="shared" si="839"/>
        <v>1</v>
      </c>
    </row>
    <row r="573" spans="1:66" x14ac:dyDescent="0.25">
      <c r="A573" t="s">
        <v>13</v>
      </c>
      <c r="B573" t="s">
        <v>45</v>
      </c>
      <c r="C573" t="s">
        <v>55</v>
      </c>
      <c r="D573" s="10"/>
      <c r="E573">
        <f>VLOOKUP(A573,home!$A$2:$E$405,3,FALSE)</f>
        <v>2</v>
      </c>
      <c r="F573">
        <f>VLOOKUP(B573,home!$B$2:$E$405,3,FALSE)</f>
        <v>1.5</v>
      </c>
      <c r="G573">
        <f>VLOOKUP(C573,away!$B$2:$E$405,4,FALSE)</f>
        <v>0.5</v>
      </c>
      <c r="H573">
        <f>VLOOKUP(A573,away!$A$2:$E$405,3,FALSE)</f>
        <v>1</v>
      </c>
      <c r="I573">
        <f>VLOOKUP(C573,away!$B$2:$E$405,3,FALSE)</f>
        <v>0</v>
      </c>
      <c r="J573">
        <f>VLOOKUP(B573,home!$B$2:$E$405,4,FALSE)</f>
        <v>1</v>
      </c>
      <c r="K573" s="3">
        <f t="shared" si="784"/>
        <v>1.5</v>
      </c>
      <c r="L573" s="3">
        <f t="shared" si="785"/>
        <v>0</v>
      </c>
      <c r="M573" s="5">
        <f t="shared" si="786"/>
        <v>0.22313016014842982</v>
      </c>
      <c r="N573" s="5">
        <f t="shared" si="787"/>
        <v>0.33469524022264474</v>
      </c>
      <c r="O573" s="5">
        <f t="shared" si="788"/>
        <v>0</v>
      </c>
      <c r="P573" s="5">
        <f t="shared" si="789"/>
        <v>0</v>
      </c>
      <c r="Q573" s="5">
        <f t="shared" si="790"/>
        <v>0.25102143016698358</v>
      </c>
      <c r="R573" s="5">
        <f t="shared" si="791"/>
        <v>0</v>
      </c>
      <c r="S573" s="5">
        <f t="shared" si="792"/>
        <v>0</v>
      </c>
      <c r="T573" s="5">
        <f t="shared" si="793"/>
        <v>0</v>
      </c>
      <c r="U573" s="5">
        <f t="shared" si="794"/>
        <v>0</v>
      </c>
      <c r="V573" s="5">
        <f t="shared" si="795"/>
        <v>0</v>
      </c>
      <c r="W573" s="5">
        <f t="shared" si="796"/>
        <v>0.12551071508349182</v>
      </c>
      <c r="X573" s="5">
        <f t="shared" si="797"/>
        <v>0</v>
      </c>
      <c r="Y573" s="5">
        <f t="shared" si="798"/>
        <v>0</v>
      </c>
      <c r="Z573" s="5">
        <f t="shared" si="799"/>
        <v>0</v>
      </c>
      <c r="AA573" s="5">
        <f t="shared" si="800"/>
        <v>0</v>
      </c>
      <c r="AB573" s="5">
        <f t="shared" si="801"/>
        <v>0</v>
      </c>
      <c r="AC573" s="5">
        <f t="shared" si="802"/>
        <v>0</v>
      </c>
      <c r="AD573" s="5">
        <f t="shared" si="803"/>
        <v>4.7066518156309439E-2</v>
      </c>
      <c r="AE573" s="5">
        <f t="shared" si="804"/>
        <v>0</v>
      </c>
      <c r="AF573" s="5">
        <f t="shared" si="805"/>
        <v>0</v>
      </c>
      <c r="AG573" s="5">
        <f t="shared" si="806"/>
        <v>0</v>
      </c>
      <c r="AH573" s="5">
        <f t="shared" si="807"/>
        <v>0</v>
      </c>
      <c r="AI573" s="5">
        <f t="shared" si="808"/>
        <v>0</v>
      </c>
      <c r="AJ573" s="5">
        <f t="shared" si="809"/>
        <v>0</v>
      </c>
      <c r="AK573" s="5">
        <f t="shared" si="810"/>
        <v>0</v>
      </c>
      <c r="AL573" s="5">
        <f t="shared" si="811"/>
        <v>0</v>
      </c>
      <c r="AM573" s="5">
        <f t="shared" si="812"/>
        <v>1.4119955446892818E-2</v>
      </c>
      <c r="AN573" s="5">
        <f t="shared" si="813"/>
        <v>0</v>
      </c>
      <c r="AO573" s="5">
        <f t="shared" si="814"/>
        <v>0</v>
      </c>
      <c r="AP573" s="5">
        <f t="shared" si="815"/>
        <v>0</v>
      </c>
      <c r="AQ573" s="5">
        <f t="shared" si="816"/>
        <v>0</v>
      </c>
      <c r="AR573" s="5">
        <f t="shared" si="817"/>
        <v>0</v>
      </c>
      <c r="AS573" s="5">
        <f t="shared" si="818"/>
        <v>0</v>
      </c>
      <c r="AT573" s="5">
        <f t="shared" si="819"/>
        <v>0</v>
      </c>
      <c r="AU573" s="5">
        <f t="shared" si="820"/>
        <v>0</v>
      </c>
      <c r="AV573" s="5">
        <f t="shared" si="821"/>
        <v>0</v>
      </c>
      <c r="AW573" s="5">
        <f t="shared" si="822"/>
        <v>0</v>
      </c>
      <c r="AX573" s="5">
        <f t="shared" si="823"/>
        <v>3.5299888617232088E-3</v>
      </c>
      <c r="AY573" s="5">
        <f t="shared" si="824"/>
        <v>0</v>
      </c>
      <c r="AZ573" s="5">
        <f t="shared" si="825"/>
        <v>0</v>
      </c>
      <c r="BA573" s="5">
        <f t="shared" si="826"/>
        <v>0</v>
      </c>
      <c r="BB573" s="5">
        <f t="shared" si="827"/>
        <v>0</v>
      </c>
      <c r="BC573" s="5">
        <f t="shared" si="828"/>
        <v>0</v>
      </c>
      <c r="BD573" s="5">
        <f t="shared" si="829"/>
        <v>0</v>
      </c>
      <c r="BE573" s="5">
        <f t="shared" si="830"/>
        <v>0</v>
      </c>
      <c r="BF573" s="5">
        <f t="shared" si="831"/>
        <v>0</v>
      </c>
      <c r="BG573" s="5">
        <f t="shared" si="832"/>
        <v>0</v>
      </c>
      <c r="BH573" s="5">
        <f t="shared" si="833"/>
        <v>0</v>
      </c>
      <c r="BI573" s="5">
        <f t="shared" si="834"/>
        <v>0</v>
      </c>
      <c r="BJ573" s="8">
        <f t="shared" si="835"/>
        <v>0.77594384793804561</v>
      </c>
      <c r="BK573" s="8">
        <f t="shared" si="836"/>
        <v>0.22313016014842982</v>
      </c>
      <c r="BL573" s="8">
        <f t="shared" si="837"/>
        <v>0</v>
      </c>
      <c r="BM573" s="8">
        <f t="shared" si="838"/>
        <v>0.19022717754841728</v>
      </c>
      <c r="BN573" s="8">
        <f t="shared" si="839"/>
        <v>0.80884683053805806</v>
      </c>
    </row>
    <row r="574" spans="1:66" x14ac:dyDescent="0.25">
      <c r="A574" t="s">
        <v>13</v>
      </c>
      <c r="B574" t="s">
        <v>44</v>
      </c>
      <c r="C574" t="s">
        <v>17</v>
      </c>
      <c r="D574" s="10"/>
      <c r="E574">
        <f>VLOOKUP(A574,home!$A$2:$E$405,3,FALSE)</f>
        <v>2</v>
      </c>
      <c r="F574">
        <f>VLOOKUP(B574,home!$B$2:$E$405,3,FALSE)</f>
        <v>0.5</v>
      </c>
      <c r="G574">
        <f>VLOOKUP(C574,away!$B$2:$E$405,4,FALSE)</f>
        <v>2.5</v>
      </c>
      <c r="H574">
        <f>VLOOKUP(A574,away!$A$2:$E$405,3,FALSE)</f>
        <v>1</v>
      </c>
      <c r="I574">
        <f>VLOOKUP(C574,away!$B$2:$E$405,3,FALSE)</f>
        <v>0.5</v>
      </c>
      <c r="J574">
        <f>VLOOKUP(B574,home!$B$2:$E$405,4,FALSE)</f>
        <v>0</v>
      </c>
      <c r="K574" s="3">
        <f t="shared" si="784"/>
        <v>2.5</v>
      </c>
      <c r="L574" s="3">
        <f t="shared" si="785"/>
        <v>0</v>
      </c>
      <c r="M574" s="5">
        <f t="shared" si="786"/>
        <v>8.20849986238988E-2</v>
      </c>
      <c r="N574" s="5">
        <f t="shared" si="787"/>
        <v>0.20521249655974699</v>
      </c>
      <c r="O574" s="5">
        <f t="shared" si="788"/>
        <v>0</v>
      </c>
      <c r="P574" s="5">
        <f t="shared" si="789"/>
        <v>0</v>
      </c>
      <c r="Q574" s="5">
        <f t="shared" si="790"/>
        <v>0.25651562069968376</v>
      </c>
      <c r="R574" s="5">
        <f t="shared" si="791"/>
        <v>0</v>
      </c>
      <c r="S574" s="5">
        <f t="shared" si="792"/>
        <v>0</v>
      </c>
      <c r="T574" s="5">
        <f t="shared" si="793"/>
        <v>0</v>
      </c>
      <c r="U574" s="5">
        <f t="shared" si="794"/>
        <v>0</v>
      </c>
      <c r="V574" s="5">
        <f t="shared" si="795"/>
        <v>0</v>
      </c>
      <c r="W574" s="5">
        <f t="shared" si="796"/>
        <v>0.21376301724973648</v>
      </c>
      <c r="X574" s="5">
        <f t="shared" si="797"/>
        <v>0</v>
      </c>
      <c r="Y574" s="5">
        <f t="shared" si="798"/>
        <v>0</v>
      </c>
      <c r="Z574" s="5">
        <f t="shared" si="799"/>
        <v>0</v>
      </c>
      <c r="AA574" s="5">
        <f t="shared" si="800"/>
        <v>0</v>
      </c>
      <c r="AB574" s="5">
        <f t="shared" si="801"/>
        <v>0</v>
      </c>
      <c r="AC574" s="5">
        <f t="shared" si="802"/>
        <v>0</v>
      </c>
      <c r="AD574" s="5">
        <f t="shared" si="803"/>
        <v>0.13360188578108526</v>
      </c>
      <c r="AE574" s="5">
        <f t="shared" si="804"/>
        <v>0</v>
      </c>
      <c r="AF574" s="5">
        <f t="shared" si="805"/>
        <v>0</v>
      </c>
      <c r="AG574" s="5">
        <f t="shared" si="806"/>
        <v>0</v>
      </c>
      <c r="AH574" s="5">
        <f t="shared" si="807"/>
        <v>0</v>
      </c>
      <c r="AI574" s="5">
        <f t="shared" si="808"/>
        <v>0</v>
      </c>
      <c r="AJ574" s="5">
        <f t="shared" si="809"/>
        <v>0</v>
      </c>
      <c r="AK574" s="5">
        <f t="shared" si="810"/>
        <v>0</v>
      </c>
      <c r="AL574" s="5">
        <f t="shared" si="811"/>
        <v>0</v>
      </c>
      <c r="AM574" s="5">
        <f t="shared" si="812"/>
        <v>6.6800942890542642E-2</v>
      </c>
      <c r="AN574" s="5">
        <f t="shared" si="813"/>
        <v>0</v>
      </c>
      <c r="AO574" s="5">
        <f t="shared" si="814"/>
        <v>0</v>
      </c>
      <c r="AP574" s="5">
        <f t="shared" si="815"/>
        <v>0</v>
      </c>
      <c r="AQ574" s="5">
        <f t="shared" si="816"/>
        <v>0</v>
      </c>
      <c r="AR574" s="5">
        <f t="shared" si="817"/>
        <v>0</v>
      </c>
      <c r="AS574" s="5">
        <f t="shared" si="818"/>
        <v>0</v>
      </c>
      <c r="AT574" s="5">
        <f t="shared" si="819"/>
        <v>0</v>
      </c>
      <c r="AU574" s="5">
        <f t="shared" si="820"/>
        <v>0</v>
      </c>
      <c r="AV574" s="5">
        <f t="shared" si="821"/>
        <v>0</v>
      </c>
      <c r="AW574" s="5">
        <f t="shared" si="822"/>
        <v>0</v>
      </c>
      <c r="AX574" s="5">
        <f t="shared" si="823"/>
        <v>2.783372620439278E-2</v>
      </c>
      <c r="AY574" s="5">
        <f t="shared" si="824"/>
        <v>0</v>
      </c>
      <c r="AZ574" s="5">
        <f t="shared" si="825"/>
        <v>0</v>
      </c>
      <c r="BA574" s="5">
        <f t="shared" si="826"/>
        <v>0</v>
      </c>
      <c r="BB574" s="5">
        <f t="shared" si="827"/>
        <v>0</v>
      </c>
      <c r="BC574" s="5">
        <f t="shared" si="828"/>
        <v>0</v>
      </c>
      <c r="BD574" s="5">
        <f t="shared" si="829"/>
        <v>0</v>
      </c>
      <c r="BE574" s="5">
        <f t="shared" si="830"/>
        <v>0</v>
      </c>
      <c r="BF574" s="5">
        <f t="shared" si="831"/>
        <v>0</v>
      </c>
      <c r="BG574" s="5">
        <f t="shared" si="832"/>
        <v>0</v>
      </c>
      <c r="BH574" s="5">
        <f t="shared" si="833"/>
        <v>0</v>
      </c>
      <c r="BI574" s="5">
        <f t="shared" si="834"/>
        <v>0</v>
      </c>
      <c r="BJ574" s="8">
        <f t="shared" si="835"/>
        <v>0.90372768938518777</v>
      </c>
      <c r="BK574" s="8">
        <f t="shared" si="836"/>
        <v>8.20849986238988E-2</v>
      </c>
      <c r="BL574" s="8">
        <f t="shared" si="837"/>
        <v>0</v>
      </c>
      <c r="BM574" s="8">
        <f t="shared" si="838"/>
        <v>0.44199957212575719</v>
      </c>
      <c r="BN574" s="8">
        <f t="shared" si="839"/>
        <v>0.54381311588332948</v>
      </c>
    </row>
    <row r="575" spans="1:66" x14ac:dyDescent="0.25">
      <c r="A575" t="s">
        <v>13</v>
      </c>
      <c r="B575" t="s">
        <v>53</v>
      </c>
      <c r="C575" t="s">
        <v>228</v>
      </c>
      <c r="D575" s="10"/>
      <c r="E575">
        <f>VLOOKUP(A575,home!$A$2:$E$405,3,FALSE)</f>
        <v>2</v>
      </c>
      <c r="F575">
        <f>VLOOKUP(B575,home!$B$2:$E$405,3,FALSE)</f>
        <v>2.5</v>
      </c>
      <c r="G575">
        <f>VLOOKUP(C575,away!$B$2:$E$405,4,FALSE)</f>
        <v>0</v>
      </c>
      <c r="H575">
        <f>VLOOKUP(A575,away!$A$2:$E$405,3,FALSE)</f>
        <v>1</v>
      </c>
      <c r="I575">
        <f>VLOOKUP(C575,away!$B$2:$E$405,3,FALSE)</f>
        <v>0</v>
      </c>
      <c r="J575">
        <f>VLOOKUP(B575,home!$B$2:$E$405,4,FALSE)</f>
        <v>1</v>
      </c>
      <c r="K575" s="3">
        <f t="shared" si="784"/>
        <v>0</v>
      </c>
      <c r="L575" s="3">
        <f t="shared" si="785"/>
        <v>0</v>
      </c>
      <c r="M575" s="5">
        <f t="shared" si="786"/>
        <v>1</v>
      </c>
      <c r="N575" s="5">
        <f t="shared" si="787"/>
        <v>0</v>
      </c>
      <c r="O575" s="5">
        <f t="shared" si="788"/>
        <v>0</v>
      </c>
      <c r="P575" s="5">
        <f t="shared" si="789"/>
        <v>0</v>
      </c>
      <c r="Q575" s="5">
        <f t="shared" si="790"/>
        <v>0</v>
      </c>
      <c r="R575" s="5">
        <f t="shared" si="791"/>
        <v>0</v>
      </c>
      <c r="S575" s="5">
        <f t="shared" si="792"/>
        <v>0</v>
      </c>
      <c r="T575" s="5">
        <f t="shared" si="793"/>
        <v>0</v>
      </c>
      <c r="U575" s="5">
        <f t="shared" si="794"/>
        <v>0</v>
      </c>
      <c r="V575" s="5">
        <f t="shared" si="795"/>
        <v>0</v>
      </c>
      <c r="W575" s="5">
        <f t="shared" si="796"/>
        <v>0</v>
      </c>
      <c r="X575" s="5">
        <f t="shared" si="797"/>
        <v>0</v>
      </c>
      <c r="Y575" s="5">
        <f t="shared" si="798"/>
        <v>0</v>
      </c>
      <c r="Z575" s="5">
        <f t="shared" si="799"/>
        <v>0</v>
      </c>
      <c r="AA575" s="5">
        <f t="shared" si="800"/>
        <v>0</v>
      </c>
      <c r="AB575" s="5">
        <f t="shared" si="801"/>
        <v>0</v>
      </c>
      <c r="AC575" s="5">
        <f t="shared" si="802"/>
        <v>0</v>
      </c>
      <c r="AD575" s="5">
        <f t="shared" si="803"/>
        <v>0</v>
      </c>
      <c r="AE575" s="5">
        <f t="shared" si="804"/>
        <v>0</v>
      </c>
      <c r="AF575" s="5">
        <f t="shared" si="805"/>
        <v>0</v>
      </c>
      <c r="AG575" s="5">
        <f t="shared" si="806"/>
        <v>0</v>
      </c>
      <c r="AH575" s="5">
        <f t="shared" si="807"/>
        <v>0</v>
      </c>
      <c r="AI575" s="5">
        <f t="shared" si="808"/>
        <v>0</v>
      </c>
      <c r="AJ575" s="5">
        <f t="shared" si="809"/>
        <v>0</v>
      </c>
      <c r="AK575" s="5">
        <f t="shared" si="810"/>
        <v>0</v>
      </c>
      <c r="AL575" s="5">
        <f t="shared" si="811"/>
        <v>0</v>
      </c>
      <c r="AM575" s="5">
        <f t="shared" si="812"/>
        <v>0</v>
      </c>
      <c r="AN575" s="5">
        <f t="shared" si="813"/>
        <v>0</v>
      </c>
      <c r="AO575" s="5">
        <f t="shared" si="814"/>
        <v>0</v>
      </c>
      <c r="AP575" s="5">
        <f t="shared" si="815"/>
        <v>0</v>
      </c>
      <c r="AQ575" s="5">
        <f t="shared" si="816"/>
        <v>0</v>
      </c>
      <c r="AR575" s="5">
        <f t="shared" si="817"/>
        <v>0</v>
      </c>
      <c r="AS575" s="5">
        <f t="shared" si="818"/>
        <v>0</v>
      </c>
      <c r="AT575" s="5">
        <f t="shared" si="819"/>
        <v>0</v>
      </c>
      <c r="AU575" s="5">
        <f t="shared" si="820"/>
        <v>0</v>
      </c>
      <c r="AV575" s="5">
        <f t="shared" si="821"/>
        <v>0</v>
      </c>
      <c r="AW575" s="5">
        <f t="shared" si="822"/>
        <v>0</v>
      </c>
      <c r="AX575" s="5">
        <f t="shared" si="823"/>
        <v>0</v>
      </c>
      <c r="AY575" s="5">
        <f t="shared" si="824"/>
        <v>0</v>
      </c>
      <c r="AZ575" s="5">
        <f t="shared" si="825"/>
        <v>0</v>
      </c>
      <c r="BA575" s="5">
        <f t="shared" si="826"/>
        <v>0</v>
      </c>
      <c r="BB575" s="5">
        <f t="shared" si="827"/>
        <v>0</v>
      </c>
      <c r="BC575" s="5">
        <f t="shared" si="828"/>
        <v>0</v>
      </c>
      <c r="BD575" s="5">
        <f t="shared" si="829"/>
        <v>0</v>
      </c>
      <c r="BE575" s="5">
        <f t="shared" si="830"/>
        <v>0</v>
      </c>
      <c r="BF575" s="5">
        <f t="shared" si="831"/>
        <v>0</v>
      </c>
      <c r="BG575" s="5">
        <f t="shared" si="832"/>
        <v>0</v>
      </c>
      <c r="BH575" s="5">
        <f t="shared" si="833"/>
        <v>0</v>
      </c>
      <c r="BI575" s="5">
        <f t="shared" si="834"/>
        <v>0</v>
      </c>
      <c r="BJ575" s="8">
        <f t="shared" si="835"/>
        <v>0</v>
      </c>
      <c r="BK575" s="8">
        <f t="shared" si="836"/>
        <v>1</v>
      </c>
      <c r="BL575" s="8">
        <f t="shared" si="837"/>
        <v>0</v>
      </c>
      <c r="BM575" s="8">
        <f t="shared" si="838"/>
        <v>0</v>
      </c>
      <c r="BN575" s="8">
        <f t="shared" si="839"/>
        <v>1</v>
      </c>
    </row>
    <row r="576" spans="1:66" x14ac:dyDescent="0.25">
      <c r="A576" t="s">
        <v>13</v>
      </c>
      <c r="B576" t="s">
        <v>227</v>
      </c>
      <c r="C576" t="s">
        <v>46</v>
      </c>
      <c r="D576" s="10"/>
      <c r="E576">
        <f>VLOOKUP(A576,home!$A$2:$E$405,3,FALSE)</f>
        <v>2</v>
      </c>
      <c r="F576">
        <f>VLOOKUP(B576,home!$B$2:$E$405,3,FALSE)</f>
        <v>1.5</v>
      </c>
      <c r="G576">
        <f>VLOOKUP(C576,away!$B$2:$E$405,4,FALSE)</f>
        <v>1.5</v>
      </c>
      <c r="H576">
        <f>VLOOKUP(A576,away!$A$2:$E$405,3,FALSE)</f>
        <v>1</v>
      </c>
      <c r="I576">
        <f>VLOOKUP(C576,away!$B$2:$E$405,3,FALSE)</f>
        <v>0.5</v>
      </c>
      <c r="J576">
        <f>VLOOKUP(B576,home!$B$2:$E$405,4,FALSE)</f>
        <v>2</v>
      </c>
      <c r="K576" s="3">
        <f t="shared" si="784"/>
        <v>4.5</v>
      </c>
      <c r="L576" s="3">
        <f t="shared" si="785"/>
        <v>1</v>
      </c>
      <c r="M576" s="5">
        <f t="shared" si="786"/>
        <v>4.0867714384640666E-3</v>
      </c>
      <c r="N576" s="5">
        <f t="shared" si="787"/>
        <v>1.8390471473088303E-2</v>
      </c>
      <c r="O576" s="5">
        <f t="shared" si="788"/>
        <v>4.0867714384640666E-3</v>
      </c>
      <c r="P576" s="5">
        <f t="shared" si="789"/>
        <v>1.8390471473088303E-2</v>
      </c>
      <c r="Q576" s="5">
        <f t="shared" si="790"/>
        <v>4.1378560814448684E-2</v>
      </c>
      <c r="R576" s="5">
        <f t="shared" si="791"/>
        <v>2.0433857192320333E-3</v>
      </c>
      <c r="S576" s="5">
        <f t="shared" si="792"/>
        <v>2.0689280407224338E-2</v>
      </c>
      <c r="T576" s="5">
        <f t="shared" si="793"/>
        <v>4.1378560814448684E-2</v>
      </c>
      <c r="U576" s="5">
        <f t="shared" si="794"/>
        <v>9.1952357365441516E-3</v>
      </c>
      <c r="V576" s="5">
        <f t="shared" si="795"/>
        <v>1.0344640203612171E-2</v>
      </c>
      <c r="W576" s="5">
        <f t="shared" si="796"/>
        <v>6.2067841221673019E-2</v>
      </c>
      <c r="X576" s="5">
        <f t="shared" si="797"/>
        <v>6.2067841221673019E-2</v>
      </c>
      <c r="Y576" s="5">
        <f t="shared" si="798"/>
        <v>3.1033920610836506E-2</v>
      </c>
      <c r="Z576" s="5">
        <f t="shared" si="799"/>
        <v>6.8112857307734451E-4</v>
      </c>
      <c r="AA576" s="5">
        <f t="shared" si="800"/>
        <v>3.0650785788480508E-3</v>
      </c>
      <c r="AB576" s="5">
        <f t="shared" si="801"/>
        <v>6.8964268024081137E-3</v>
      </c>
      <c r="AC576" s="5">
        <f t="shared" si="802"/>
        <v>2.9094300572659231E-3</v>
      </c>
      <c r="AD576" s="5">
        <f t="shared" si="803"/>
        <v>6.9826321374382161E-2</v>
      </c>
      <c r="AE576" s="5">
        <f t="shared" si="804"/>
        <v>6.9826321374382161E-2</v>
      </c>
      <c r="AF576" s="5">
        <f t="shared" si="805"/>
        <v>3.4913160687191074E-2</v>
      </c>
      <c r="AG576" s="5">
        <f t="shared" si="806"/>
        <v>1.1637720229063694E-2</v>
      </c>
      <c r="AH576" s="5">
        <f t="shared" si="807"/>
        <v>1.702821432693361E-4</v>
      </c>
      <c r="AI576" s="5">
        <f t="shared" si="808"/>
        <v>7.6626964471201249E-4</v>
      </c>
      <c r="AJ576" s="5">
        <f t="shared" si="809"/>
        <v>1.7241067006020282E-3</v>
      </c>
      <c r="AK576" s="5">
        <f t="shared" si="810"/>
        <v>2.5861600509030419E-3</v>
      </c>
      <c r="AL576" s="5">
        <f t="shared" si="811"/>
        <v>5.2369741030786629E-4</v>
      </c>
      <c r="AM576" s="5">
        <f t="shared" si="812"/>
        <v>6.2843689236943931E-2</v>
      </c>
      <c r="AN576" s="5">
        <f t="shared" si="813"/>
        <v>6.2843689236943931E-2</v>
      </c>
      <c r="AO576" s="5">
        <f t="shared" si="814"/>
        <v>3.1421844618471965E-2</v>
      </c>
      <c r="AP576" s="5">
        <f t="shared" si="815"/>
        <v>1.0473948206157324E-2</v>
      </c>
      <c r="AQ576" s="5">
        <f t="shared" si="816"/>
        <v>2.6184870515393302E-3</v>
      </c>
      <c r="AR576" s="5">
        <f t="shared" si="817"/>
        <v>3.4056428653867231E-5</v>
      </c>
      <c r="AS576" s="5">
        <f t="shared" si="818"/>
        <v>1.5325392894240255E-4</v>
      </c>
      <c r="AT576" s="5">
        <f t="shared" si="819"/>
        <v>3.4482134012040573E-4</v>
      </c>
      <c r="AU576" s="5">
        <f t="shared" si="820"/>
        <v>5.1723201018060859E-4</v>
      </c>
      <c r="AV576" s="5">
        <f t="shared" si="821"/>
        <v>5.8188601145318485E-4</v>
      </c>
      <c r="AW576" s="5">
        <f t="shared" si="822"/>
        <v>6.546217628848326E-5</v>
      </c>
      <c r="AX576" s="5">
        <f t="shared" si="823"/>
        <v>4.7132766927707959E-2</v>
      </c>
      <c r="AY576" s="5">
        <f t="shared" si="824"/>
        <v>4.7132766927707959E-2</v>
      </c>
      <c r="AZ576" s="5">
        <f t="shared" si="825"/>
        <v>2.3566383463853976E-2</v>
      </c>
      <c r="BA576" s="5">
        <f t="shared" si="826"/>
        <v>7.8554611546179931E-3</v>
      </c>
      <c r="BB576" s="5">
        <f t="shared" si="827"/>
        <v>1.9638652886544978E-3</v>
      </c>
      <c r="BC576" s="5">
        <f t="shared" si="828"/>
        <v>3.9277305773089972E-4</v>
      </c>
      <c r="BD576" s="5">
        <f t="shared" si="829"/>
        <v>5.6760714423112026E-6</v>
      </c>
      <c r="BE576" s="5">
        <f t="shared" si="830"/>
        <v>2.5542321490400416E-5</v>
      </c>
      <c r="BF576" s="5">
        <f t="shared" si="831"/>
        <v>5.7470223353400937E-5</v>
      </c>
      <c r="BG576" s="5">
        <f t="shared" si="832"/>
        <v>8.6205335030101391E-5</v>
      </c>
      <c r="BH576" s="5">
        <f t="shared" si="833"/>
        <v>9.6981001908864097E-5</v>
      </c>
      <c r="BI576" s="5">
        <f t="shared" si="834"/>
        <v>8.7282901717977666E-5</v>
      </c>
      <c r="BJ576" s="8">
        <f t="shared" si="835"/>
        <v>0.74076639499151697</v>
      </c>
      <c r="BK576" s="8">
        <f t="shared" si="836"/>
        <v>0.10407705791767063</v>
      </c>
      <c r="BL576" s="8">
        <f t="shared" si="837"/>
        <v>3.2524124389276356E-2</v>
      </c>
      <c r="BM576" s="8">
        <f t="shared" si="838"/>
        <v>0.74260496876333648</v>
      </c>
      <c r="BN576" s="8">
        <f t="shared" si="839"/>
        <v>8.8376432356785453E-2</v>
      </c>
    </row>
    <row r="577" spans="1:66" x14ac:dyDescent="0.25">
      <c r="A577" t="s">
        <v>16</v>
      </c>
      <c r="B577" t="s">
        <v>232</v>
      </c>
      <c r="C577" t="s">
        <v>59</v>
      </c>
      <c r="D577" s="10"/>
      <c r="E577">
        <f>VLOOKUP(A577,home!$A$2:$E$405,3,FALSE)</f>
        <v>1.4166666666666701</v>
      </c>
      <c r="F577">
        <f>VLOOKUP(B577,home!$B$2:$E$405,3,FALSE)</f>
        <v>2.12</v>
      </c>
      <c r="G577">
        <f>VLOOKUP(C577,away!$B$2:$E$405,4,FALSE)</f>
        <v>1.06</v>
      </c>
      <c r="H577">
        <f>VLOOKUP(A577,away!$A$2:$E$405,3,FALSE)</f>
        <v>1.3611111111111101</v>
      </c>
      <c r="I577">
        <f>VLOOKUP(C577,away!$B$2:$E$405,3,FALSE)</f>
        <v>0.35</v>
      </c>
      <c r="J577">
        <f>VLOOKUP(B577,home!$B$2:$E$405,4,FALSE)</f>
        <v>1.1000000000000001</v>
      </c>
      <c r="K577" s="3">
        <f t="shared" si="784"/>
        <v>3.1835333333333411</v>
      </c>
      <c r="L577" s="3">
        <f t="shared" si="785"/>
        <v>0.52402777777777731</v>
      </c>
      <c r="M577" s="5">
        <f t="shared" si="786"/>
        <v>2.4537294088750803E-2</v>
      </c>
      <c r="N577" s="5">
        <f t="shared" si="787"/>
        <v>7.811529364134133E-2</v>
      </c>
      <c r="O577" s="5">
        <f t="shared" si="788"/>
        <v>1.2858223694007876E-2</v>
      </c>
      <c r="P577" s="5">
        <f t="shared" si="789"/>
        <v>4.0934583737330638E-2</v>
      </c>
      <c r="Q577" s="5">
        <f t="shared" si="790"/>
        <v>0.12434132057516606</v>
      </c>
      <c r="R577" s="5">
        <f t="shared" si="791"/>
        <v>3.3690331942702548E-3</v>
      </c>
      <c r="S577" s="5">
        <f t="shared" si="792"/>
        <v>1.7072381124094042E-2</v>
      </c>
      <c r="T577" s="5">
        <f t="shared" si="793"/>
        <v>6.5158305906958494E-2</v>
      </c>
      <c r="U577" s="5">
        <f t="shared" si="794"/>
        <v>1.0725429475065858E-2</v>
      </c>
      <c r="V577" s="5">
        <f t="shared" si="795"/>
        <v>3.1645743105808378E-3</v>
      </c>
      <c r="W577" s="5">
        <f t="shared" si="796"/>
        <v>0.13194824625390933</v>
      </c>
      <c r="X577" s="5">
        <f t="shared" si="797"/>
        <v>6.9144546266111037E-2</v>
      </c>
      <c r="Y577" s="5">
        <f t="shared" si="798"/>
        <v>1.8116831462641439E-2</v>
      </c>
      <c r="Z577" s="5">
        <f t="shared" si="799"/>
        <v>5.8848899268433617E-4</v>
      </c>
      <c r="AA577" s="5">
        <f t="shared" si="800"/>
        <v>1.8734743245103448E-3</v>
      </c>
      <c r="AB577" s="5">
        <f t="shared" si="801"/>
        <v>2.9821339806114242E-3</v>
      </c>
      <c r="AC577" s="5">
        <f t="shared" si="802"/>
        <v>3.2995827606574013E-4</v>
      </c>
      <c r="AD577" s="5">
        <f t="shared" si="803"/>
        <v>0.10501541005604913</v>
      </c>
      <c r="AE577" s="5">
        <f t="shared" si="804"/>
        <v>5.503099196409348E-2</v>
      </c>
      <c r="AF577" s="5">
        <f t="shared" si="805"/>
        <v>1.4418884213925313E-2</v>
      </c>
      <c r="AG577" s="5">
        <f t="shared" si="806"/>
        <v>2.5186319508861185E-3</v>
      </c>
      <c r="AH577" s="5">
        <f t="shared" si="807"/>
        <v>7.7096144770763826E-5</v>
      </c>
      <c r="AI577" s="5">
        <f t="shared" si="808"/>
        <v>2.4543814674921961E-4</v>
      </c>
      <c r="AJ577" s="5">
        <f t="shared" si="809"/>
        <v>3.9068026072385041E-4</v>
      </c>
      <c r="AK577" s="5">
        <f t="shared" si="810"/>
        <v>4.1458121089657946E-4</v>
      </c>
      <c r="AL577" s="5">
        <f t="shared" si="811"/>
        <v>2.2018246400902857E-5</v>
      </c>
      <c r="AM577" s="5">
        <f t="shared" si="812"/>
        <v>6.686401168542036E-2</v>
      </c>
      <c r="AN577" s="5">
        <f t="shared" si="813"/>
        <v>3.503859945681817E-2</v>
      </c>
      <c r="AO577" s="5">
        <f t="shared" si="814"/>
        <v>9.180599704901031E-3</v>
      </c>
      <c r="AP577" s="5">
        <f t="shared" si="815"/>
        <v>1.6036297540088684E-3</v>
      </c>
      <c r="AQ577" s="5">
        <f t="shared" si="816"/>
        <v>2.1008663409289774E-4</v>
      </c>
      <c r="AR577" s="5">
        <f t="shared" si="817"/>
        <v>8.080104283891439E-6</v>
      </c>
      <c r="AS577" s="5">
        <f t="shared" si="818"/>
        <v>2.5723281324577919E-5</v>
      </c>
      <c r="AT577" s="5">
        <f t="shared" si="819"/>
        <v>4.0945461769752415E-5</v>
      </c>
      <c r="AU577" s="5">
        <f t="shared" si="820"/>
        <v>4.3450414130910932E-5</v>
      </c>
      <c r="AV577" s="5">
        <f t="shared" si="821"/>
        <v>3.4581460433223252E-5</v>
      </c>
      <c r="AW577" s="5">
        <f t="shared" si="822"/>
        <v>1.0203377082825287E-6</v>
      </c>
      <c r="AX577" s="5">
        <f t="shared" si="823"/>
        <v>3.5477301666820941E-2</v>
      </c>
      <c r="AY577" s="5">
        <f t="shared" si="824"/>
        <v>1.8591091554016014E-2</v>
      </c>
      <c r="AZ577" s="5">
        <f t="shared" si="825"/>
        <v>4.8711241967571081E-3</v>
      </c>
      <c r="BA577" s="5">
        <f t="shared" si="826"/>
        <v>8.5086812936872934E-4</v>
      </c>
      <c r="BB577" s="5">
        <f t="shared" si="827"/>
        <v>1.1146963375375739E-4</v>
      </c>
      <c r="BC577" s="5">
        <f t="shared" si="828"/>
        <v>1.1682636893136845E-5</v>
      </c>
      <c r="BD577" s="5">
        <f t="shared" si="829"/>
        <v>7.0569984868338762E-7</v>
      </c>
      <c r="BE577" s="5">
        <f t="shared" si="830"/>
        <v>2.2466189916118595E-6</v>
      </c>
      <c r="BF577" s="5">
        <f t="shared" si="831"/>
        <v>3.5760932235480464E-6</v>
      </c>
      <c r="BG577" s="5">
        <f t="shared" si="832"/>
        <v>3.7948706600908953E-6</v>
      </c>
      <c r="BH577" s="5">
        <f t="shared" si="833"/>
        <v>3.0202743105220161E-6</v>
      </c>
      <c r="BI577" s="5">
        <f t="shared" si="834"/>
        <v>1.9230287886714429E-6</v>
      </c>
      <c r="BJ577" s="8">
        <f t="shared" si="835"/>
        <v>0.83661892734393273</v>
      </c>
      <c r="BK577" s="8">
        <f t="shared" si="836"/>
        <v>0.10465190133723898</v>
      </c>
      <c r="BL577" s="8">
        <f t="shared" si="837"/>
        <v>3.3104137739371674E-2</v>
      </c>
      <c r="BM577" s="8">
        <f t="shared" si="838"/>
        <v>0.67221763526605305</v>
      </c>
      <c r="BN577" s="8">
        <f t="shared" si="839"/>
        <v>0.28415574893086692</v>
      </c>
    </row>
    <row r="578" spans="1:66" x14ac:dyDescent="0.25">
      <c r="A578" t="s">
        <v>16</v>
      </c>
      <c r="B578" t="s">
        <v>231</v>
      </c>
      <c r="C578" t="s">
        <v>287</v>
      </c>
      <c r="D578" s="10"/>
      <c r="E578">
        <f>VLOOKUP(A578,home!$A$2:$E$405,3,FALSE)</f>
        <v>1.4166666666666701</v>
      </c>
      <c r="F578">
        <f>VLOOKUP(B578,home!$B$2:$E$405,3,FALSE)</f>
        <v>0.35</v>
      </c>
      <c r="G578">
        <f>VLOOKUP(C578,away!$B$2:$E$405,4,FALSE)</f>
        <v>1.41</v>
      </c>
      <c r="H578">
        <f>VLOOKUP(A578,away!$A$2:$E$405,3,FALSE)</f>
        <v>1.3611111111111101</v>
      </c>
      <c r="I578">
        <f>VLOOKUP(C578,away!$B$2:$E$405,3,FALSE)</f>
        <v>1.76</v>
      </c>
      <c r="J578">
        <f>VLOOKUP(B578,home!$B$2:$E$405,4,FALSE)</f>
        <v>0.37</v>
      </c>
      <c r="K578" s="3">
        <f t="shared" si="784"/>
        <v>0.69912500000000166</v>
      </c>
      <c r="L578" s="3">
        <f t="shared" si="785"/>
        <v>0.8863555555555549</v>
      </c>
      <c r="M578" s="5">
        <f t="shared" si="786"/>
        <v>0.20484932797709585</v>
      </c>
      <c r="N578" s="5">
        <f t="shared" si="787"/>
        <v>0.14321528642198747</v>
      </c>
      <c r="O578" s="5">
        <f t="shared" si="788"/>
        <v>0.18156933990432084</v>
      </c>
      <c r="P578" s="5">
        <f t="shared" si="789"/>
        <v>0.12693966476060861</v>
      </c>
      <c r="Q578" s="5">
        <f t="shared" si="790"/>
        <v>5.0062693559886115E-2</v>
      </c>
      <c r="R578" s="5">
        <f t="shared" si="791"/>
        <v>8.0467496571374836E-2</v>
      </c>
      <c r="S578" s="5">
        <f t="shared" si="792"/>
        <v>1.9665281122300492E-2</v>
      </c>
      <c r="T578" s="5">
        <f t="shared" si="793"/>
        <v>4.4373346562880348E-2</v>
      </c>
      <c r="U578" s="5">
        <f t="shared" si="794"/>
        <v>5.6256838540462567E-2</v>
      </c>
      <c r="V578" s="5">
        <f t="shared" si="795"/>
        <v>1.354005577193498E-3</v>
      </c>
      <c r="W578" s="5">
        <f t="shared" si="796"/>
        <v>1.1666693545018487E-2</v>
      </c>
      <c r="X578" s="5">
        <f t="shared" si="797"/>
        <v>1.0340838638591266E-2</v>
      </c>
      <c r="Y578" s="5">
        <f t="shared" si="798"/>
        <v>4.5828298882094548E-3</v>
      </c>
      <c r="Z578" s="5">
        <f t="shared" si="799"/>
        <v>2.3774270875895221E-2</v>
      </c>
      <c r="AA578" s="5">
        <f t="shared" si="800"/>
        <v>1.6621187126110284E-2</v>
      </c>
      <c r="AB578" s="5">
        <f t="shared" si="801"/>
        <v>5.8101437247709406E-3</v>
      </c>
      <c r="AC578" s="5">
        <f t="shared" si="802"/>
        <v>5.2440071365572908E-5</v>
      </c>
      <c r="AD578" s="5">
        <f t="shared" si="803"/>
        <v>2.0391192811652671E-3</v>
      </c>
      <c r="AE578" s="5">
        <f t="shared" si="804"/>
        <v>1.8073847033012837E-3</v>
      </c>
      <c r="AF578" s="5">
        <f t="shared" si="805"/>
        <v>8.0099273639861054E-4</v>
      </c>
      <c r="AG578" s="5">
        <f t="shared" si="806"/>
        <v>2.3665478728885156E-4</v>
      </c>
      <c r="AH578" s="5">
        <f t="shared" si="807"/>
        <v>5.2681142675330877E-3</v>
      </c>
      <c r="AI578" s="5">
        <f t="shared" si="808"/>
        <v>3.6830703872890785E-3</v>
      </c>
      <c r="AJ578" s="5">
        <f t="shared" si="809"/>
        <v>1.2874632922567416E-3</v>
      </c>
      <c r="AK578" s="5">
        <f t="shared" si="810"/>
        <v>3.0003259139966556E-4</v>
      </c>
      <c r="AL578" s="5">
        <f t="shared" si="811"/>
        <v>1.2998285412803517E-6</v>
      </c>
      <c r="AM578" s="5">
        <f t="shared" si="812"/>
        <v>2.8511985348893422E-4</v>
      </c>
      <c r="AN578" s="5">
        <f t="shared" si="813"/>
        <v>2.5271756613910268E-4</v>
      </c>
      <c r="AO578" s="5">
        <f t="shared" si="814"/>
        <v>1.1199880936693601E-4</v>
      </c>
      <c r="AP578" s="5">
        <f t="shared" si="815"/>
        <v>3.3090255632663756E-5</v>
      </c>
      <c r="AQ578" s="5">
        <f t="shared" si="816"/>
        <v>7.3324329786912512E-6</v>
      </c>
      <c r="AR578" s="5">
        <f t="shared" si="817"/>
        <v>9.338844696658874E-4</v>
      </c>
      <c r="AS578" s="5">
        <f t="shared" si="818"/>
        <v>6.5290197985516511E-4</v>
      </c>
      <c r="AT578" s="5">
        <f t="shared" si="819"/>
        <v>2.2823004833312169E-4</v>
      </c>
      <c r="AU578" s="5">
        <f t="shared" si="820"/>
        <v>5.3187110846964695E-5</v>
      </c>
      <c r="AV578" s="5">
        <f t="shared" si="821"/>
        <v>9.2961097177210675E-6</v>
      </c>
      <c r="AW578" s="5">
        <f t="shared" si="822"/>
        <v>2.23741410476592E-8</v>
      </c>
      <c r="AX578" s="5">
        <f t="shared" si="823"/>
        <v>3.3222402928408596E-5</v>
      </c>
      <c r="AY578" s="5">
        <f t="shared" si="824"/>
        <v>2.9446861404500094E-5</v>
      </c>
      <c r="AZ578" s="5">
        <f t="shared" si="825"/>
        <v>1.3050194599776553E-5</v>
      </c>
      <c r="BA578" s="5">
        <f t="shared" si="826"/>
        <v>3.8557041615310172E-6</v>
      </c>
      <c r="BB578" s="5">
        <f t="shared" si="827"/>
        <v>8.5438120103792211E-7</v>
      </c>
      <c r="BC578" s="5">
        <f t="shared" si="828"/>
        <v>1.51457104820438E-7</v>
      </c>
      <c r="BD578" s="5">
        <f t="shared" si="829"/>
        <v>1.3795894798923535E-4</v>
      </c>
      <c r="BE578" s="5">
        <f t="shared" si="830"/>
        <v>9.6450549512974403E-5</v>
      </c>
      <c r="BF578" s="5">
        <f t="shared" si="831"/>
        <v>3.3715495214129189E-5</v>
      </c>
      <c r="BG578" s="5">
        <f t="shared" si="832"/>
        <v>7.8571151971927098E-6</v>
      </c>
      <c r="BH578" s="5">
        <f t="shared" si="833"/>
        <v>1.3732764155593413E-6</v>
      </c>
      <c r="BI578" s="5">
        <f t="shared" si="834"/>
        <v>1.920183748055854E-7</v>
      </c>
      <c r="BJ578" s="8">
        <f t="shared" si="835"/>
        <v>0.26989668004373346</v>
      </c>
      <c r="BK578" s="8">
        <f t="shared" si="836"/>
        <v>0.35289146619850981</v>
      </c>
      <c r="BL578" s="8">
        <f t="shared" si="837"/>
        <v>0.35341873352664088</v>
      </c>
      <c r="BM578" s="8">
        <f t="shared" si="838"/>
        <v>0.21284791696224209</v>
      </c>
      <c r="BN578" s="8">
        <f t="shared" si="839"/>
        <v>0.78710380919527367</v>
      </c>
    </row>
    <row r="579" spans="1:66" x14ac:dyDescent="0.25">
      <c r="A579" t="s">
        <v>16</v>
      </c>
      <c r="B579" t="s">
        <v>233</v>
      </c>
      <c r="C579" t="s">
        <v>57</v>
      </c>
      <c r="D579" s="10"/>
      <c r="E579">
        <f>VLOOKUP(A579,home!$A$2:$E$405,3,FALSE)</f>
        <v>1.4166666666666701</v>
      </c>
      <c r="F579">
        <f>VLOOKUP(B579,home!$B$2:$E$405,3,FALSE)</f>
        <v>0</v>
      </c>
      <c r="G579">
        <f>VLOOKUP(C579,away!$B$2:$E$405,4,FALSE)</f>
        <v>0.35</v>
      </c>
      <c r="H579">
        <f>VLOOKUP(A579,away!$A$2:$E$405,3,FALSE)</f>
        <v>1.3611111111111101</v>
      </c>
      <c r="I579">
        <f>VLOOKUP(C579,away!$B$2:$E$405,3,FALSE)</f>
        <v>0.35</v>
      </c>
      <c r="J579">
        <f>VLOOKUP(B579,home!$B$2:$E$405,4,FALSE)</f>
        <v>2.2000000000000002</v>
      </c>
      <c r="K579" s="3">
        <f t="shared" si="784"/>
        <v>0</v>
      </c>
      <c r="L579" s="3">
        <f t="shared" si="785"/>
        <v>1.0480555555555546</v>
      </c>
      <c r="M579" s="5">
        <f t="shared" si="786"/>
        <v>0.35061884558584999</v>
      </c>
      <c r="N579" s="5">
        <f t="shared" si="787"/>
        <v>0</v>
      </c>
      <c r="O579" s="5">
        <f t="shared" si="788"/>
        <v>0.36746802899872527</v>
      </c>
      <c r="P579" s="5">
        <f t="shared" si="789"/>
        <v>0</v>
      </c>
      <c r="Q579" s="5">
        <f t="shared" si="790"/>
        <v>0</v>
      </c>
      <c r="R579" s="5">
        <f t="shared" si="791"/>
        <v>0.1925634546405818</v>
      </c>
      <c r="S579" s="5">
        <f t="shared" si="792"/>
        <v>0</v>
      </c>
      <c r="T579" s="5">
        <f t="shared" si="793"/>
        <v>0</v>
      </c>
      <c r="U579" s="5">
        <f t="shared" si="794"/>
        <v>0</v>
      </c>
      <c r="V579" s="5">
        <f t="shared" si="795"/>
        <v>0</v>
      </c>
      <c r="W579" s="5">
        <f t="shared" si="796"/>
        <v>0</v>
      </c>
      <c r="X579" s="5">
        <f t="shared" si="797"/>
        <v>0</v>
      </c>
      <c r="Y579" s="5">
        <f t="shared" si="798"/>
        <v>0</v>
      </c>
      <c r="Z579" s="5">
        <f t="shared" si="799"/>
        <v>6.7272399477677283E-2</v>
      </c>
      <c r="AA579" s="5">
        <f t="shared" si="800"/>
        <v>0</v>
      </c>
      <c r="AB579" s="5">
        <f t="shared" si="801"/>
        <v>0</v>
      </c>
      <c r="AC579" s="5">
        <f t="shared" si="802"/>
        <v>0</v>
      </c>
      <c r="AD579" s="5">
        <f t="shared" si="803"/>
        <v>0</v>
      </c>
      <c r="AE579" s="5">
        <f t="shared" si="804"/>
        <v>0</v>
      </c>
      <c r="AF579" s="5">
        <f t="shared" si="805"/>
        <v>0</v>
      </c>
      <c r="AG579" s="5">
        <f t="shared" si="806"/>
        <v>0</v>
      </c>
      <c r="AH579" s="5">
        <f t="shared" si="807"/>
        <v>1.7626303002033064E-2</v>
      </c>
      <c r="AI579" s="5">
        <f t="shared" si="808"/>
        <v>0</v>
      </c>
      <c r="AJ579" s="5">
        <f t="shared" si="809"/>
        <v>0</v>
      </c>
      <c r="AK579" s="5">
        <f t="shared" si="810"/>
        <v>0</v>
      </c>
      <c r="AL579" s="5">
        <f t="shared" si="811"/>
        <v>0</v>
      </c>
      <c r="AM579" s="5">
        <f t="shared" si="812"/>
        <v>0</v>
      </c>
      <c r="AN579" s="5">
        <f t="shared" si="813"/>
        <v>0</v>
      </c>
      <c r="AO579" s="5">
        <f t="shared" si="814"/>
        <v>0</v>
      </c>
      <c r="AP579" s="5">
        <f t="shared" si="815"/>
        <v>0</v>
      </c>
      <c r="AQ579" s="5">
        <f t="shared" si="816"/>
        <v>0</v>
      </c>
      <c r="AR579" s="5">
        <f t="shared" si="817"/>
        <v>3.6946689570372614E-3</v>
      </c>
      <c r="AS579" s="5">
        <f t="shared" si="818"/>
        <v>0</v>
      </c>
      <c r="AT579" s="5">
        <f t="shared" si="819"/>
        <v>0</v>
      </c>
      <c r="AU579" s="5">
        <f t="shared" si="820"/>
        <v>0</v>
      </c>
      <c r="AV579" s="5">
        <f t="shared" si="821"/>
        <v>0</v>
      </c>
      <c r="AW579" s="5">
        <f t="shared" si="822"/>
        <v>0</v>
      </c>
      <c r="AX579" s="5">
        <f t="shared" si="823"/>
        <v>0</v>
      </c>
      <c r="AY579" s="5">
        <f t="shared" si="824"/>
        <v>0</v>
      </c>
      <c r="AZ579" s="5">
        <f t="shared" si="825"/>
        <v>0</v>
      </c>
      <c r="BA579" s="5">
        <f t="shared" si="826"/>
        <v>0</v>
      </c>
      <c r="BB579" s="5">
        <f t="shared" si="827"/>
        <v>0</v>
      </c>
      <c r="BC579" s="5">
        <f t="shared" si="828"/>
        <v>0</v>
      </c>
      <c r="BD579" s="5">
        <f t="shared" si="829"/>
        <v>6.4536972106025786E-4</v>
      </c>
      <c r="BE579" s="5">
        <f t="shared" si="830"/>
        <v>0</v>
      </c>
      <c r="BF579" s="5">
        <f t="shared" si="831"/>
        <v>0</v>
      </c>
      <c r="BG579" s="5">
        <f t="shared" si="832"/>
        <v>0</v>
      </c>
      <c r="BH579" s="5">
        <f t="shared" si="833"/>
        <v>0</v>
      </c>
      <c r="BI579" s="5">
        <f t="shared" si="834"/>
        <v>0</v>
      </c>
      <c r="BJ579" s="8">
        <f t="shared" si="835"/>
        <v>0</v>
      </c>
      <c r="BK579" s="8">
        <f t="shared" si="836"/>
        <v>0.35061884558584999</v>
      </c>
      <c r="BL579" s="8">
        <f t="shared" si="837"/>
        <v>0.58199782531943767</v>
      </c>
      <c r="BM579" s="8">
        <f t="shared" si="838"/>
        <v>8.9238741157807874E-2</v>
      </c>
      <c r="BN579" s="8">
        <f t="shared" si="839"/>
        <v>0.91065032922515698</v>
      </c>
    </row>
    <row r="580" spans="1:66" x14ac:dyDescent="0.25">
      <c r="A580" t="s">
        <v>16</v>
      </c>
      <c r="B580" t="s">
        <v>230</v>
      </c>
      <c r="C580" t="s">
        <v>58</v>
      </c>
      <c r="D580" s="10"/>
      <c r="E580">
        <f>VLOOKUP(A580,home!$A$2:$E$405,3,FALSE)</f>
        <v>1.4166666666666701</v>
      </c>
      <c r="F580">
        <f>VLOOKUP(B580,home!$B$2:$E$405,3,FALSE)</f>
        <v>0.71</v>
      </c>
      <c r="G580">
        <f>VLOOKUP(C580,away!$B$2:$E$405,4,FALSE)</f>
        <v>0.71</v>
      </c>
      <c r="H580">
        <f>VLOOKUP(A580,away!$A$2:$E$405,3,FALSE)</f>
        <v>1.3611111111111101</v>
      </c>
      <c r="I580">
        <f>VLOOKUP(C580,away!$B$2:$E$405,3,FALSE)</f>
        <v>0.71</v>
      </c>
      <c r="J580">
        <f>VLOOKUP(B580,home!$B$2:$E$405,4,FALSE)</f>
        <v>1.47</v>
      </c>
      <c r="K580" s="3">
        <f t="shared" si="784"/>
        <v>0.71414166666666834</v>
      </c>
      <c r="L580" s="3">
        <f t="shared" si="785"/>
        <v>1.4205916666666654</v>
      </c>
      <c r="M580" s="5">
        <f t="shared" si="786"/>
        <v>0.11827612647202833</v>
      </c>
      <c r="N580" s="5">
        <f t="shared" si="787"/>
        <v>8.4465910085611953E-2</v>
      </c>
      <c r="O580" s="5">
        <f t="shared" si="788"/>
        <v>0.16802207963177601</v>
      </c>
      <c r="P580" s="5">
        <f t="shared" si="789"/>
        <v>0.11999156798503618</v>
      </c>
      <c r="Q580" s="5">
        <f t="shared" si="790"/>
        <v>3.0160312902527936E-2</v>
      </c>
      <c r="R580" s="5">
        <f t="shared" si="791"/>
        <v>0.11934538307045195</v>
      </c>
      <c r="S580" s="5">
        <f t="shared" si="792"/>
        <v>3.0432972436987542E-2</v>
      </c>
      <c r="T580" s="5">
        <f t="shared" si="793"/>
        <v>4.2845489173390289E-2</v>
      </c>
      <c r="U580" s="5">
        <f t="shared" si="794"/>
        <v>8.5229510774904538E-2</v>
      </c>
      <c r="V580" s="5">
        <f t="shared" si="795"/>
        <v>3.4304847949017466E-3</v>
      </c>
      <c r="W580" s="5">
        <f t="shared" si="796"/>
        <v>7.1795787077998411E-3</v>
      </c>
      <c r="X580" s="5">
        <f t="shared" si="797"/>
        <v>1.019924968247788E-2</v>
      </c>
      <c r="Y580" s="5">
        <f t="shared" si="798"/>
        <v>7.2444845525903552E-3</v>
      </c>
      <c r="Z580" s="5">
        <f t="shared" si="799"/>
        <v>5.651368554834163E-2</v>
      </c>
      <c r="AA580" s="5">
        <f t="shared" si="800"/>
        <v>4.0358777586968701E-2</v>
      </c>
      <c r="AB580" s="5">
        <f t="shared" si="801"/>
        <v>1.4410942345293602E-2</v>
      </c>
      <c r="AC580" s="5">
        <f t="shared" si="802"/>
        <v>2.1751496993057287E-4</v>
      </c>
      <c r="AD580" s="5">
        <f t="shared" si="803"/>
        <v>1.2818090760881755E-3</v>
      </c>
      <c r="AE580" s="5">
        <f t="shared" si="804"/>
        <v>1.8209272917485597E-3</v>
      </c>
      <c r="AF580" s="5">
        <f t="shared" si="805"/>
        <v>1.2933970681319521E-3</v>
      </c>
      <c r="AG580" s="5">
        <f t="shared" si="806"/>
        <v>6.124630322264492E-4</v>
      </c>
      <c r="AH580" s="5">
        <f t="shared" si="807"/>
        <v>2.007071768564863E-2</v>
      </c>
      <c r="AI580" s="5">
        <f t="shared" si="808"/>
        <v>1.4333335779225289E-2</v>
      </c>
      <c r="AJ580" s="5">
        <f t="shared" si="809"/>
        <v>5.1180161511344682E-3</v>
      </c>
      <c r="AK580" s="5">
        <f t="shared" si="810"/>
        <v>1.2183295280660323E-3</v>
      </c>
      <c r="AL580" s="5">
        <f t="shared" si="811"/>
        <v>8.8267896762276691E-6</v>
      </c>
      <c r="AM580" s="5">
        <f t="shared" si="812"/>
        <v>1.8307865398921447E-4</v>
      </c>
      <c r="AN580" s="5">
        <f t="shared" si="813"/>
        <v>2.6008001020162789E-4</v>
      </c>
      <c r="AO580" s="5">
        <f t="shared" si="814"/>
        <v>1.84733747579507E-4</v>
      </c>
      <c r="AP580" s="5">
        <f t="shared" si="815"/>
        <v>8.74770741211836E-5</v>
      </c>
      <c r="AQ580" s="5">
        <f t="shared" si="816"/>
        <v>3.1067300630233922E-5</v>
      </c>
      <c r="AR580" s="5">
        <f t="shared" si="817"/>
        <v>5.7024588576503393E-3</v>
      </c>
      <c r="AS580" s="5">
        <f t="shared" si="818"/>
        <v>4.0723634727005192E-3</v>
      </c>
      <c r="AT580" s="5">
        <f t="shared" si="819"/>
        <v>1.4541222188334049E-3</v>
      </c>
      <c r="AU580" s="5">
        <f t="shared" si="820"/>
        <v>3.4614975496490724E-4</v>
      </c>
      <c r="AV580" s="5">
        <f t="shared" si="821"/>
        <v>6.1799990731724411E-5</v>
      </c>
      <c r="AW580" s="5">
        <f t="shared" si="822"/>
        <v>2.4874474416515517E-7</v>
      </c>
      <c r="AX580" s="5">
        <f t="shared" si="823"/>
        <v>2.1790682515157977E-5</v>
      </c>
      <c r="AY580" s="5">
        <f t="shared" si="824"/>
        <v>3.0955661992012434E-5</v>
      </c>
      <c r="AZ580" s="5">
        <f t="shared" si="825"/>
        <v>2.1987677731001448E-5</v>
      </c>
      <c r="BA580" s="5">
        <f t="shared" si="826"/>
        <v>1.041183725133762E-5</v>
      </c>
      <c r="BB580" s="5">
        <f t="shared" si="827"/>
        <v>3.6977423084849475E-6</v>
      </c>
      <c r="BC580" s="5">
        <f t="shared" si="828"/>
        <v>1.0505963817828946E-6</v>
      </c>
      <c r="BD580" s="5">
        <f t="shared" si="829"/>
        <v>1.3501442554479314E-3</v>
      </c>
      <c r="BE580" s="5">
        <f t="shared" si="830"/>
        <v>9.6419426882601367E-4</v>
      </c>
      <c r="BF580" s="5">
        <f t="shared" si="831"/>
        <v>3.4428565106492951E-4</v>
      </c>
      <c r="BG580" s="5">
        <f t="shared" si="832"/>
        <v>8.1956242886975939E-5</v>
      </c>
      <c r="BH580" s="5">
        <f t="shared" si="833"/>
        <v>1.4632091972260814E-5</v>
      </c>
      <c r="BI580" s="5">
        <f t="shared" si="834"/>
        <v>2.0898773095780643E-6</v>
      </c>
      <c r="BJ580" s="8">
        <f t="shared" si="835"/>
        <v>0.18793995255729498</v>
      </c>
      <c r="BK580" s="8">
        <f t="shared" si="836"/>
        <v>0.27238844911055266</v>
      </c>
      <c r="BL580" s="8">
        <f t="shared" si="837"/>
        <v>0.48250128923585783</v>
      </c>
      <c r="BM580" s="8">
        <f t="shared" si="838"/>
        <v>0.35905128938736663</v>
      </c>
      <c r="BN580" s="8">
        <f t="shared" si="839"/>
        <v>0.64026138014743239</v>
      </c>
    </row>
    <row r="581" spans="1:66" x14ac:dyDescent="0.25">
      <c r="A581" t="s">
        <v>61</v>
      </c>
      <c r="B581" t="s">
        <v>241</v>
      </c>
      <c r="C581" t="s">
        <v>288</v>
      </c>
      <c r="D581" s="10"/>
      <c r="E581">
        <f>VLOOKUP(A581,home!$A$2:$E$405,3,FALSE)</f>
        <v>1.95</v>
      </c>
      <c r="F581">
        <f>VLOOKUP(B581,home!$B$2:$E$405,3,FALSE)</f>
        <v>2.56</v>
      </c>
      <c r="G581">
        <f>VLOOKUP(C581,away!$B$2:$E$405,4,FALSE)</f>
        <v>1.03</v>
      </c>
      <c r="H581">
        <f>VLOOKUP(A581,away!$A$2:$E$405,3,FALSE)</f>
        <v>1</v>
      </c>
      <c r="I581">
        <f>VLOOKUP(C581,away!$B$2:$E$405,3,FALSE)</f>
        <v>0</v>
      </c>
      <c r="J581">
        <f>VLOOKUP(B581,home!$B$2:$E$405,4,FALSE)</f>
        <v>0</v>
      </c>
      <c r="K581" s="3">
        <f t="shared" si="784"/>
        <v>5.1417600000000006</v>
      </c>
      <c r="L581" s="3">
        <f t="shared" si="785"/>
        <v>0</v>
      </c>
      <c r="M581" s="5">
        <f t="shared" si="786"/>
        <v>5.847389246509847E-3</v>
      </c>
      <c r="N581" s="5">
        <f t="shared" si="787"/>
        <v>3.0065872132134477E-2</v>
      </c>
      <c r="O581" s="5">
        <f t="shared" si="788"/>
        <v>0</v>
      </c>
      <c r="P581" s="5">
        <f t="shared" si="789"/>
        <v>0</v>
      </c>
      <c r="Q581" s="5">
        <f t="shared" si="790"/>
        <v>7.729574934706189E-2</v>
      </c>
      <c r="R581" s="5">
        <f t="shared" si="791"/>
        <v>0</v>
      </c>
      <c r="S581" s="5">
        <f t="shared" si="792"/>
        <v>0</v>
      </c>
      <c r="T581" s="5">
        <f t="shared" si="793"/>
        <v>0</v>
      </c>
      <c r="U581" s="5">
        <f t="shared" si="794"/>
        <v>0</v>
      </c>
      <c r="V581" s="5">
        <f t="shared" si="795"/>
        <v>0</v>
      </c>
      <c r="W581" s="5">
        <f t="shared" si="796"/>
        <v>0.1324787307209164</v>
      </c>
      <c r="X581" s="5">
        <f t="shared" si="797"/>
        <v>0</v>
      </c>
      <c r="Y581" s="5">
        <f t="shared" si="798"/>
        <v>0</v>
      </c>
      <c r="Z581" s="5">
        <f t="shared" si="799"/>
        <v>0</v>
      </c>
      <c r="AA581" s="5">
        <f t="shared" si="800"/>
        <v>0</v>
      </c>
      <c r="AB581" s="5">
        <f t="shared" si="801"/>
        <v>0</v>
      </c>
      <c r="AC581" s="5">
        <f t="shared" si="802"/>
        <v>0</v>
      </c>
      <c r="AD581" s="5">
        <f t="shared" si="803"/>
        <v>0.17029345961789474</v>
      </c>
      <c r="AE581" s="5">
        <f t="shared" si="804"/>
        <v>0</v>
      </c>
      <c r="AF581" s="5">
        <f t="shared" si="805"/>
        <v>0</v>
      </c>
      <c r="AG581" s="5">
        <f t="shared" si="806"/>
        <v>0</v>
      </c>
      <c r="AH581" s="5">
        <f t="shared" si="807"/>
        <v>0</v>
      </c>
      <c r="AI581" s="5">
        <f t="shared" si="808"/>
        <v>0</v>
      </c>
      <c r="AJ581" s="5">
        <f t="shared" si="809"/>
        <v>0</v>
      </c>
      <c r="AK581" s="5">
        <f t="shared" si="810"/>
        <v>0</v>
      </c>
      <c r="AL581" s="5">
        <f t="shared" si="811"/>
        <v>0</v>
      </c>
      <c r="AM581" s="5">
        <f t="shared" si="812"/>
        <v>0.17512161978498128</v>
      </c>
      <c r="AN581" s="5">
        <f t="shared" si="813"/>
        <v>0</v>
      </c>
      <c r="AO581" s="5">
        <f t="shared" si="814"/>
        <v>0</v>
      </c>
      <c r="AP581" s="5">
        <f t="shared" si="815"/>
        <v>0</v>
      </c>
      <c r="AQ581" s="5">
        <f t="shared" si="816"/>
        <v>0</v>
      </c>
      <c r="AR581" s="5">
        <f t="shared" si="817"/>
        <v>0</v>
      </c>
      <c r="AS581" s="5">
        <f t="shared" si="818"/>
        <v>0</v>
      </c>
      <c r="AT581" s="5">
        <f t="shared" si="819"/>
        <v>0</v>
      </c>
      <c r="AU581" s="5">
        <f t="shared" si="820"/>
        <v>0</v>
      </c>
      <c r="AV581" s="5">
        <f t="shared" si="821"/>
        <v>0</v>
      </c>
      <c r="AW581" s="5">
        <f t="shared" si="822"/>
        <v>0</v>
      </c>
      <c r="AX581" s="5">
        <f t="shared" si="823"/>
        <v>0.15007222329093758</v>
      </c>
      <c r="AY581" s="5">
        <f t="shared" si="824"/>
        <v>0</v>
      </c>
      <c r="AZ581" s="5">
        <f t="shared" si="825"/>
        <v>0</v>
      </c>
      <c r="BA581" s="5">
        <f t="shared" si="826"/>
        <v>0</v>
      </c>
      <c r="BB581" s="5">
        <f t="shared" si="827"/>
        <v>0</v>
      </c>
      <c r="BC581" s="5">
        <f t="shared" si="828"/>
        <v>0</v>
      </c>
      <c r="BD581" s="5">
        <f t="shared" si="829"/>
        <v>0</v>
      </c>
      <c r="BE581" s="5">
        <f t="shared" si="830"/>
        <v>0</v>
      </c>
      <c r="BF581" s="5">
        <f t="shared" si="831"/>
        <v>0</v>
      </c>
      <c r="BG581" s="5">
        <f t="shared" si="832"/>
        <v>0</v>
      </c>
      <c r="BH581" s="5">
        <f t="shared" si="833"/>
        <v>0</v>
      </c>
      <c r="BI581" s="5">
        <f t="shared" si="834"/>
        <v>0</v>
      </c>
      <c r="BJ581" s="8">
        <f t="shared" si="835"/>
        <v>0.73532765489392637</v>
      </c>
      <c r="BK581" s="8">
        <f t="shared" si="836"/>
        <v>5.847389246509847E-3</v>
      </c>
      <c r="BL581" s="8">
        <f t="shared" si="837"/>
        <v>0</v>
      </c>
      <c r="BM581" s="8">
        <f t="shared" si="838"/>
        <v>0.62796603341473001</v>
      </c>
      <c r="BN581" s="8">
        <f t="shared" si="839"/>
        <v>0.11320901072570622</v>
      </c>
    </row>
    <row r="582" spans="1:66" x14ac:dyDescent="0.25">
      <c r="A582" t="s">
        <v>61</v>
      </c>
      <c r="B582" t="s">
        <v>311</v>
      </c>
      <c r="C582" t="s">
        <v>318</v>
      </c>
      <c r="D582" s="10"/>
      <c r="E582">
        <f>VLOOKUP(A582,home!$A$2:$E$405,3,FALSE)</f>
        <v>1.95</v>
      </c>
      <c r="F582">
        <f>VLOOKUP(B582,home!$B$2:$E$405,3,FALSE)</f>
        <v>1.03</v>
      </c>
      <c r="G582">
        <f>VLOOKUP(C582,away!$B$2:$E$405,4,FALSE)</f>
        <v>0</v>
      </c>
      <c r="H582">
        <f>VLOOKUP(A582,away!$A$2:$E$405,3,FALSE)</f>
        <v>1</v>
      </c>
      <c r="I582">
        <f>VLOOKUP(C582,away!$B$2:$E$405,3,FALSE)</f>
        <v>0</v>
      </c>
      <c r="J582">
        <f>VLOOKUP(B582,home!$B$2:$E$405,4,FALSE)</f>
        <v>0</v>
      </c>
      <c r="K582" s="3">
        <f t="shared" si="784"/>
        <v>0</v>
      </c>
      <c r="L582" s="3">
        <f t="shared" si="785"/>
        <v>0</v>
      </c>
      <c r="M582" s="5">
        <f t="shared" si="786"/>
        <v>1</v>
      </c>
      <c r="N582" s="5">
        <f t="shared" si="787"/>
        <v>0</v>
      </c>
      <c r="O582" s="5">
        <f t="shared" si="788"/>
        <v>0</v>
      </c>
      <c r="P582" s="5">
        <f t="shared" si="789"/>
        <v>0</v>
      </c>
      <c r="Q582" s="5">
        <f t="shared" si="790"/>
        <v>0</v>
      </c>
      <c r="R582" s="5">
        <f t="shared" si="791"/>
        <v>0</v>
      </c>
      <c r="S582" s="5">
        <f t="shared" si="792"/>
        <v>0</v>
      </c>
      <c r="T582" s="5">
        <f t="shared" si="793"/>
        <v>0</v>
      </c>
      <c r="U582" s="5">
        <f t="shared" si="794"/>
        <v>0</v>
      </c>
      <c r="V582" s="5">
        <f t="shared" si="795"/>
        <v>0</v>
      </c>
      <c r="W582" s="5">
        <f t="shared" si="796"/>
        <v>0</v>
      </c>
      <c r="X582" s="5">
        <f t="shared" si="797"/>
        <v>0</v>
      </c>
      <c r="Y582" s="5">
        <f t="shared" si="798"/>
        <v>0</v>
      </c>
      <c r="Z582" s="5">
        <f t="shared" si="799"/>
        <v>0</v>
      </c>
      <c r="AA582" s="5">
        <f t="shared" si="800"/>
        <v>0</v>
      </c>
      <c r="AB582" s="5">
        <f t="shared" si="801"/>
        <v>0</v>
      </c>
      <c r="AC582" s="5">
        <f t="shared" si="802"/>
        <v>0</v>
      </c>
      <c r="AD582" s="5">
        <f t="shared" si="803"/>
        <v>0</v>
      </c>
      <c r="AE582" s="5">
        <f t="shared" si="804"/>
        <v>0</v>
      </c>
      <c r="AF582" s="5">
        <f t="shared" si="805"/>
        <v>0</v>
      </c>
      <c r="AG582" s="5">
        <f t="shared" si="806"/>
        <v>0</v>
      </c>
      <c r="AH582" s="5">
        <f t="shared" si="807"/>
        <v>0</v>
      </c>
      <c r="AI582" s="5">
        <f t="shared" si="808"/>
        <v>0</v>
      </c>
      <c r="AJ582" s="5">
        <f t="shared" si="809"/>
        <v>0</v>
      </c>
      <c r="AK582" s="5">
        <f t="shared" si="810"/>
        <v>0</v>
      </c>
      <c r="AL582" s="5">
        <f t="shared" si="811"/>
        <v>0</v>
      </c>
      <c r="AM582" s="5">
        <f t="shared" si="812"/>
        <v>0</v>
      </c>
      <c r="AN582" s="5">
        <f t="shared" si="813"/>
        <v>0</v>
      </c>
      <c r="AO582" s="5">
        <f t="shared" si="814"/>
        <v>0</v>
      </c>
      <c r="AP582" s="5">
        <f t="shared" si="815"/>
        <v>0</v>
      </c>
      <c r="AQ582" s="5">
        <f t="shared" si="816"/>
        <v>0</v>
      </c>
      <c r="AR582" s="5">
        <f t="shared" si="817"/>
        <v>0</v>
      </c>
      <c r="AS582" s="5">
        <f t="shared" si="818"/>
        <v>0</v>
      </c>
      <c r="AT582" s="5">
        <f t="shared" si="819"/>
        <v>0</v>
      </c>
      <c r="AU582" s="5">
        <f t="shared" si="820"/>
        <v>0</v>
      </c>
      <c r="AV582" s="5">
        <f t="shared" si="821"/>
        <v>0</v>
      </c>
      <c r="AW582" s="5">
        <f t="shared" si="822"/>
        <v>0</v>
      </c>
      <c r="AX582" s="5">
        <f t="shared" si="823"/>
        <v>0</v>
      </c>
      <c r="AY582" s="5">
        <f t="shared" si="824"/>
        <v>0</v>
      </c>
      <c r="AZ582" s="5">
        <f t="shared" si="825"/>
        <v>0</v>
      </c>
      <c r="BA582" s="5">
        <f t="shared" si="826"/>
        <v>0</v>
      </c>
      <c r="BB582" s="5">
        <f t="shared" si="827"/>
        <v>0</v>
      </c>
      <c r="BC582" s="5">
        <f t="shared" si="828"/>
        <v>0</v>
      </c>
      <c r="BD582" s="5">
        <f t="shared" si="829"/>
        <v>0</v>
      </c>
      <c r="BE582" s="5">
        <f t="shared" si="830"/>
        <v>0</v>
      </c>
      <c r="BF582" s="5">
        <f t="shared" si="831"/>
        <v>0</v>
      </c>
      <c r="BG582" s="5">
        <f t="shared" si="832"/>
        <v>0</v>
      </c>
      <c r="BH582" s="5">
        <f t="shared" si="833"/>
        <v>0</v>
      </c>
      <c r="BI582" s="5">
        <f t="shared" si="834"/>
        <v>0</v>
      </c>
      <c r="BJ582" s="8">
        <f t="shared" si="835"/>
        <v>0</v>
      </c>
      <c r="BK582" s="8">
        <f t="shared" si="836"/>
        <v>1</v>
      </c>
      <c r="BL582" s="8">
        <f t="shared" si="837"/>
        <v>0</v>
      </c>
      <c r="BM582" s="8">
        <f t="shared" si="838"/>
        <v>0</v>
      </c>
      <c r="BN582" s="8">
        <f t="shared" si="839"/>
        <v>1</v>
      </c>
    </row>
    <row r="583" spans="1:66" x14ac:dyDescent="0.25">
      <c r="A583" t="s">
        <v>61</v>
      </c>
      <c r="B583" t="s">
        <v>65</v>
      </c>
      <c r="C583" t="s">
        <v>337</v>
      </c>
      <c r="D583" s="10"/>
      <c r="E583">
        <f>VLOOKUP(A583,home!$A$2:$E$405,3,FALSE)</f>
        <v>1.95</v>
      </c>
      <c r="F583">
        <f>VLOOKUP(B583,home!$B$2:$E$405,3,FALSE)</f>
        <v>1.03</v>
      </c>
      <c r="G583">
        <f>VLOOKUP(C583,away!$B$2:$E$405,4,FALSE)</f>
        <v>1.03</v>
      </c>
      <c r="H583">
        <f>VLOOKUP(A583,away!$A$2:$E$405,3,FALSE)</f>
        <v>1</v>
      </c>
      <c r="I583">
        <f>VLOOKUP(C583,away!$B$2:$E$405,3,FALSE)</f>
        <v>1.03</v>
      </c>
      <c r="J583">
        <f>VLOOKUP(B583,home!$B$2:$E$405,4,FALSE)</f>
        <v>0</v>
      </c>
      <c r="K583" s="3">
        <f t="shared" si="784"/>
        <v>2.0687550000000003</v>
      </c>
      <c r="L583" s="3">
        <f t="shared" si="785"/>
        <v>0</v>
      </c>
      <c r="M583" s="5">
        <f t="shared" si="786"/>
        <v>0.12634298083941742</v>
      </c>
      <c r="N583" s="5">
        <f t="shared" si="787"/>
        <v>0.26137267332644903</v>
      </c>
      <c r="O583" s="5">
        <f t="shared" si="788"/>
        <v>0</v>
      </c>
      <c r="P583" s="5">
        <f t="shared" si="789"/>
        <v>0</v>
      </c>
      <c r="Q583" s="5">
        <f t="shared" si="790"/>
        <v>0.27035801240372909</v>
      </c>
      <c r="R583" s="5">
        <f t="shared" si="791"/>
        <v>0</v>
      </c>
      <c r="S583" s="5">
        <f t="shared" si="792"/>
        <v>0</v>
      </c>
      <c r="T583" s="5">
        <f t="shared" si="793"/>
        <v>0</v>
      </c>
      <c r="U583" s="5">
        <f t="shared" si="794"/>
        <v>0</v>
      </c>
      <c r="V583" s="5">
        <f t="shared" si="795"/>
        <v>0</v>
      </c>
      <c r="W583" s="5">
        <f t="shared" si="796"/>
        <v>0.18643482998342556</v>
      </c>
      <c r="X583" s="5">
        <f t="shared" si="797"/>
        <v>0</v>
      </c>
      <c r="Y583" s="5">
        <f t="shared" si="798"/>
        <v>0</v>
      </c>
      <c r="Z583" s="5">
        <f t="shared" si="799"/>
        <v>0</v>
      </c>
      <c r="AA583" s="5">
        <f t="shared" si="800"/>
        <v>0</v>
      </c>
      <c r="AB583" s="5">
        <f t="shared" si="801"/>
        <v>0</v>
      </c>
      <c r="AC583" s="5">
        <f t="shared" si="802"/>
        <v>0</v>
      </c>
      <c r="AD583" s="5">
        <f t="shared" si="803"/>
        <v>9.6421996675590413E-2</v>
      </c>
      <c r="AE583" s="5">
        <f t="shared" si="804"/>
        <v>0</v>
      </c>
      <c r="AF583" s="5">
        <f t="shared" si="805"/>
        <v>0</v>
      </c>
      <c r="AG583" s="5">
        <f t="shared" si="806"/>
        <v>0</v>
      </c>
      <c r="AH583" s="5">
        <f t="shared" si="807"/>
        <v>0</v>
      </c>
      <c r="AI583" s="5">
        <f t="shared" si="808"/>
        <v>0</v>
      </c>
      <c r="AJ583" s="5">
        <f t="shared" si="809"/>
        <v>0</v>
      </c>
      <c r="AK583" s="5">
        <f t="shared" si="810"/>
        <v>0</v>
      </c>
      <c r="AL583" s="5">
        <f t="shared" si="811"/>
        <v>0</v>
      </c>
      <c r="AM583" s="5">
        <f t="shared" si="812"/>
        <v>3.9894697546522209E-2</v>
      </c>
      <c r="AN583" s="5">
        <f t="shared" si="813"/>
        <v>0</v>
      </c>
      <c r="AO583" s="5">
        <f t="shared" si="814"/>
        <v>0</v>
      </c>
      <c r="AP583" s="5">
        <f t="shared" si="815"/>
        <v>0</v>
      </c>
      <c r="AQ583" s="5">
        <f t="shared" si="816"/>
        <v>0</v>
      </c>
      <c r="AR583" s="5">
        <f t="shared" si="817"/>
        <v>0</v>
      </c>
      <c r="AS583" s="5">
        <f t="shared" si="818"/>
        <v>0</v>
      </c>
      <c r="AT583" s="5">
        <f t="shared" si="819"/>
        <v>0</v>
      </c>
      <c r="AU583" s="5">
        <f t="shared" si="820"/>
        <v>0</v>
      </c>
      <c r="AV583" s="5">
        <f t="shared" si="821"/>
        <v>0</v>
      </c>
      <c r="AW583" s="5">
        <f t="shared" si="822"/>
        <v>0</v>
      </c>
      <c r="AX583" s="5">
        <f t="shared" si="823"/>
        <v>1.3755392503809267E-2</v>
      </c>
      <c r="AY583" s="5">
        <f t="shared" si="824"/>
        <v>0</v>
      </c>
      <c r="AZ583" s="5">
        <f t="shared" si="825"/>
        <v>0</v>
      </c>
      <c r="BA583" s="5">
        <f t="shared" si="826"/>
        <v>0</v>
      </c>
      <c r="BB583" s="5">
        <f t="shared" si="827"/>
        <v>0</v>
      </c>
      <c r="BC583" s="5">
        <f t="shared" si="828"/>
        <v>0</v>
      </c>
      <c r="BD583" s="5">
        <f t="shared" si="829"/>
        <v>0</v>
      </c>
      <c r="BE583" s="5">
        <f t="shared" si="830"/>
        <v>0</v>
      </c>
      <c r="BF583" s="5">
        <f t="shared" si="831"/>
        <v>0</v>
      </c>
      <c r="BG583" s="5">
        <f t="shared" si="832"/>
        <v>0</v>
      </c>
      <c r="BH583" s="5">
        <f t="shared" si="833"/>
        <v>0</v>
      </c>
      <c r="BI583" s="5">
        <f t="shared" si="834"/>
        <v>0</v>
      </c>
      <c r="BJ583" s="8">
        <f t="shared" si="835"/>
        <v>0.86823760243952552</v>
      </c>
      <c r="BK583" s="8">
        <f t="shared" si="836"/>
        <v>0.12634298083941742</v>
      </c>
      <c r="BL583" s="8">
        <f t="shared" si="837"/>
        <v>0</v>
      </c>
      <c r="BM583" s="8">
        <f t="shared" si="838"/>
        <v>0.3365069167093474</v>
      </c>
      <c r="BN583" s="8">
        <f t="shared" si="839"/>
        <v>0.65807366656959554</v>
      </c>
    </row>
    <row r="584" spans="1:66" x14ac:dyDescent="0.25">
      <c r="A584" t="s">
        <v>61</v>
      </c>
      <c r="B584" t="s">
        <v>289</v>
      </c>
      <c r="C584" t="s">
        <v>71</v>
      </c>
      <c r="D584" s="10"/>
      <c r="E584">
        <f>VLOOKUP(A584,home!$A$2:$E$405,3,FALSE)</f>
        <v>1.95</v>
      </c>
      <c r="F584">
        <f>VLOOKUP(B584,home!$B$2:$E$405,3,FALSE)</f>
        <v>1.03</v>
      </c>
      <c r="G584">
        <f>VLOOKUP(C584,away!$B$2:$E$405,4,FALSE)</f>
        <v>1.54</v>
      </c>
      <c r="H584">
        <f>VLOOKUP(A584,away!$A$2:$E$405,3,FALSE)</f>
        <v>1</v>
      </c>
      <c r="I584">
        <f>VLOOKUP(C584,away!$B$2:$E$405,3,FALSE)</f>
        <v>0.51</v>
      </c>
      <c r="J584">
        <f>VLOOKUP(B584,home!$B$2:$E$405,4,FALSE)</f>
        <v>4</v>
      </c>
      <c r="K584" s="3">
        <f t="shared" si="784"/>
        <v>3.0930900000000006</v>
      </c>
      <c r="L584" s="3">
        <f t="shared" si="785"/>
        <v>2.04</v>
      </c>
      <c r="M584" s="5">
        <f t="shared" si="786"/>
        <v>5.8983065187028314E-3</v>
      </c>
      <c r="N584" s="5">
        <f t="shared" si="787"/>
        <v>1.8243992909934548E-2</v>
      </c>
      <c r="O584" s="5">
        <f t="shared" si="788"/>
        <v>1.2032545298153776E-2</v>
      </c>
      <c r="P584" s="5">
        <f t="shared" si="789"/>
        <v>3.7217745536266472E-2</v>
      </c>
      <c r="Q584" s="5">
        <f t="shared" si="790"/>
        <v>2.8215156014894733E-2</v>
      </c>
      <c r="R584" s="5">
        <f t="shared" si="791"/>
        <v>1.2273196204116855E-2</v>
      </c>
      <c r="S584" s="5">
        <f t="shared" si="792"/>
        <v>5.871009663579297E-2</v>
      </c>
      <c r="T584" s="5">
        <f t="shared" si="793"/>
        <v>5.7558918270385249E-2</v>
      </c>
      <c r="U584" s="5">
        <f t="shared" si="794"/>
        <v>3.796210044699181E-2</v>
      </c>
      <c r="V584" s="5">
        <f t="shared" si="795"/>
        <v>4.1161672235393111E-2</v>
      </c>
      <c r="W584" s="5">
        <f t="shared" si="796"/>
        <v>2.9090672306036916E-2</v>
      </c>
      <c r="X584" s="5">
        <f t="shared" si="797"/>
        <v>5.9344971504315301E-2</v>
      </c>
      <c r="Y584" s="5">
        <f t="shared" si="798"/>
        <v>6.0531870934401627E-2</v>
      </c>
      <c r="Z584" s="5">
        <f t="shared" si="799"/>
        <v>8.3457734187994629E-3</v>
      </c>
      <c r="AA584" s="5">
        <f t="shared" si="800"/>
        <v>2.5814228303954436E-2</v>
      </c>
      <c r="AB584" s="5">
        <f t="shared" si="801"/>
        <v>3.9922865712339224E-2</v>
      </c>
      <c r="AC584" s="5">
        <f t="shared" si="802"/>
        <v>1.6232886488757949E-2</v>
      </c>
      <c r="AD584" s="5">
        <f t="shared" si="803"/>
        <v>2.2495016900769941E-2</v>
      </c>
      <c r="AE584" s="5">
        <f t="shared" si="804"/>
        <v>4.5889834477570675E-2</v>
      </c>
      <c r="AF584" s="5">
        <f t="shared" si="805"/>
        <v>4.6807631167122103E-2</v>
      </c>
      <c r="AG584" s="5">
        <f t="shared" si="806"/>
        <v>3.1829189193643033E-2</v>
      </c>
      <c r="AH584" s="5">
        <f t="shared" si="807"/>
        <v>4.2563444435877269E-3</v>
      </c>
      <c r="AI584" s="5">
        <f t="shared" si="808"/>
        <v>1.3165256435016766E-2</v>
      </c>
      <c r="AJ584" s="5">
        <f t="shared" si="809"/>
        <v>2.0360661513293011E-2</v>
      </c>
      <c r="AK584" s="5">
        <f t="shared" si="810"/>
        <v>2.0992452840050489E-2</v>
      </c>
      <c r="AL584" s="5">
        <f t="shared" si="811"/>
        <v>4.0971179557521987E-3</v>
      </c>
      <c r="AM584" s="5">
        <f t="shared" si="812"/>
        <v>1.3915822365120491E-2</v>
      </c>
      <c r="AN584" s="5">
        <f t="shared" si="813"/>
        <v>2.83882776248458E-2</v>
      </c>
      <c r="AO584" s="5">
        <f t="shared" si="814"/>
        <v>2.8956043177342721E-2</v>
      </c>
      <c r="AP584" s="5">
        <f t="shared" si="815"/>
        <v>1.9690109360593053E-2</v>
      </c>
      <c r="AQ584" s="5">
        <f t="shared" si="816"/>
        <v>1.0041955773902459E-2</v>
      </c>
      <c r="AR584" s="5">
        <f t="shared" si="817"/>
        <v>1.7365885329837904E-3</v>
      </c>
      <c r="AS584" s="5">
        <f t="shared" si="818"/>
        <v>5.3714246254868338E-3</v>
      </c>
      <c r="AT584" s="5">
        <f t="shared" si="819"/>
        <v>8.307149897423538E-3</v>
      </c>
      <c r="AU584" s="5">
        <f t="shared" si="820"/>
        <v>8.5649207587405896E-3</v>
      </c>
      <c r="AV584" s="5">
        <f t="shared" si="821"/>
        <v>6.623017687413235E-3</v>
      </c>
      <c r="AW584" s="5">
        <f t="shared" si="822"/>
        <v>7.1812275940626364E-4</v>
      </c>
      <c r="AX584" s="5">
        <f t="shared" si="823"/>
        <v>7.1738151665550901E-3</v>
      </c>
      <c r="AY584" s="5">
        <f t="shared" si="824"/>
        <v>1.4634582939772383E-2</v>
      </c>
      <c r="AZ584" s="5">
        <f t="shared" si="825"/>
        <v>1.4927274598567835E-2</v>
      </c>
      <c r="BA584" s="5">
        <f t="shared" si="826"/>
        <v>1.0150546727026128E-2</v>
      </c>
      <c r="BB584" s="5">
        <f t="shared" si="827"/>
        <v>5.1767788307833275E-3</v>
      </c>
      <c r="BC584" s="5">
        <f t="shared" si="828"/>
        <v>2.1121257629595947E-3</v>
      </c>
      <c r="BD584" s="5">
        <f t="shared" si="829"/>
        <v>5.9044010121448982E-4</v>
      </c>
      <c r="BE584" s="5">
        <f t="shared" si="830"/>
        <v>1.826284372665527E-3</v>
      </c>
      <c r="BF584" s="5">
        <f t="shared" si="831"/>
        <v>2.8244309651240082E-3</v>
      </c>
      <c r="BG584" s="5">
        <f t="shared" si="832"/>
        <v>2.912073057971806E-3</v>
      </c>
      <c r="BH584" s="5">
        <f t="shared" si="833"/>
        <v>2.2518260137205045E-3</v>
      </c>
      <c r="BI584" s="5">
        <f t="shared" si="834"/>
        <v>1.3930201049557501E-3</v>
      </c>
      <c r="BJ584" s="8">
        <f t="shared" si="835"/>
        <v>0.55517458600654312</v>
      </c>
      <c r="BK584" s="8">
        <f t="shared" si="836"/>
        <v>0.17795240831043793</v>
      </c>
      <c r="BL584" s="8">
        <f t="shared" si="837"/>
        <v>0.22918082731520417</v>
      </c>
      <c r="BM584" s="8">
        <f t="shared" si="838"/>
        <v>0.84285619238854881</v>
      </c>
      <c r="BN584" s="8">
        <f t="shared" si="839"/>
        <v>0.11388094248206923</v>
      </c>
    </row>
    <row r="585" spans="1:66" x14ac:dyDescent="0.25">
      <c r="A585" t="s">
        <v>61</v>
      </c>
      <c r="B585" t="s">
        <v>82</v>
      </c>
      <c r="C585" t="s">
        <v>70</v>
      </c>
      <c r="D585" s="10"/>
      <c r="E585">
        <f>VLOOKUP(A585,home!$A$2:$E$405,3,FALSE)</f>
        <v>1.95</v>
      </c>
      <c r="F585">
        <f>VLOOKUP(B585,home!$B$2:$E$405,3,FALSE)</f>
        <v>0</v>
      </c>
      <c r="G585">
        <f>VLOOKUP(C585,away!$B$2:$E$405,4,FALSE)</f>
        <v>2.0499999999999998</v>
      </c>
      <c r="H585">
        <f>VLOOKUP(A585,away!$A$2:$E$405,3,FALSE)</f>
        <v>1</v>
      </c>
      <c r="I585">
        <f>VLOOKUP(C585,away!$B$2:$E$405,3,FALSE)</f>
        <v>0.51</v>
      </c>
      <c r="J585">
        <f>VLOOKUP(B585,home!$B$2:$E$405,4,FALSE)</f>
        <v>3</v>
      </c>
      <c r="K585" s="3">
        <f t="shared" si="784"/>
        <v>0</v>
      </c>
      <c r="L585" s="3">
        <f t="shared" si="785"/>
        <v>1.53</v>
      </c>
      <c r="M585" s="5">
        <f t="shared" si="786"/>
        <v>0.21653566731600707</v>
      </c>
      <c r="N585" s="5">
        <f t="shared" si="787"/>
        <v>0</v>
      </c>
      <c r="O585" s="5">
        <f t="shared" si="788"/>
        <v>0.33129957099349083</v>
      </c>
      <c r="P585" s="5">
        <f t="shared" si="789"/>
        <v>0</v>
      </c>
      <c r="Q585" s="5">
        <f t="shared" si="790"/>
        <v>0</v>
      </c>
      <c r="R585" s="5">
        <f t="shared" si="791"/>
        <v>0.25344417181002049</v>
      </c>
      <c r="S585" s="5">
        <f t="shared" si="792"/>
        <v>0</v>
      </c>
      <c r="T585" s="5">
        <f t="shared" si="793"/>
        <v>0</v>
      </c>
      <c r="U585" s="5">
        <f t="shared" si="794"/>
        <v>0</v>
      </c>
      <c r="V585" s="5">
        <f t="shared" si="795"/>
        <v>0</v>
      </c>
      <c r="W585" s="5">
        <f t="shared" si="796"/>
        <v>0</v>
      </c>
      <c r="X585" s="5">
        <f t="shared" si="797"/>
        <v>0</v>
      </c>
      <c r="Y585" s="5">
        <f t="shared" si="798"/>
        <v>0</v>
      </c>
      <c r="Z585" s="5">
        <f t="shared" si="799"/>
        <v>0.12925652762311052</v>
      </c>
      <c r="AA585" s="5">
        <f t="shared" si="800"/>
        <v>0</v>
      </c>
      <c r="AB585" s="5">
        <f t="shared" si="801"/>
        <v>0</v>
      </c>
      <c r="AC585" s="5">
        <f t="shared" si="802"/>
        <v>0</v>
      </c>
      <c r="AD585" s="5">
        <f t="shared" si="803"/>
        <v>0</v>
      </c>
      <c r="AE585" s="5">
        <f t="shared" si="804"/>
        <v>0</v>
      </c>
      <c r="AF585" s="5">
        <f t="shared" si="805"/>
        <v>0</v>
      </c>
      <c r="AG585" s="5">
        <f t="shared" si="806"/>
        <v>0</v>
      </c>
      <c r="AH585" s="5">
        <f t="shared" si="807"/>
        <v>4.944062181583974E-2</v>
      </c>
      <c r="AI585" s="5">
        <f t="shared" si="808"/>
        <v>0</v>
      </c>
      <c r="AJ585" s="5">
        <f t="shared" si="809"/>
        <v>0</v>
      </c>
      <c r="AK585" s="5">
        <f t="shared" si="810"/>
        <v>0</v>
      </c>
      <c r="AL585" s="5">
        <f t="shared" si="811"/>
        <v>0</v>
      </c>
      <c r="AM585" s="5">
        <f t="shared" si="812"/>
        <v>0</v>
      </c>
      <c r="AN585" s="5">
        <f t="shared" si="813"/>
        <v>0</v>
      </c>
      <c r="AO585" s="5">
        <f t="shared" si="814"/>
        <v>0</v>
      </c>
      <c r="AP585" s="5">
        <f t="shared" si="815"/>
        <v>0</v>
      </c>
      <c r="AQ585" s="5">
        <f t="shared" si="816"/>
        <v>0</v>
      </c>
      <c r="AR585" s="5">
        <f t="shared" si="817"/>
        <v>1.5128830275646954E-2</v>
      </c>
      <c r="AS585" s="5">
        <f t="shared" si="818"/>
        <v>0</v>
      </c>
      <c r="AT585" s="5">
        <f t="shared" si="819"/>
        <v>0</v>
      </c>
      <c r="AU585" s="5">
        <f t="shared" si="820"/>
        <v>0</v>
      </c>
      <c r="AV585" s="5">
        <f t="shared" si="821"/>
        <v>0</v>
      </c>
      <c r="AW585" s="5">
        <f t="shared" si="822"/>
        <v>0</v>
      </c>
      <c r="AX585" s="5">
        <f t="shared" si="823"/>
        <v>0</v>
      </c>
      <c r="AY585" s="5">
        <f t="shared" si="824"/>
        <v>0</v>
      </c>
      <c r="AZ585" s="5">
        <f t="shared" si="825"/>
        <v>0</v>
      </c>
      <c r="BA585" s="5">
        <f t="shared" si="826"/>
        <v>0</v>
      </c>
      <c r="BB585" s="5">
        <f t="shared" si="827"/>
        <v>0</v>
      </c>
      <c r="BC585" s="5">
        <f t="shared" si="828"/>
        <v>0</v>
      </c>
      <c r="BD585" s="5">
        <f t="shared" si="829"/>
        <v>3.8578517202899785E-3</v>
      </c>
      <c r="BE585" s="5">
        <f t="shared" si="830"/>
        <v>0</v>
      </c>
      <c r="BF585" s="5">
        <f t="shared" si="831"/>
        <v>0</v>
      </c>
      <c r="BG585" s="5">
        <f t="shared" si="832"/>
        <v>0</v>
      </c>
      <c r="BH585" s="5">
        <f t="shared" si="833"/>
        <v>0</v>
      </c>
      <c r="BI585" s="5">
        <f t="shared" si="834"/>
        <v>0</v>
      </c>
      <c r="BJ585" s="8">
        <f t="shared" si="835"/>
        <v>0</v>
      </c>
      <c r="BK585" s="8">
        <f t="shared" si="836"/>
        <v>0.21653566731600707</v>
      </c>
      <c r="BL585" s="8">
        <f t="shared" si="837"/>
        <v>0.65317104661528802</v>
      </c>
      <c r="BM585" s="8">
        <f t="shared" si="838"/>
        <v>0.19768383143488721</v>
      </c>
      <c r="BN585" s="8">
        <f t="shared" si="839"/>
        <v>0.80127941011951842</v>
      </c>
    </row>
    <row r="586" spans="1:66" x14ac:dyDescent="0.25">
      <c r="A586" t="s">
        <v>61</v>
      </c>
      <c r="B586" t="s">
        <v>66</v>
      </c>
      <c r="C586" t="s">
        <v>242</v>
      </c>
      <c r="D586" s="10"/>
      <c r="E586">
        <f>VLOOKUP(A586,home!$A$2:$E$405,3,FALSE)</f>
        <v>1.95</v>
      </c>
      <c r="F586">
        <f>VLOOKUP(B586,home!$B$2:$E$405,3,FALSE)</f>
        <v>2.0499999999999998</v>
      </c>
      <c r="G586">
        <f>VLOOKUP(C586,away!$B$2:$E$405,4,FALSE)</f>
        <v>1.54</v>
      </c>
      <c r="H586">
        <f>VLOOKUP(A586,away!$A$2:$E$405,3,FALSE)</f>
        <v>1</v>
      </c>
      <c r="I586">
        <f>VLOOKUP(C586,away!$B$2:$E$405,3,FALSE)</f>
        <v>0</v>
      </c>
      <c r="J586">
        <f>VLOOKUP(B586,home!$B$2:$E$405,4,FALSE)</f>
        <v>1</v>
      </c>
      <c r="K586" s="3">
        <f t="shared" si="784"/>
        <v>6.1561499999999993</v>
      </c>
      <c r="L586" s="3">
        <f t="shared" si="785"/>
        <v>0</v>
      </c>
      <c r="M586" s="5">
        <f t="shared" si="786"/>
        <v>2.1204011213751591E-3</v>
      </c>
      <c r="N586" s="5">
        <f t="shared" si="787"/>
        <v>1.3053507363353685E-2</v>
      </c>
      <c r="O586" s="5">
        <f t="shared" si="788"/>
        <v>0</v>
      </c>
      <c r="P586" s="5">
        <f t="shared" si="789"/>
        <v>0</v>
      </c>
      <c r="Q586" s="5">
        <f t="shared" si="790"/>
        <v>4.0179674677454896E-2</v>
      </c>
      <c r="R586" s="5">
        <f t="shared" si="791"/>
        <v>0</v>
      </c>
      <c r="S586" s="5">
        <f t="shared" si="792"/>
        <v>0</v>
      </c>
      <c r="T586" s="5">
        <f t="shared" si="793"/>
        <v>0</v>
      </c>
      <c r="U586" s="5">
        <f t="shared" si="794"/>
        <v>0</v>
      </c>
      <c r="V586" s="5">
        <f t="shared" si="795"/>
        <v>0</v>
      </c>
      <c r="W586" s="5">
        <f t="shared" si="796"/>
        <v>8.2450701421871303E-2</v>
      </c>
      <c r="X586" s="5">
        <f t="shared" si="797"/>
        <v>0</v>
      </c>
      <c r="Y586" s="5">
        <f t="shared" si="798"/>
        <v>0</v>
      </c>
      <c r="Z586" s="5">
        <f t="shared" si="799"/>
        <v>0</v>
      </c>
      <c r="AA586" s="5">
        <f t="shared" si="800"/>
        <v>0</v>
      </c>
      <c r="AB586" s="5">
        <f t="shared" si="801"/>
        <v>0</v>
      </c>
      <c r="AC586" s="5">
        <f t="shared" si="802"/>
        <v>0</v>
      </c>
      <c r="AD586" s="5">
        <f t="shared" si="803"/>
        <v>0.1268947213895632</v>
      </c>
      <c r="AE586" s="5">
        <f t="shared" si="804"/>
        <v>0</v>
      </c>
      <c r="AF586" s="5">
        <f t="shared" si="805"/>
        <v>0</v>
      </c>
      <c r="AG586" s="5">
        <f t="shared" si="806"/>
        <v>0</v>
      </c>
      <c r="AH586" s="5">
        <f t="shared" si="807"/>
        <v>0</v>
      </c>
      <c r="AI586" s="5">
        <f t="shared" si="808"/>
        <v>0</v>
      </c>
      <c r="AJ586" s="5">
        <f t="shared" si="809"/>
        <v>0</v>
      </c>
      <c r="AK586" s="5">
        <f t="shared" si="810"/>
        <v>0</v>
      </c>
      <c r="AL586" s="5">
        <f t="shared" si="811"/>
        <v>0</v>
      </c>
      <c r="AM586" s="5">
        <f t="shared" si="812"/>
        <v>0.15623658781647196</v>
      </c>
      <c r="AN586" s="5">
        <f t="shared" si="813"/>
        <v>0</v>
      </c>
      <c r="AO586" s="5">
        <f t="shared" si="814"/>
        <v>0</v>
      </c>
      <c r="AP586" s="5">
        <f t="shared" si="815"/>
        <v>0</v>
      </c>
      <c r="AQ586" s="5">
        <f t="shared" si="816"/>
        <v>0</v>
      </c>
      <c r="AR586" s="5">
        <f t="shared" si="817"/>
        <v>0</v>
      </c>
      <c r="AS586" s="5">
        <f t="shared" si="818"/>
        <v>0</v>
      </c>
      <c r="AT586" s="5">
        <f t="shared" si="819"/>
        <v>0</v>
      </c>
      <c r="AU586" s="5">
        <f t="shared" si="820"/>
        <v>0</v>
      </c>
      <c r="AV586" s="5">
        <f t="shared" si="821"/>
        <v>0</v>
      </c>
      <c r="AW586" s="5">
        <f t="shared" si="822"/>
        <v>0</v>
      </c>
      <c r="AX586" s="5">
        <f t="shared" si="823"/>
        <v>0.16030264501439559</v>
      </c>
      <c r="AY586" s="5">
        <f t="shared" si="824"/>
        <v>0</v>
      </c>
      <c r="AZ586" s="5">
        <f t="shared" si="825"/>
        <v>0</v>
      </c>
      <c r="BA586" s="5">
        <f t="shared" si="826"/>
        <v>0</v>
      </c>
      <c r="BB586" s="5">
        <f t="shared" si="827"/>
        <v>0</v>
      </c>
      <c r="BC586" s="5">
        <f t="shared" si="828"/>
        <v>0</v>
      </c>
      <c r="BD586" s="5">
        <f t="shared" si="829"/>
        <v>0</v>
      </c>
      <c r="BE586" s="5">
        <f t="shared" si="830"/>
        <v>0</v>
      </c>
      <c r="BF586" s="5">
        <f t="shared" si="831"/>
        <v>0</v>
      </c>
      <c r="BG586" s="5">
        <f t="shared" si="832"/>
        <v>0</v>
      </c>
      <c r="BH586" s="5">
        <f t="shared" si="833"/>
        <v>0</v>
      </c>
      <c r="BI586" s="5">
        <f t="shared" si="834"/>
        <v>0</v>
      </c>
      <c r="BJ586" s="8">
        <f t="shared" si="835"/>
        <v>0.57911783768311065</v>
      </c>
      <c r="BK586" s="8">
        <f t="shared" si="836"/>
        <v>2.1204011213751591E-3</v>
      </c>
      <c r="BL586" s="8">
        <f t="shared" si="837"/>
        <v>0</v>
      </c>
      <c r="BM586" s="8">
        <f t="shared" si="838"/>
        <v>0.52588465564230202</v>
      </c>
      <c r="BN586" s="8">
        <f t="shared" si="839"/>
        <v>5.5353583162183737E-2</v>
      </c>
    </row>
    <row r="587" spans="1:66" x14ac:dyDescent="0.25">
      <c r="A587" t="s">
        <v>61</v>
      </c>
      <c r="B587" t="s">
        <v>239</v>
      </c>
      <c r="C587" t="s">
        <v>69</v>
      </c>
      <c r="D587" s="10"/>
      <c r="E587">
        <f>VLOOKUP(A587,home!$A$2:$E$405,3,FALSE)</f>
        <v>1.95</v>
      </c>
      <c r="F587">
        <f>VLOOKUP(B587,home!$B$2:$E$405,3,FALSE)</f>
        <v>1.03</v>
      </c>
      <c r="G587">
        <f>VLOOKUP(C587,away!$B$2:$E$405,4,FALSE)</f>
        <v>0</v>
      </c>
      <c r="H587">
        <f>VLOOKUP(A587,away!$A$2:$E$405,3,FALSE)</f>
        <v>1</v>
      </c>
      <c r="I587">
        <f>VLOOKUP(C587,away!$B$2:$E$405,3,FALSE)</f>
        <v>1.03</v>
      </c>
      <c r="J587">
        <f>VLOOKUP(B587,home!$B$2:$E$405,4,FALSE)</f>
        <v>0</v>
      </c>
      <c r="K587" s="3">
        <f t="shared" si="784"/>
        <v>0</v>
      </c>
      <c r="L587" s="3">
        <f t="shared" si="785"/>
        <v>0</v>
      </c>
      <c r="M587" s="5">
        <f t="shared" si="786"/>
        <v>1</v>
      </c>
      <c r="N587" s="5">
        <f t="shared" si="787"/>
        <v>0</v>
      </c>
      <c r="O587" s="5">
        <f t="shared" si="788"/>
        <v>0</v>
      </c>
      <c r="P587" s="5">
        <f t="shared" si="789"/>
        <v>0</v>
      </c>
      <c r="Q587" s="5">
        <f t="shared" si="790"/>
        <v>0</v>
      </c>
      <c r="R587" s="5">
        <f t="shared" si="791"/>
        <v>0</v>
      </c>
      <c r="S587" s="5">
        <f t="shared" si="792"/>
        <v>0</v>
      </c>
      <c r="T587" s="5">
        <f t="shared" si="793"/>
        <v>0</v>
      </c>
      <c r="U587" s="5">
        <f t="shared" si="794"/>
        <v>0</v>
      </c>
      <c r="V587" s="5">
        <f t="shared" si="795"/>
        <v>0</v>
      </c>
      <c r="W587" s="5">
        <f t="shared" si="796"/>
        <v>0</v>
      </c>
      <c r="X587" s="5">
        <f t="shared" si="797"/>
        <v>0</v>
      </c>
      <c r="Y587" s="5">
        <f t="shared" si="798"/>
        <v>0</v>
      </c>
      <c r="Z587" s="5">
        <f t="shared" si="799"/>
        <v>0</v>
      </c>
      <c r="AA587" s="5">
        <f t="shared" si="800"/>
        <v>0</v>
      </c>
      <c r="AB587" s="5">
        <f t="shared" si="801"/>
        <v>0</v>
      </c>
      <c r="AC587" s="5">
        <f t="shared" si="802"/>
        <v>0</v>
      </c>
      <c r="AD587" s="5">
        <f t="shared" si="803"/>
        <v>0</v>
      </c>
      <c r="AE587" s="5">
        <f t="shared" si="804"/>
        <v>0</v>
      </c>
      <c r="AF587" s="5">
        <f t="shared" si="805"/>
        <v>0</v>
      </c>
      <c r="AG587" s="5">
        <f t="shared" si="806"/>
        <v>0</v>
      </c>
      <c r="AH587" s="5">
        <f t="shared" si="807"/>
        <v>0</v>
      </c>
      <c r="AI587" s="5">
        <f t="shared" si="808"/>
        <v>0</v>
      </c>
      <c r="AJ587" s="5">
        <f t="shared" si="809"/>
        <v>0</v>
      </c>
      <c r="AK587" s="5">
        <f t="shared" si="810"/>
        <v>0</v>
      </c>
      <c r="AL587" s="5">
        <f t="shared" si="811"/>
        <v>0</v>
      </c>
      <c r="AM587" s="5">
        <f t="shared" si="812"/>
        <v>0</v>
      </c>
      <c r="AN587" s="5">
        <f t="shared" si="813"/>
        <v>0</v>
      </c>
      <c r="AO587" s="5">
        <f t="shared" si="814"/>
        <v>0</v>
      </c>
      <c r="AP587" s="5">
        <f t="shared" si="815"/>
        <v>0</v>
      </c>
      <c r="AQ587" s="5">
        <f t="shared" si="816"/>
        <v>0</v>
      </c>
      <c r="AR587" s="5">
        <f t="shared" si="817"/>
        <v>0</v>
      </c>
      <c r="AS587" s="5">
        <f t="shared" si="818"/>
        <v>0</v>
      </c>
      <c r="AT587" s="5">
        <f t="shared" si="819"/>
        <v>0</v>
      </c>
      <c r="AU587" s="5">
        <f t="shared" si="820"/>
        <v>0</v>
      </c>
      <c r="AV587" s="5">
        <f t="shared" si="821"/>
        <v>0</v>
      </c>
      <c r="AW587" s="5">
        <f t="shared" si="822"/>
        <v>0</v>
      </c>
      <c r="AX587" s="5">
        <f t="shared" si="823"/>
        <v>0</v>
      </c>
      <c r="AY587" s="5">
        <f t="shared" si="824"/>
        <v>0</v>
      </c>
      <c r="AZ587" s="5">
        <f t="shared" si="825"/>
        <v>0</v>
      </c>
      <c r="BA587" s="5">
        <f t="shared" si="826"/>
        <v>0</v>
      </c>
      <c r="BB587" s="5">
        <f t="shared" si="827"/>
        <v>0</v>
      </c>
      <c r="BC587" s="5">
        <f t="shared" si="828"/>
        <v>0</v>
      </c>
      <c r="BD587" s="5">
        <f t="shared" si="829"/>
        <v>0</v>
      </c>
      <c r="BE587" s="5">
        <f t="shared" si="830"/>
        <v>0</v>
      </c>
      <c r="BF587" s="5">
        <f t="shared" si="831"/>
        <v>0</v>
      </c>
      <c r="BG587" s="5">
        <f t="shared" si="832"/>
        <v>0</v>
      </c>
      <c r="BH587" s="5">
        <f t="shared" si="833"/>
        <v>0</v>
      </c>
      <c r="BI587" s="5">
        <f t="shared" si="834"/>
        <v>0</v>
      </c>
      <c r="BJ587" s="8">
        <f t="shared" si="835"/>
        <v>0</v>
      </c>
      <c r="BK587" s="8">
        <f t="shared" si="836"/>
        <v>1</v>
      </c>
      <c r="BL587" s="8">
        <f t="shared" si="837"/>
        <v>0</v>
      </c>
      <c r="BM587" s="8">
        <f t="shared" si="838"/>
        <v>0</v>
      </c>
      <c r="BN587" s="8">
        <f t="shared" si="839"/>
        <v>1</v>
      </c>
    </row>
    <row r="588" spans="1:66" x14ac:dyDescent="0.25">
      <c r="A588" t="s">
        <v>72</v>
      </c>
      <c r="B588" t="s">
        <v>81</v>
      </c>
      <c r="C588" t="s">
        <v>79</v>
      </c>
      <c r="D588" s="10"/>
      <c r="E588">
        <f>VLOOKUP(A588,home!$A$2:$E$405,3,FALSE)</f>
        <v>1.25</v>
      </c>
      <c r="F588">
        <f>VLOOKUP(B588,home!$B$2:$E$405,3,FALSE)</f>
        <v>1.6</v>
      </c>
      <c r="G588">
        <f>VLOOKUP(C588,away!$B$2:$E$405,4,FALSE)</f>
        <v>1.6</v>
      </c>
      <c r="H588">
        <f>VLOOKUP(A588,away!$A$2:$E$405,3,FALSE)</f>
        <v>1.4583333333333299</v>
      </c>
      <c r="I588">
        <f>VLOOKUP(C588,away!$B$2:$E$405,3,FALSE)</f>
        <v>1.6</v>
      </c>
      <c r="J588">
        <f>VLOOKUP(B588,home!$B$2:$E$405,4,FALSE)</f>
        <v>0.69</v>
      </c>
      <c r="K588" s="3">
        <f t="shared" si="784"/>
        <v>3.2</v>
      </c>
      <c r="L588" s="3">
        <f t="shared" si="785"/>
        <v>1.6099999999999963</v>
      </c>
      <c r="M588" s="5">
        <f t="shared" si="786"/>
        <v>8.1478596976800148E-3</v>
      </c>
      <c r="N588" s="5">
        <f t="shared" si="787"/>
        <v>2.6073151032576045E-2</v>
      </c>
      <c r="O588" s="5">
        <f t="shared" si="788"/>
        <v>1.3118054113264794E-2</v>
      </c>
      <c r="P588" s="5">
        <f t="shared" si="789"/>
        <v>4.1977773162447336E-2</v>
      </c>
      <c r="Q588" s="5">
        <f t="shared" si="790"/>
        <v>4.1717041652121686E-2</v>
      </c>
      <c r="R588" s="5">
        <f t="shared" si="791"/>
        <v>1.0560033561178137E-2</v>
      </c>
      <c r="S588" s="5">
        <f t="shared" si="792"/>
        <v>5.406737183323207E-2</v>
      </c>
      <c r="T588" s="5">
        <f t="shared" si="793"/>
        <v>6.716443705991576E-2</v>
      </c>
      <c r="U588" s="5">
        <f t="shared" si="794"/>
        <v>3.3792107395770037E-2</v>
      </c>
      <c r="V588" s="5">
        <f t="shared" si="795"/>
        <v>3.0950566631645676E-2</v>
      </c>
      <c r="W588" s="5">
        <f t="shared" si="796"/>
        <v>4.4498177762263134E-2</v>
      </c>
      <c r="X588" s="5">
        <f t="shared" si="797"/>
        <v>7.1642066197243476E-2</v>
      </c>
      <c r="Y588" s="5">
        <f t="shared" si="798"/>
        <v>5.7671863288780878E-2</v>
      </c>
      <c r="Z588" s="5">
        <f t="shared" si="799"/>
        <v>5.6672180111655892E-3</v>
      </c>
      <c r="AA588" s="5">
        <f t="shared" si="800"/>
        <v>1.8135097635729881E-2</v>
      </c>
      <c r="AB588" s="5">
        <f t="shared" si="801"/>
        <v>2.901615621716782E-2</v>
      </c>
      <c r="AC588" s="5">
        <f t="shared" si="802"/>
        <v>9.9660824553898849E-3</v>
      </c>
      <c r="AD588" s="5">
        <f t="shared" si="803"/>
        <v>3.5598542209810513E-2</v>
      </c>
      <c r="AE588" s="5">
        <f t="shared" si="804"/>
        <v>5.7313652957794795E-2</v>
      </c>
      <c r="AF588" s="5">
        <f t="shared" si="805"/>
        <v>4.6137490631024715E-2</v>
      </c>
      <c r="AG588" s="5">
        <f t="shared" si="806"/>
        <v>2.4760453305316545E-2</v>
      </c>
      <c r="AH588" s="5">
        <f t="shared" si="807"/>
        <v>2.2810552494941438E-3</v>
      </c>
      <c r="AI588" s="5">
        <f t="shared" si="808"/>
        <v>7.2993767983812593E-3</v>
      </c>
      <c r="AJ588" s="5">
        <f t="shared" si="809"/>
        <v>1.1679002877410019E-2</v>
      </c>
      <c r="AK588" s="5">
        <f t="shared" si="810"/>
        <v>1.2457603069237355E-2</v>
      </c>
      <c r="AL588" s="5">
        <f t="shared" si="811"/>
        <v>2.0538102724067422E-3</v>
      </c>
      <c r="AM588" s="5">
        <f t="shared" si="812"/>
        <v>2.2783067014278721E-2</v>
      </c>
      <c r="AN588" s="5">
        <f t="shared" si="813"/>
        <v>3.6680737892988653E-2</v>
      </c>
      <c r="AO588" s="5">
        <f t="shared" si="814"/>
        <v>2.9527994003855806E-2</v>
      </c>
      <c r="AP588" s="5">
        <f t="shared" si="815"/>
        <v>1.5846690115402583E-2</v>
      </c>
      <c r="AQ588" s="5">
        <f t="shared" si="816"/>
        <v>6.3782927714495239E-3</v>
      </c>
      <c r="AR588" s="5">
        <f t="shared" si="817"/>
        <v>7.3449979033711271E-4</v>
      </c>
      <c r="AS588" s="5">
        <f t="shared" si="818"/>
        <v>2.3503993290787603E-3</v>
      </c>
      <c r="AT588" s="5">
        <f t="shared" si="819"/>
        <v>3.7606389265260175E-3</v>
      </c>
      <c r="AU588" s="5">
        <f t="shared" si="820"/>
        <v>4.0113481882944188E-3</v>
      </c>
      <c r="AV588" s="5">
        <f t="shared" si="821"/>
        <v>3.2090785506355356E-3</v>
      </c>
      <c r="AW588" s="5">
        <f t="shared" si="822"/>
        <v>2.939230700955423E-4</v>
      </c>
      <c r="AX588" s="5">
        <f t="shared" si="823"/>
        <v>1.2150969074281986E-2</v>
      </c>
      <c r="AY588" s="5">
        <f t="shared" si="824"/>
        <v>1.9563060209593953E-2</v>
      </c>
      <c r="AZ588" s="5">
        <f t="shared" si="825"/>
        <v>1.57482634687231E-2</v>
      </c>
      <c r="BA588" s="5">
        <f t="shared" si="826"/>
        <v>8.4515680615480458E-3</v>
      </c>
      <c r="BB588" s="5">
        <f t="shared" si="827"/>
        <v>3.4017561447730804E-3</v>
      </c>
      <c r="BC588" s="5">
        <f t="shared" si="828"/>
        <v>1.0953654786169293E-3</v>
      </c>
      <c r="BD588" s="5">
        <f t="shared" si="829"/>
        <v>1.9709077707379165E-4</v>
      </c>
      <c r="BE588" s="5">
        <f t="shared" si="830"/>
        <v>6.3069048663613313E-4</v>
      </c>
      <c r="BF588" s="5">
        <f t="shared" si="831"/>
        <v>1.0091047786178133E-3</v>
      </c>
      <c r="BG588" s="5">
        <f t="shared" si="832"/>
        <v>1.0763784305256676E-3</v>
      </c>
      <c r="BH588" s="5">
        <f t="shared" si="833"/>
        <v>8.6110274442053431E-4</v>
      </c>
      <c r="BI588" s="5">
        <f t="shared" si="834"/>
        <v>5.5110575642914174E-4</v>
      </c>
      <c r="BJ588" s="8">
        <f t="shared" si="835"/>
        <v>0.64420464033236002</v>
      </c>
      <c r="BK588" s="8">
        <f t="shared" si="836"/>
        <v>0.16672652426239568</v>
      </c>
      <c r="BL588" s="8">
        <f t="shared" si="837"/>
        <v>0.15672992467620836</v>
      </c>
      <c r="BM588" s="8">
        <f t="shared" si="838"/>
        <v>0.81246525692336302</v>
      </c>
      <c r="BN588" s="8">
        <f t="shared" si="839"/>
        <v>0.14159391321926801</v>
      </c>
    </row>
    <row r="589" spans="1:66" x14ac:dyDescent="0.25">
      <c r="A589" t="s">
        <v>72</v>
      </c>
      <c r="B589" t="s">
        <v>83</v>
      </c>
      <c r="C589" t="s">
        <v>85</v>
      </c>
      <c r="D589" s="10"/>
      <c r="E589">
        <f>VLOOKUP(A589,home!$A$2:$E$405,3,FALSE)</f>
        <v>1.25</v>
      </c>
      <c r="F589">
        <f>VLOOKUP(B589,home!$B$2:$E$405,3,FALSE)</f>
        <v>0.4</v>
      </c>
      <c r="G589">
        <f>VLOOKUP(C589,away!$B$2:$E$405,4,FALSE)</f>
        <v>1.2</v>
      </c>
      <c r="H589">
        <f>VLOOKUP(A589,away!$A$2:$E$405,3,FALSE)</f>
        <v>1.4583333333333299</v>
      </c>
      <c r="I589">
        <f>VLOOKUP(C589,away!$B$2:$E$405,3,FALSE)</f>
        <v>0.4</v>
      </c>
      <c r="J589">
        <f>VLOOKUP(B589,home!$B$2:$E$405,4,FALSE)</f>
        <v>0.34</v>
      </c>
      <c r="K589" s="3">
        <f t="shared" si="784"/>
        <v>0.6</v>
      </c>
      <c r="L589" s="3">
        <f t="shared" si="785"/>
        <v>0.19833333333333292</v>
      </c>
      <c r="M589" s="5">
        <f t="shared" si="786"/>
        <v>0.45007847013893842</v>
      </c>
      <c r="N589" s="5">
        <f t="shared" si="787"/>
        <v>0.27004708208336309</v>
      </c>
      <c r="O589" s="5">
        <f t="shared" si="788"/>
        <v>8.9265563244222579E-2</v>
      </c>
      <c r="P589" s="5">
        <f t="shared" si="789"/>
        <v>5.3559337946533551E-2</v>
      </c>
      <c r="Q589" s="5">
        <f t="shared" si="790"/>
        <v>8.1014124625008899E-2</v>
      </c>
      <c r="R589" s="5">
        <f t="shared" si="791"/>
        <v>8.8521683550520543E-3</v>
      </c>
      <c r="S589" s="5">
        <f t="shared" si="792"/>
        <v>1.5933903039093693E-3</v>
      </c>
      <c r="T589" s="5">
        <f t="shared" si="793"/>
        <v>1.6067801383960061E-2</v>
      </c>
      <c r="U589" s="5">
        <f t="shared" si="794"/>
        <v>5.3113010130312324E-3</v>
      </c>
      <c r="V589" s="5">
        <f t="shared" si="795"/>
        <v>2.1068160685023852E-5</v>
      </c>
      <c r="W589" s="5">
        <f t="shared" si="796"/>
        <v>1.6202824925001781E-2</v>
      </c>
      <c r="X589" s="5">
        <f t="shared" si="797"/>
        <v>3.2135602767920128E-3</v>
      </c>
      <c r="Y589" s="5">
        <f t="shared" si="798"/>
        <v>3.1867806078187392E-4</v>
      </c>
      <c r="Z589" s="5">
        <f t="shared" si="799"/>
        <v>5.8522668569510703E-4</v>
      </c>
      <c r="AA589" s="5">
        <f t="shared" si="800"/>
        <v>3.5113601141706423E-4</v>
      </c>
      <c r="AB589" s="5">
        <f t="shared" si="801"/>
        <v>1.0534080342511924E-4</v>
      </c>
      <c r="AC589" s="5">
        <f t="shared" si="802"/>
        <v>1.5669444509486447E-7</v>
      </c>
      <c r="AD589" s="5">
        <f t="shared" si="803"/>
        <v>2.4304237387502668E-3</v>
      </c>
      <c r="AE589" s="5">
        <f t="shared" si="804"/>
        <v>4.820340415188018E-4</v>
      </c>
      <c r="AF589" s="5">
        <f t="shared" si="805"/>
        <v>4.7801709117281074E-5</v>
      </c>
      <c r="AG589" s="5">
        <f t="shared" si="806"/>
        <v>3.1602241027535771E-6</v>
      </c>
      <c r="AH589" s="5">
        <f t="shared" si="807"/>
        <v>2.9017489832382318E-5</v>
      </c>
      <c r="AI589" s="5">
        <f t="shared" si="808"/>
        <v>1.7410493899429392E-5</v>
      </c>
      <c r="AJ589" s="5">
        <f t="shared" si="809"/>
        <v>5.2231481698288164E-6</v>
      </c>
      <c r="AK589" s="5">
        <f t="shared" si="810"/>
        <v>1.0446296339657634E-6</v>
      </c>
      <c r="AL589" s="5">
        <f t="shared" si="811"/>
        <v>7.4586555865155415E-10</v>
      </c>
      <c r="AM589" s="5">
        <f t="shared" si="812"/>
        <v>2.9165084865003215E-4</v>
      </c>
      <c r="AN589" s="5">
        <f t="shared" si="813"/>
        <v>5.7844084982256242E-5</v>
      </c>
      <c r="AO589" s="5">
        <f t="shared" si="814"/>
        <v>5.7362050940737311E-6</v>
      </c>
      <c r="AP589" s="5">
        <f t="shared" si="815"/>
        <v>3.792268923304294E-7</v>
      </c>
      <c r="AQ589" s="5">
        <f t="shared" si="816"/>
        <v>1.8803333411383746E-8</v>
      </c>
      <c r="AR589" s="5">
        <f t="shared" si="817"/>
        <v>1.1510270966844972E-6</v>
      </c>
      <c r="AS589" s="5">
        <f t="shared" si="818"/>
        <v>6.9061625801069824E-7</v>
      </c>
      <c r="AT589" s="5">
        <f t="shared" si="819"/>
        <v>2.0718487740320943E-7</v>
      </c>
      <c r="AU589" s="5">
        <f t="shared" si="820"/>
        <v>4.1436975480641889E-8</v>
      </c>
      <c r="AV589" s="5">
        <f t="shared" si="821"/>
        <v>6.2155463220962823E-9</v>
      </c>
      <c r="AW589" s="5">
        <f t="shared" si="822"/>
        <v>2.4655000410981847E-12</v>
      </c>
      <c r="AX589" s="5">
        <f t="shared" si="823"/>
        <v>2.9165084865003198E-5</v>
      </c>
      <c r="AY589" s="5">
        <f t="shared" si="824"/>
        <v>5.7844084982256209E-6</v>
      </c>
      <c r="AZ589" s="5">
        <f t="shared" si="825"/>
        <v>5.7362050940737284E-7</v>
      </c>
      <c r="BA589" s="5">
        <f t="shared" si="826"/>
        <v>3.7922689233042922E-8</v>
      </c>
      <c r="BB589" s="5">
        <f t="shared" si="827"/>
        <v>1.8803333411383732E-9</v>
      </c>
      <c r="BC589" s="5">
        <f t="shared" si="828"/>
        <v>7.4586555865155382E-11</v>
      </c>
      <c r="BD589" s="5">
        <f t="shared" si="829"/>
        <v>3.8047840140404102E-8</v>
      </c>
      <c r="BE589" s="5">
        <f t="shared" si="830"/>
        <v>2.2828704084242463E-8</v>
      </c>
      <c r="BF589" s="5">
        <f t="shared" si="831"/>
        <v>6.8486112252727367E-9</v>
      </c>
      <c r="BG589" s="5">
        <f t="shared" si="832"/>
        <v>1.3697222450545475E-9</v>
      </c>
      <c r="BH589" s="5">
        <f t="shared" si="833"/>
        <v>2.0545833675818209E-10</v>
      </c>
      <c r="BI589" s="5">
        <f t="shared" si="834"/>
        <v>2.4655000410981861E-11</v>
      </c>
      <c r="BJ589" s="8">
        <f t="shared" si="835"/>
        <v>0.39021868322883074</v>
      </c>
      <c r="BK589" s="8">
        <f t="shared" si="836"/>
        <v>0.50525820839887525</v>
      </c>
      <c r="BL589" s="8">
        <f t="shared" si="837"/>
        <v>0.10394037099442857</v>
      </c>
      <c r="BM589" s="8">
        <f t="shared" si="838"/>
        <v>4.7179958508678309E-2</v>
      </c>
      <c r="BN589" s="8">
        <f t="shared" si="839"/>
        <v>0.95281674639311864</v>
      </c>
    </row>
    <row r="590" spans="1:66" x14ac:dyDescent="0.25">
      <c r="A590" t="s">
        <v>72</v>
      </c>
      <c r="B590" t="s">
        <v>89</v>
      </c>
      <c r="C590" t="s">
        <v>74</v>
      </c>
      <c r="D590" s="10"/>
      <c r="E590">
        <f>VLOOKUP(A590,home!$A$2:$E$405,3,FALSE)</f>
        <v>1.25</v>
      </c>
      <c r="F590">
        <f>VLOOKUP(B590,home!$B$2:$E$405,3,FALSE)</f>
        <v>0.4</v>
      </c>
      <c r="G590">
        <f>VLOOKUP(C590,away!$B$2:$E$405,4,FALSE)</f>
        <v>0</v>
      </c>
      <c r="H590">
        <f>VLOOKUP(A590,away!$A$2:$E$405,3,FALSE)</f>
        <v>1.4583333333333299</v>
      </c>
      <c r="I590">
        <f>VLOOKUP(C590,away!$B$2:$E$405,3,FALSE)</f>
        <v>2.4</v>
      </c>
      <c r="J590">
        <f>VLOOKUP(B590,home!$B$2:$E$405,4,FALSE)</f>
        <v>0.34</v>
      </c>
      <c r="K590" s="3">
        <f t="shared" si="784"/>
        <v>0</v>
      </c>
      <c r="L590" s="3">
        <f t="shared" si="785"/>
        <v>1.1899999999999973</v>
      </c>
      <c r="M590" s="5">
        <f t="shared" si="786"/>
        <v>0.30422126406670486</v>
      </c>
      <c r="N590" s="5">
        <f t="shared" si="787"/>
        <v>0</v>
      </c>
      <c r="O590" s="5">
        <f t="shared" si="788"/>
        <v>0.36202330423937795</v>
      </c>
      <c r="P590" s="5">
        <f t="shared" si="789"/>
        <v>0</v>
      </c>
      <c r="Q590" s="5">
        <f t="shared" si="790"/>
        <v>0</v>
      </c>
      <c r="R590" s="5">
        <f t="shared" si="791"/>
        <v>0.21540386602242945</v>
      </c>
      <c r="S590" s="5">
        <f t="shared" si="792"/>
        <v>0</v>
      </c>
      <c r="T590" s="5">
        <f t="shared" si="793"/>
        <v>0</v>
      </c>
      <c r="U590" s="5">
        <f t="shared" si="794"/>
        <v>0</v>
      </c>
      <c r="V590" s="5">
        <f t="shared" si="795"/>
        <v>0</v>
      </c>
      <c r="W590" s="5">
        <f t="shared" si="796"/>
        <v>0</v>
      </c>
      <c r="X590" s="5">
        <f t="shared" si="797"/>
        <v>0</v>
      </c>
      <c r="Y590" s="5">
        <f t="shared" si="798"/>
        <v>0</v>
      </c>
      <c r="Z590" s="5">
        <f t="shared" si="799"/>
        <v>8.544353352223015E-2</v>
      </c>
      <c r="AA590" s="5">
        <f t="shared" si="800"/>
        <v>0</v>
      </c>
      <c r="AB590" s="5">
        <f t="shared" si="801"/>
        <v>0</v>
      </c>
      <c r="AC590" s="5">
        <f t="shared" si="802"/>
        <v>0</v>
      </c>
      <c r="AD590" s="5">
        <f t="shared" si="803"/>
        <v>0</v>
      </c>
      <c r="AE590" s="5">
        <f t="shared" si="804"/>
        <v>0</v>
      </c>
      <c r="AF590" s="5">
        <f t="shared" si="805"/>
        <v>0</v>
      </c>
      <c r="AG590" s="5">
        <f t="shared" si="806"/>
        <v>0</v>
      </c>
      <c r="AH590" s="5">
        <f t="shared" si="807"/>
        <v>2.5419451222863425E-2</v>
      </c>
      <c r="AI590" s="5">
        <f t="shared" si="808"/>
        <v>0</v>
      </c>
      <c r="AJ590" s="5">
        <f t="shared" si="809"/>
        <v>0</v>
      </c>
      <c r="AK590" s="5">
        <f t="shared" si="810"/>
        <v>0</v>
      </c>
      <c r="AL590" s="5">
        <f t="shared" si="811"/>
        <v>0</v>
      </c>
      <c r="AM590" s="5">
        <f t="shared" si="812"/>
        <v>0</v>
      </c>
      <c r="AN590" s="5">
        <f t="shared" si="813"/>
        <v>0</v>
      </c>
      <c r="AO590" s="5">
        <f t="shared" si="814"/>
        <v>0</v>
      </c>
      <c r="AP590" s="5">
        <f t="shared" si="815"/>
        <v>0</v>
      </c>
      <c r="AQ590" s="5">
        <f t="shared" si="816"/>
        <v>0</v>
      </c>
      <c r="AR590" s="5">
        <f t="shared" si="817"/>
        <v>6.0498293910414766E-3</v>
      </c>
      <c r="AS590" s="5">
        <f t="shared" si="818"/>
        <v>0</v>
      </c>
      <c r="AT590" s="5">
        <f t="shared" si="819"/>
        <v>0</v>
      </c>
      <c r="AU590" s="5">
        <f t="shared" si="820"/>
        <v>0</v>
      </c>
      <c r="AV590" s="5">
        <f t="shared" si="821"/>
        <v>0</v>
      </c>
      <c r="AW590" s="5">
        <f t="shared" si="822"/>
        <v>0</v>
      </c>
      <c r="AX590" s="5">
        <f t="shared" si="823"/>
        <v>0</v>
      </c>
      <c r="AY590" s="5">
        <f t="shared" si="824"/>
        <v>0</v>
      </c>
      <c r="AZ590" s="5">
        <f t="shared" si="825"/>
        <v>0</v>
      </c>
      <c r="BA590" s="5">
        <f t="shared" si="826"/>
        <v>0</v>
      </c>
      <c r="BB590" s="5">
        <f t="shared" si="827"/>
        <v>0</v>
      </c>
      <c r="BC590" s="5">
        <f t="shared" si="828"/>
        <v>0</v>
      </c>
      <c r="BD590" s="5">
        <f t="shared" si="829"/>
        <v>1.1998828292232239E-3</v>
      </c>
      <c r="BE590" s="5">
        <f t="shared" si="830"/>
        <v>0</v>
      </c>
      <c r="BF590" s="5">
        <f t="shared" si="831"/>
        <v>0</v>
      </c>
      <c r="BG590" s="5">
        <f t="shared" si="832"/>
        <v>0</v>
      </c>
      <c r="BH590" s="5">
        <f t="shared" si="833"/>
        <v>0</v>
      </c>
      <c r="BI590" s="5">
        <f t="shared" si="834"/>
        <v>0</v>
      </c>
      <c r="BJ590" s="8">
        <f t="shared" si="835"/>
        <v>0</v>
      </c>
      <c r="BK590" s="8">
        <f t="shared" si="836"/>
        <v>0.30422126406670486</v>
      </c>
      <c r="BL590" s="8">
        <f t="shared" si="837"/>
        <v>0.61009633370493555</v>
      </c>
      <c r="BM590" s="8">
        <f t="shared" si="838"/>
        <v>0.11811269696535827</v>
      </c>
      <c r="BN590" s="8">
        <f t="shared" si="839"/>
        <v>0.88164843432851225</v>
      </c>
    </row>
    <row r="591" spans="1:66" x14ac:dyDescent="0.25">
      <c r="A591" t="s">
        <v>72</v>
      </c>
      <c r="B591" t="s">
        <v>68</v>
      </c>
      <c r="C591" t="s">
        <v>76</v>
      </c>
      <c r="D591" s="10"/>
      <c r="E591">
        <f>VLOOKUP(A591,home!$A$2:$E$405,3,FALSE)</f>
        <v>1.25</v>
      </c>
      <c r="F591">
        <f>VLOOKUP(B591,home!$B$2:$E$405,3,FALSE)</f>
        <v>1.2</v>
      </c>
      <c r="G591">
        <f>VLOOKUP(C591,away!$B$2:$E$405,4,FALSE)</f>
        <v>0.4</v>
      </c>
      <c r="H591">
        <f>VLOOKUP(A591,away!$A$2:$E$405,3,FALSE)</f>
        <v>1.4583333333333299</v>
      </c>
      <c r="I591">
        <f>VLOOKUP(C591,away!$B$2:$E$405,3,FALSE)</f>
        <v>1.2</v>
      </c>
      <c r="J591">
        <f>VLOOKUP(B591,home!$B$2:$E$405,4,FALSE)</f>
        <v>0.34</v>
      </c>
      <c r="K591" s="3">
        <f t="shared" si="784"/>
        <v>0.60000000000000009</v>
      </c>
      <c r="L591" s="3">
        <f t="shared" si="785"/>
        <v>0.59499999999999864</v>
      </c>
      <c r="M591" s="5">
        <f t="shared" si="786"/>
        <v>0.30270395418214324</v>
      </c>
      <c r="N591" s="5">
        <f t="shared" si="787"/>
        <v>0.18162237250928598</v>
      </c>
      <c r="O591" s="5">
        <f t="shared" si="788"/>
        <v>0.18010885273837485</v>
      </c>
      <c r="P591" s="5">
        <f t="shared" si="789"/>
        <v>0.10806531164302492</v>
      </c>
      <c r="Q591" s="5">
        <f t="shared" si="790"/>
        <v>5.4486711752785792E-2</v>
      </c>
      <c r="R591" s="5">
        <f t="shared" si="791"/>
        <v>5.3582383689666384E-2</v>
      </c>
      <c r="S591" s="5">
        <f t="shared" si="792"/>
        <v>9.6448290641399509E-3</v>
      </c>
      <c r="T591" s="5">
        <f t="shared" si="793"/>
        <v>3.2419593492907475E-2</v>
      </c>
      <c r="U591" s="5">
        <f t="shared" si="794"/>
        <v>3.2149430213799839E-2</v>
      </c>
      <c r="V591" s="5">
        <f t="shared" si="795"/>
        <v>3.8257821954421745E-4</v>
      </c>
      <c r="W591" s="5">
        <f t="shared" si="796"/>
        <v>1.0897342350557164E-2</v>
      </c>
      <c r="X591" s="5">
        <f t="shared" si="797"/>
        <v>6.4839186985814982E-3</v>
      </c>
      <c r="Y591" s="5">
        <f t="shared" si="798"/>
        <v>1.928965812827991E-3</v>
      </c>
      <c r="Z591" s="5">
        <f t="shared" si="799"/>
        <v>1.0627172765117144E-2</v>
      </c>
      <c r="AA591" s="5">
        <f t="shared" si="800"/>
        <v>6.3763036590702878E-3</v>
      </c>
      <c r="AB591" s="5">
        <f t="shared" si="801"/>
        <v>1.9128910977210863E-3</v>
      </c>
      <c r="AC591" s="5">
        <f t="shared" si="802"/>
        <v>8.5362765235803289E-6</v>
      </c>
      <c r="AD591" s="5">
        <f t="shared" si="803"/>
        <v>1.6346013525835744E-3</v>
      </c>
      <c r="AE591" s="5">
        <f t="shared" si="804"/>
        <v>9.7258780478722473E-4</v>
      </c>
      <c r="AF591" s="5">
        <f t="shared" si="805"/>
        <v>2.8934487192419861E-4</v>
      </c>
      <c r="AG591" s="5">
        <f t="shared" si="806"/>
        <v>5.7386732931632611E-5</v>
      </c>
      <c r="AH591" s="5">
        <f t="shared" si="807"/>
        <v>1.5807919488111709E-3</v>
      </c>
      <c r="AI591" s="5">
        <f t="shared" si="808"/>
        <v>9.4847516928670277E-4</v>
      </c>
      <c r="AJ591" s="5">
        <f t="shared" si="809"/>
        <v>2.8454255078601086E-4</v>
      </c>
      <c r="AK591" s="5">
        <f t="shared" si="810"/>
        <v>5.6908510157202193E-5</v>
      </c>
      <c r="AL591" s="5">
        <f t="shared" si="811"/>
        <v>1.2189802875672695E-7</v>
      </c>
      <c r="AM591" s="5">
        <f t="shared" si="812"/>
        <v>1.9615216231002903E-4</v>
      </c>
      <c r="AN591" s="5">
        <f t="shared" si="813"/>
        <v>1.1671053657446701E-4</v>
      </c>
      <c r="AO591" s="5">
        <f t="shared" si="814"/>
        <v>3.472138463090385E-5</v>
      </c>
      <c r="AP591" s="5">
        <f t="shared" si="815"/>
        <v>6.8864079517959166E-6</v>
      </c>
      <c r="AQ591" s="5">
        <f t="shared" si="816"/>
        <v>1.0243531828296399E-6</v>
      </c>
      <c r="AR591" s="5">
        <f t="shared" si="817"/>
        <v>1.8811424190852904E-4</v>
      </c>
      <c r="AS591" s="5">
        <f t="shared" si="818"/>
        <v>1.1286854514511745E-4</v>
      </c>
      <c r="AT591" s="5">
        <f t="shared" si="819"/>
        <v>3.3860563543535233E-5</v>
      </c>
      <c r="AU591" s="5">
        <f t="shared" si="820"/>
        <v>6.7721127087070496E-6</v>
      </c>
      <c r="AV591" s="5">
        <f t="shared" si="821"/>
        <v>1.0158169063060574E-6</v>
      </c>
      <c r="AW591" s="5">
        <f t="shared" si="822"/>
        <v>1.2088221185042055E-9</v>
      </c>
      <c r="AX591" s="5">
        <f t="shared" si="823"/>
        <v>1.9615216231002902E-5</v>
      </c>
      <c r="AY591" s="5">
        <f t="shared" si="824"/>
        <v>1.16710536574467E-5</v>
      </c>
      <c r="AZ591" s="5">
        <f t="shared" si="825"/>
        <v>3.4721384630903848E-6</v>
      </c>
      <c r="BA591" s="5">
        <f t="shared" si="826"/>
        <v>6.8864079517959155E-7</v>
      </c>
      <c r="BB591" s="5">
        <f t="shared" si="827"/>
        <v>1.0243531828296397E-7</v>
      </c>
      <c r="BC591" s="5">
        <f t="shared" si="828"/>
        <v>1.2189802875672693E-8</v>
      </c>
      <c r="BD591" s="5">
        <f t="shared" si="829"/>
        <v>1.8654662322595746E-5</v>
      </c>
      <c r="BE591" s="5">
        <f t="shared" si="830"/>
        <v>1.1192797393557449E-5</v>
      </c>
      <c r="BF591" s="5">
        <f t="shared" si="831"/>
        <v>3.357839218067235E-6</v>
      </c>
      <c r="BG591" s="5">
        <f t="shared" si="832"/>
        <v>6.7156784361344729E-7</v>
      </c>
      <c r="BH591" s="5">
        <f t="shared" si="833"/>
        <v>1.0073517654201708E-7</v>
      </c>
      <c r="BI591" s="5">
        <f t="shared" si="834"/>
        <v>1.2088221185042056E-8</v>
      </c>
      <c r="BJ591" s="8">
        <f t="shared" si="835"/>
        <v>0.29118388189809047</v>
      </c>
      <c r="BK591" s="8">
        <f t="shared" si="836"/>
        <v>0.42081700233706215</v>
      </c>
      <c r="BL591" s="8">
        <f t="shared" si="837"/>
        <v>0.27737720054806131</v>
      </c>
      <c r="BM591" s="8">
        <f t="shared" si="838"/>
        <v>0.11942400118821447</v>
      </c>
      <c r="BN591" s="8">
        <f t="shared" si="839"/>
        <v>0.88056958651528106</v>
      </c>
    </row>
    <row r="592" spans="1:66" x14ac:dyDescent="0.25">
      <c r="A592" t="s">
        <v>72</v>
      </c>
      <c r="B592" t="s">
        <v>88</v>
      </c>
      <c r="C592" t="s">
        <v>367</v>
      </c>
      <c r="D592" s="10"/>
      <c r="E592">
        <f>VLOOKUP(A592,home!$A$2:$E$405,3,FALSE)</f>
        <v>1.25</v>
      </c>
      <c r="F592">
        <f>VLOOKUP(B592,home!$B$2:$E$405,3,FALSE)</f>
        <v>0.8</v>
      </c>
      <c r="G592">
        <f>VLOOKUP(C592,away!$B$2:$E$405,4,FALSE)</f>
        <v>2</v>
      </c>
      <c r="H592">
        <f>VLOOKUP(A592,away!$A$2:$E$405,3,FALSE)</f>
        <v>1.4583333333333299</v>
      </c>
      <c r="I592">
        <f>VLOOKUP(C592,away!$B$2:$E$405,3,FALSE)</f>
        <v>1.2</v>
      </c>
      <c r="J592">
        <f>VLOOKUP(B592,home!$B$2:$E$405,4,FALSE)</f>
        <v>1.71</v>
      </c>
      <c r="K592" s="3">
        <f t="shared" si="784"/>
        <v>2</v>
      </c>
      <c r="L592" s="3">
        <f t="shared" si="785"/>
        <v>2.9924999999999926</v>
      </c>
      <c r="M592" s="5">
        <f t="shared" si="786"/>
        <v>6.7886715809895443E-3</v>
      </c>
      <c r="N592" s="5">
        <f t="shared" si="787"/>
        <v>1.3577343161979085E-2</v>
      </c>
      <c r="O592" s="5">
        <f t="shared" si="788"/>
        <v>2.0315099706111159E-2</v>
      </c>
      <c r="P592" s="5">
        <f t="shared" si="789"/>
        <v>4.0630199412222311E-2</v>
      </c>
      <c r="Q592" s="5">
        <f t="shared" si="790"/>
        <v>1.357734316197909E-2</v>
      </c>
      <c r="R592" s="5">
        <f t="shared" si="791"/>
        <v>3.0396467935268755E-2</v>
      </c>
      <c r="S592" s="5">
        <f t="shared" si="792"/>
        <v>6.0792935870537516E-2</v>
      </c>
      <c r="T592" s="5">
        <f t="shared" si="793"/>
        <v>4.0630199412222331E-2</v>
      </c>
      <c r="U592" s="5">
        <f t="shared" si="794"/>
        <v>6.0792935870537496E-2</v>
      </c>
      <c r="V592" s="5">
        <f t="shared" si="795"/>
        <v>4.0427302353907353E-2</v>
      </c>
      <c r="W592" s="5">
        <f t="shared" si="796"/>
        <v>9.0515621079860602E-3</v>
      </c>
      <c r="X592" s="5">
        <f t="shared" si="797"/>
        <v>2.7086799608148217E-2</v>
      </c>
      <c r="Y592" s="5">
        <f t="shared" si="798"/>
        <v>4.0528623913691678E-2</v>
      </c>
      <c r="Z592" s="5">
        <f t="shared" si="799"/>
        <v>3.0320476765430506E-2</v>
      </c>
      <c r="AA592" s="5">
        <f t="shared" si="800"/>
        <v>6.0640953530860998E-2</v>
      </c>
      <c r="AB592" s="5">
        <f t="shared" si="801"/>
        <v>6.0640953530861026E-2</v>
      </c>
      <c r="AC592" s="5">
        <f t="shared" si="802"/>
        <v>1.5122337786758432E-2</v>
      </c>
      <c r="AD592" s="5">
        <f t="shared" si="803"/>
        <v>4.5257810539930301E-3</v>
      </c>
      <c r="AE592" s="5">
        <f t="shared" si="804"/>
        <v>1.3543399804074109E-2</v>
      </c>
      <c r="AF592" s="5">
        <f t="shared" si="805"/>
        <v>2.0264311956845839E-2</v>
      </c>
      <c r="AG592" s="5">
        <f t="shared" si="806"/>
        <v>2.0213651176953677E-2</v>
      </c>
      <c r="AH592" s="5">
        <f t="shared" si="807"/>
        <v>2.2683506680137643E-2</v>
      </c>
      <c r="AI592" s="5">
        <f t="shared" si="808"/>
        <v>4.536701336027528E-2</v>
      </c>
      <c r="AJ592" s="5">
        <f t="shared" si="809"/>
        <v>4.53670133602753E-2</v>
      </c>
      <c r="AK592" s="5">
        <f t="shared" si="810"/>
        <v>3.0244675573516865E-2</v>
      </c>
      <c r="AL592" s="5">
        <f t="shared" si="811"/>
        <v>3.6202876661499575E-3</v>
      </c>
      <c r="AM592" s="5">
        <f t="shared" si="812"/>
        <v>1.8103124215972115E-3</v>
      </c>
      <c r="AN592" s="5">
        <f t="shared" si="813"/>
        <v>5.4173599216296416E-3</v>
      </c>
      <c r="AO592" s="5">
        <f t="shared" si="814"/>
        <v>8.1057247827383324E-3</v>
      </c>
      <c r="AP592" s="5">
        <f t="shared" si="815"/>
        <v>8.0854604707814668E-3</v>
      </c>
      <c r="AQ592" s="5">
        <f t="shared" si="816"/>
        <v>6.048935114703371E-3</v>
      </c>
      <c r="AR592" s="5">
        <f t="shared" si="817"/>
        <v>1.3576078748062341E-2</v>
      </c>
      <c r="AS592" s="5">
        <f t="shared" si="818"/>
        <v>2.7152157496124679E-2</v>
      </c>
      <c r="AT592" s="5">
        <f t="shared" si="819"/>
        <v>2.715215749612469E-2</v>
      </c>
      <c r="AU592" s="5">
        <f t="shared" si="820"/>
        <v>1.8101438330749793E-2</v>
      </c>
      <c r="AV592" s="5">
        <f t="shared" si="821"/>
        <v>9.0507191653748965E-3</v>
      </c>
      <c r="AW592" s="5">
        <f t="shared" si="822"/>
        <v>6.0187282449742892E-4</v>
      </c>
      <c r="AX592" s="5">
        <f t="shared" si="823"/>
        <v>6.0343747386573719E-4</v>
      </c>
      <c r="AY592" s="5">
        <f t="shared" si="824"/>
        <v>1.8057866405432139E-3</v>
      </c>
      <c r="AZ592" s="5">
        <f t="shared" si="825"/>
        <v>2.7019082609127778E-3</v>
      </c>
      <c r="BA592" s="5">
        <f t="shared" si="826"/>
        <v>2.6951534902604889E-3</v>
      </c>
      <c r="BB592" s="5">
        <f t="shared" si="827"/>
        <v>2.0163117049011238E-3</v>
      </c>
      <c r="BC592" s="5">
        <f t="shared" si="828"/>
        <v>1.2067625553833191E-3</v>
      </c>
      <c r="BD592" s="5">
        <f t="shared" si="829"/>
        <v>6.7710692755960766E-3</v>
      </c>
      <c r="BE592" s="5">
        <f t="shared" si="830"/>
        <v>1.3542138551192151E-2</v>
      </c>
      <c r="BF592" s="5">
        <f t="shared" si="831"/>
        <v>1.3542138551192157E-2</v>
      </c>
      <c r="BG592" s="5">
        <f t="shared" si="832"/>
        <v>9.0280923674614377E-3</v>
      </c>
      <c r="BH592" s="5">
        <f t="shared" si="833"/>
        <v>4.5140461837307189E-3</v>
      </c>
      <c r="BI592" s="5">
        <f t="shared" si="834"/>
        <v>1.805618473492287E-3</v>
      </c>
      <c r="BJ592" s="8">
        <f t="shared" si="835"/>
        <v>0.24349616819518974</v>
      </c>
      <c r="BK592" s="8">
        <f t="shared" si="836"/>
        <v>0.16918752131110831</v>
      </c>
      <c r="BL592" s="8">
        <f t="shared" si="837"/>
        <v>0.52068427418694574</v>
      </c>
      <c r="BM592" s="8">
        <f t="shared" si="838"/>
        <v>0.83719940168407847</v>
      </c>
      <c r="BN592" s="8">
        <f t="shared" si="839"/>
        <v>0.12528512495854996</v>
      </c>
    </row>
    <row r="593" spans="1:66" x14ac:dyDescent="0.25">
      <c r="A593" t="s">
        <v>72</v>
      </c>
      <c r="B593" t="s">
        <v>102</v>
      </c>
      <c r="C593" t="s">
        <v>77</v>
      </c>
      <c r="D593" s="10"/>
      <c r="E593">
        <f>VLOOKUP(A593,home!$A$2:$E$405,3,FALSE)</f>
        <v>1.25</v>
      </c>
      <c r="F593">
        <f>VLOOKUP(B593,home!$B$2:$E$405,3,FALSE)</f>
        <v>0</v>
      </c>
      <c r="G593">
        <f>VLOOKUP(C593,away!$B$2:$E$405,4,FALSE)</f>
        <v>0.4</v>
      </c>
      <c r="H593">
        <f>VLOOKUP(A593,away!$A$2:$E$405,3,FALSE)</f>
        <v>1.4583333333333299</v>
      </c>
      <c r="I593">
        <f>VLOOKUP(C593,away!$B$2:$E$405,3,FALSE)</f>
        <v>1.6</v>
      </c>
      <c r="J593">
        <f>VLOOKUP(B593,home!$B$2:$E$405,4,FALSE)</f>
        <v>1.37</v>
      </c>
      <c r="K593" s="3">
        <f t="shared" si="784"/>
        <v>0</v>
      </c>
      <c r="L593" s="3">
        <f t="shared" si="785"/>
        <v>3.1966666666666597</v>
      </c>
      <c r="M593" s="5">
        <f t="shared" si="786"/>
        <v>4.0898304700144855E-2</v>
      </c>
      <c r="N593" s="5">
        <f t="shared" si="787"/>
        <v>0</v>
      </c>
      <c r="O593" s="5">
        <f t="shared" si="788"/>
        <v>0.13073824735812944</v>
      </c>
      <c r="P593" s="5">
        <f t="shared" si="789"/>
        <v>0</v>
      </c>
      <c r="Q593" s="5">
        <f t="shared" si="790"/>
        <v>0</v>
      </c>
      <c r="R593" s="5">
        <f t="shared" si="791"/>
        <v>0.20896329869407651</v>
      </c>
      <c r="S593" s="5">
        <f t="shared" si="792"/>
        <v>0</v>
      </c>
      <c r="T593" s="5">
        <f t="shared" si="793"/>
        <v>0</v>
      </c>
      <c r="U593" s="5">
        <f t="shared" si="794"/>
        <v>0</v>
      </c>
      <c r="V593" s="5">
        <f t="shared" si="795"/>
        <v>0</v>
      </c>
      <c r="W593" s="5">
        <f t="shared" si="796"/>
        <v>0</v>
      </c>
      <c r="X593" s="5">
        <f t="shared" si="797"/>
        <v>0</v>
      </c>
      <c r="Y593" s="5">
        <f t="shared" si="798"/>
        <v>0</v>
      </c>
      <c r="Z593" s="5">
        <f t="shared" si="799"/>
        <v>0.22266200383068765</v>
      </c>
      <c r="AA593" s="5">
        <f t="shared" si="800"/>
        <v>0</v>
      </c>
      <c r="AB593" s="5">
        <f t="shared" si="801"/>
        <v>0</v>
      </c>
      <c r="AC593" s="5">
        <f t="shared" si="802"/>
        <v>0</v>
      </c>
      <c r="AD593" s="5">
        <f t="shared" si="803"/>
        <v>0</v>
      </c>
      <c r="AE593" s="5">
        <f t="shared" si="804"/>
        <v>0</v>
      </c>
      <c r="AF593" s="5">
        <f t="shared" si="805"/>
        <v>0</v>
      </c>
      <c r="AG593" s="5">
        <f t="shared" si="806"/>
        <v>0</v>
      </c>
      <c r="AH593" s="5">
        <f t="shared" si="807"/>
        <v>0.17794405139469083</v>
      </c>
      <c r="AI593" s="5">
        <f t="shared" si="808"/>
        <v>0</v>
      </c>
      <c r="AJ593" s="5">
        <f t="shared" si="809"/>
        <v>0</v>
      </c>
      <c r="AK593" s="5">
        <f t="shared" si="810"/>
        <v>0</v>
      </c>
      <c r="AL593" s="5">
        <f t="shared" si="811"/>
        <v>0</v>
      </c>
      <c r="AM593" s="5">
        <f t="shared" si="812"/>
        <v>0</v>
      </c>
      <c r="AN593" s="5">
        <f t="shared" si="813"/>
        <v>0</v>
      </c>
      <c r="AO593" s="5">
        <f t="shared" si="814"/>
        <v>0</v>
      </c>
      <c r="AP593" s="5">
        <f t="shared" si="815"/>
        <v>0</v>
      </c>
      <c r="AQ593" s="5">
        <f t="shared" si="816"/>
        <v>0</v>
      </c>
      <c r="AR593" s="5">
        <f t="shared" si="817"/>
        <v>0.11376556352500543</v>
      </c>
      <c r="AS593" s="5">
        <f t="shared" si="818"/>
        <v>0</v>
      </c>
      <c r="AT593" s="5">
        <f t="shared" si="819"/>
        <v>0</v>
      </c>
      <c r="AU593" s="5">
        <f t="shared" si="820"/>
        <v>0</v>
      </c>
      <c r="AV593" s="5">
        <f t="shared" si="821"/>
        <v>0</v>
      </c>
      <c r="AW593" s="5">
        <f t="shared" si="822"/>
        <v>0</v>
      </c>
      <c r="AX593" s="5">
        <f t="shared" si="823"/>
        <v>0</v>
      </c>
      <c r="AY593" s="5">
        <f t="shared" si="824"/>
        <v>0</v>
      </c>
      <c r="AZ593" s="5">
        <f t="shared" si="825"/>
        <v>0</v>
      </c>
      <c r="BA593" s="5">
        <f t="shared" si="826"/>
        <v>0</v>
      </c>
      <c r="BB593" s="5">
        <f t="shared" si="827"/>
        <v>0</v>
      </c>
      <c r="BC593" s="5">
        <f t="shared" si="828"/>
        <v>0</v>
      </c>
      <c r="BD593" s="5">
        <f t="shared" si="829"/>
        <v>6.0611764122488865E-2</v>
      </c>
      <c r="BE593" s="5">
        <f t="shared" si="830"/>
        <v>0</v>
      </c>
      <c r="BF593" s="5">
        <f t="shared" si="831"/>
        <v>0</v>
      </c>
      <c r="BG593" s="5">
        <f t="shared" si="832"/>
        <v>0</v>
      </c>
      <c r="BH593" s="5">
        <f t="shared" si="833"/>
        <v>0</v>
      </c>
      <c r="BI593" s="5">
        <f t="shared" si="834"/>
        <v>0</v>
      </c>
      <c r="BJ593" s="8">
        <f t="shared" si="835"/>
        <v>0</v>
      </c>
      <c r="BK593" s="8">
        <f t="shared" si="836"/>
        <v>4.0898304700144855E-2</v>
      </c>
      <c r="BL593" s="8">
        <f t="shared" si="837"/>
        <v>0.69202292509439101</v>
      </c>
      <c r="BM593" s="8">
        <f t="shared" si="838"/>
        <v>0.57498338287287276</v>
      </c>
      <c r="BN593" s="8">
        <f t="shared" si="839"/>
        <v>0.38059985075235081</v>
      </c>
    </row>
    <row r="594" spans="1:66" x14ac:dyDescent="0.25">
      <c r="A594" t="s">
        <v>72</v>
      </c>
      <c r="B594" t="s">
        <v>78</v>
      </c>
      <c r="C594" t="s">
        <v>237</v>
      </c>
      <c r="D594" s="10"/>
      <c r="E594">
        <f>VLOOKUP(A594,home!$A$2:$E$405,3,FALSE)</f>
        <v>1.25</v>
      </c>
      <c r="F594">
        <f>VLOOKUP(B594,home!$B$2:$E$405,3,FALSE)</f>
        <v>1.2</v>
      </c>
      <c r="G594">
        <f>VLOOKUP(C594,away!$B$2:$E$405,4,FALSE)</f>
        <v>1.6</v>
      </c>
      <c r="H594">
        <f>VLOOKUP(A594,away!$A$2:$E$405,3,FALSE)</f>
        <v>1.4583333333333299</v>
      </c>
      <c r="I594">
        <f>VLOOKUP(C594,away!$B$2:$E$405,3,FALSE)</f>
        <v>0</v>
      </c>
      <c r="J594">
        <f>VLOOKUP(B594,home!$B$2:$E$405,4,FALSE)</f>
        <v>1.71</v>
      </c>
      <c r="K594" s="3">
        <f t="shared" si="784"/>
        <v>2.4000000000000004</v>
      </c>
      <c r="L594" s="3">
        <f t="shared" si="785"/>
        <v>0</v>
      </c>
      <c r="M594" s="5">
        <f t="shared" si="786"/>
        <v>9.071795328941247E-2</v>
      </c>
      <c r="N594" s="5">
        <f t="shared" si="787"/>
        <v>0.21772308789458997</v>
      </c>
      <c r="O594" s="5">
        <f t="shared" si="788"/>
        <v>0</v>
      </c>
      <c r="P594" s="5">
        <f t="shared" si="789"/>
        <v>0</v>
      </c>
      <c r="Q594" s="5">
        <f t="shared" si="790"/>
        <v>0.26126770547350803</v>
      </c>
      <c r="R594" s="5">
        <f t="shared" si="791"/>
        <v>0</v>
      </c>
      <c r="S594" s="5">
        <f t="shared" si="792"/>
        <v>0</v>
      </c>
      <c r="T594" s="5">
        <f t="shared" si="793"/>
        <v>0</v>
      </c>
      <c r="U594" s="5">
        <f t="shared" si="794"/>
        <v>0</v>
      </c>
      <c r="V594" s="5">
        <f t="shared" si="795"/>
        <v>0</v>
      </c>
      <c r="W594" s="5">
        <f t="shared" si="796"/>
        <v>0.20901416437880643</v>
      </c>
      <c r="X594" s="5">
        <f t="shared" si="797"/>
        <v>0</v>
      </c>
      <c r="Y594" s="5">
        <f t="shared" si="798"/>
        <v>0</v>
      </c>
      <c r="Z594" s="5">
        <f t="shared" si="799"/>
        <v>0</v>
      </c>
      <c r="AA594" s="5">
        <f t="shared" si="800"/>
        <v>0</v>
      </c>
      <c r="AB594" s="5">
        <f t="shared" si="801"/>
        <v>0</v>
      </c>
      <c r="AC594" s="5">
        <f t="shared" si="802"/>
        <v>0</v>
      </c>
      <c r="AD594" s="5">
        <f t="shared" si="803"/>
        <v>0.12540849862728387</v>
      </c>
      <c r="AE594" s="5">
        <f t="shared" si="804"/>
        <v>0</v>
      </c>
      <c r="AF594" s="5">
        <f t="shared" si="805"/>
        <v>0</v>
      </c>
      <c r="AG594" s="5">
        <f t="shared" si="806"/>
        <v>0</v>
      </c>
      <c r="AH594" s="5">
        <f t="shared" si="807"/>
        <v>0</v>
      </c>
      <c r="AI594" s="5">
        <f t="shared" si="808"/>
        <v>0</v>
      </c>
      <c r="AJ594" s="5">
        <f t="shared" si="809"/>
        <v>0</v>
      </c>
      <c r="AK594" s="5">
        <f t="shared" si="810"/>
        <v>0</v>
      </c>
      <c r="AL594" s="5">
        <f t="shared" si="811"/>
        <v>0</v>
      </c>
      <c r="AM594" s="5">
        <f t="shared" si="812"/>
        <v>6.0196079341096276E-2</v>
      </c>
      <c r="AN594" s="5">
        <f t="shared" si="813"/>
        <v>0</v>
      </c>
      <c r="AO594" s="5">
        <f t="shared" si="814"/>
        <v>0</v>
      </c>
      <c r="AP594" s="5">
        <f t="shared" si="815"/>
        <v>0</v>
      </c>
      <c r="AQ594" s="5">
        <f t="shared" si="816"/>
        <v>0</v>
      </c>
      <c r="AR594" s="5">
        <f t="shared" si="817"/>
        <v>0</v>
      </c>
      <c r="AS594" s="5">
        <f t="shared" si="818"/>
        <v>0</v>
      </c>
      <c r="AT594" s="5">
        <f t="shared" si="819"/>
        <v>0</v>
      </c>
      <c r="AU594" s="5">
        <f t="shared" si="820"/>
        <v>0</v>
      </c>
      <c r="AV594" s="5">
        <f t="shared" si="821"/>
        <v>0</v>
      </c>
      <c r="AW594" s="5">
        <f t="shared" si="822"/>
        <v>0</v>
      </c>
      <c r="AX594" s="5">
        <f t="shared" si="823"/>
        <v>2.4078431736438529E-2</v>
      </c>
      <c r="AY594" s="5">
        <f t="shared" si="824"/>
        <v>0</v>
      </c>
      <c r="AZ594" s="5">
        <f t="shared" si="825"/>
        <v>0</v>
      </c>
      <c r="BA594" s="5">
        <f t="shared" si="826"/>
        <v>0</v>
      </c>
      <c r="BB594" s="5">
        <f t="shared" si="827"/>
        <v>0</v>
      </c>
      <c r="BC594" s="5">
        <f t="shared" si="828"/>
        <v>0</v>
      </c>
      <c r="BD594" s="5">
        <f t="shared" si="829"/>
        <v>0</v>
      </c>
      <c r="BE594" s="5">
        <f t="shared" si="830"/>
        <v>0</v>
      </c>
      <c r="BF594" s="5">
        <f t="shared" si="831"/>
        <v>0</v>
      </c>
      <c r="BG594" s="5">
        <f t="shared" si="832"/>
        <v>0</v>
      </c>
      <c r="BH594" s="5">
        <f t="shared" si="833"/>
        <v>0</v>
      </c>
      <c r="BI594" s="5">
        <f t="shared" si="834"/>
        <v>0</v>
      </c>
      <c r="BJ594" s="8">
        <f t="shared" si="835"/>
        <v>0.89768796745172319</v>
      </c>
      <c r="BK594" s="8">
        <f t="shared" si="836"/>
        <v>9.071795328941247E-2</v>
      </c>
      <c r="BL594" s="8">
        <f t="shared" si="837"/>
        <v>0</v>
      </c>
      <c r="BM594" s="8">
        <f t="shared" si="838"/>
        <v>0.41869717408362511</v>
      </c>
      <c r="BN594" s="8">
        <f t="shared" si="839"/>
        <v>0.56970874665751048</v>
      </c>
    </row>
    <row r="595" spans="1:66" x14ac:dyDescent="0.25">
      <c r="A595" t="s">
        <v>72</v>
      </c>
      <c r="B595" t="s">
        <v>73</v>
      </c>
      <c r="C595" t="s">
        <v>75</v>
      </c>
      <c r="D595" s="10"/>
      <c r="E595">
        <f>VLOOKUP(A595,home!$A$2:$E$405,3,FALSE)</f>
        <v>1.25</v>
      </c>
      <c r="F595">
        <f>VLOOKUP(B595,home!$B$2:$E$405,3,FALSE)</f>
        <v>1.6</v>
      </c>
      <c r="G595">
        <f>VLOOKUP(C595,away!$B$2:$E$405,4,FALSE)</f>
        <v>0.8</v>
      </c>
      <c r="H595">
        <f>VLOOKUP(A595,away!$A$2:$E$405,3,FALSE)</f>
        <v>1.4583333333333299</v>
      </c>
      <c r="I595">
        <f>VLOOKUP(C595,away!$B$2:$E$405,3,FALSE)</f>
        <v>1.2</v>
      </c>
      <c r="J595">
        <f>VLOOKUP(B595,home!$B$2:$E$405,4,FALSE)</f>
        <v>1.37</v>
      </c>
      <c r="K595" s="3">
        <f t="shared" si="784"/>
        <v>1.6</v>
      </c>
      <c r="L595" s="3">
        <f t="shared" si="785"/>
        <v>2.3974999999999942</v>
      </c>
      <c r="M595" s="5">
        <f t="shared" si="786"/>
        <v>1.8361485270054451E-2</v>
      </c>
      <c r="N595" s="5">
        <f t="shared" si="787"/>
        <v>2.9378376432087124E-2</v>
      </c>
      <c r="O595" s="5">
        <f t="shared" si="788"/>
        <v>4.402166093495543E-2</v>
      </c>
      <c r="P595" s="5">
        <f t="shared" si="789"/>
        <v>7.0434657495928699E-2</v>
      </c>
      <c r="Q595" s="5">
        <f t="shared" si="790"/>
        <v>2.3502701145669706E-2</v>
      </c>
      <c r="R595" s="5">
        <f t="shared" si="791"/>
        <v>5.2770966045777717E-2</v>
      </c>
      <c r="S595" s="5">
        <f t="shared" si="792"/>
        <v>6.7546836538595514E-2</v>
      </c>
      <c r="T595" s="5">
        <f t="shared" si="793"/>
        <v>5.6347725996742981E-2</v>
      </c>
      <c r="U595" s="5">
        <f t="shared" si="794"/>
        <v>8.4433545673244362E-2</v>
      </c>
      <c r="V595" s="5">
        <f t="shared" si="795"/>
        <v>2.8789962773561294E-2</v>
      </c>
      <c r="W595" s="5">
        <f t="shared" si="796"/>
        <v>1.2534773944357175E-2</v>
      </c>
      <c r="X595" s="5">
        <f t="shared" si="797"/>
        <v>3.0052120531596251E-2</v>
      </c>
      <c r="Y595" s="5">
        <f t="shared" si="798"/>
        <v>3.6024979487250933E-2</v>
      </c>
      <c r="Z595" s="5">
        <f t="shared" si="799"/>
        <v>4.2172797031583914E-2</v>
      </c>
      <c r="AA595" s="5">
        <f t="shared" si="800"/>
        <v>6.7476475250534268E-2</v>
      </c>
      <c r="AB595" s="5">
        <f t="shared" si="801"/>
        <v>5.3981180200427435E-2</v>
      </c>
      <c r="AC595" s="5">
        <f t="shared" si="802"/>
        <v>6.9023935749613057E-3</v>
      </c>
      <c r="AD595" s="5">
        <f t="shared" si="803"/>
        <v>5.0139095777428687E-3</v>
      </c>
      <c r="AE595" s="5">
        <f t="shared" si="804"/>
        <v>1.2020848212638499E-2</v>
      </c>
      <c r="AF595" s="5">
        <f t="shared" si="805"/>
        <v>1.440999179490037E-2</v>
      </c>
      <c r="AG595" s="5">
        <f t="shared" si="806"/>
        <v>1.1515985109424516E-2</v>
      </c>
      <c r="AH595" s="5">
        <f t="shared" si="807"/>
        <v>2.527732022080556E-2</v>
      </c>
      <c r="AI595" s="5">
        <f t="shared" si="808"/>
        <v>4.0443712353288898E-2</v>
      </c>
      <c r="AJ595" s="5">
        <f t="shared" si="809"/>
        <v>3.2354969882631132E-2</v>
      </c>
      <c r="AK595" s="5">
        <f t="shared" si="810"/>
        <v>1.7255983937403269E-2</v>
      </c>
      <c r="AL595" s="5">
        <f t="shared" si="811"/>
        <v>1.0591032701420598E-3</v>
      </c>
      <c r="AM595" s="5">
        <f t="shared" si="812"/>
        <v>1.6044510648777178E-3</v>
      </c>
      <c r="AN595" s="5">
        <f t="shared" si="813"/>
        <v>3.8466714280443186E-3</v>
      </c>
      <c r="AO595" s="5">
        <f t="shared" si="814"/>
        <v>4.6111973743681173E-3</v>
      </c>
      <c r="AP595" s="5">
        <f t="shared" si="815"/>
        <v>3.6851152350158441E-3</v>
      </c>
      <c r="AQ595" s="5">
        <f t="shared" si="816"/>
        <v>2.2087659439876174E-3</v>
      </c>
      <c r="AR595" s="5">
        <f t="shared" si="817"/>
        <v>1.2120475045876234E-2</v>
      </c>
      <c r="AS595" s="5">
        <f t="shared" si="818"/>
        <v>1.9392760073401977E-2</v>
      </c>
      <c r="AT595" s="5">
        <f t="shared" si="819"/>
        <v>1.5514208058721586E-2</v>
      </c>
      <c r="AU595" s="5">
        <f t="shared" si="820"/>
        <v>8.2742442979848452E-3</v>
      </c>
      <c r="AV595" s="5">
        <f t="shared" si="821"/>
        <v>3.3096977191939374E-3</v>
      </c>
      <c r="AW595" s="5">
        <f t="shared" si="822"/>
        <v>1.1285333734069256E-4</v>
      </c>
      <c r="AX595" s="5">
        <f t="shared" si="823"/>
        <v>4.2785361730072509E-4</v>
      </c>
      <c r="AY595" s="5">
        <f t="shared" si="824"/>
        <v>1.0257790474784859E-3</v>
      </c>
      <c r="AZ595" s="5">
        <f t="shared" si="825"/>
        <v>1.2296526331648323E-3</v>
      </c>
      <c r="BA595" s="5">
        <f t="shared" si="826"/>
        <v>9.8269739600422598E-4</v>
      </c>
      <c r="BB595" s="5">
        <f t="shared" si="827"/>
        <v>5.8900425173003174E-4</v>
      </c>
      <c r="BC595" s="5">
        <f t="shared" si="828"/>
        <v>2.8242753870454947E-4</v>
      </c>
      <c r="BD595" s="5">
        <f t="shared" si="829"/>
        <v>4.8431398204146969E-3</v>
      </c>
      <c r="BE595" s="5">
        <f t="shared" si="830"/>
        <v>7.7490237126635166E-3</v>
      </c>
      <c r="BF595" s="5">
        <f t="shared" si="831"/>
        <v>6.1992189701308154E-3</v>
      </c>
      <c r="BG595" s="5">
        <f t="shared" si="832"/>
        <v>3.3062501174031009E-3</v>
      </c>
      <c r="BH595" s="5">
        <f t="shared" si="833"/>
        <v>1.3225000469612401E-3</v>
      </c>
      <c r="BI595" s="5">
        <f t="shared" si="834"/>
        <v>4.2320001502759672E-4</v>
      </c>
      <c r="BJ595" s="8">
        <f t="shared" si="835"/>
        <v>0.25129502776308688</v>
      </c>
      <c r="BK595" s="8">
        <f t="shared" si="836"/>
        <v>0.19412021797072182</v>
      </c>
      <c r="BL595" s="8">
        <f t="shared" si="837"/>
        <v>0.50047053237684758</v>
      </c>
      <c r="BM595" s="8">
        <f t="shared" si="838"/>
        <v>0.74867580210762918</v>
      </c>
      <c r="BN595" s="8">
        <f t="shared" si="839"/>
        <v>0.23846984732447313</v>
      </c>
    </row>
    <row r="596" spans="1:66" x14ac:dyDescent="0.25">
      <c r="A596" t="s">
        <v>72</v>
      </c>
      <c r="B596" t="s">
        <v>86</v>
      </c>
      <c r="C596" t="s">
        <v>103</v>
      </c>
      <c r="D596" s="10"/>
      <c r="E596">
        <f>VLOOKUP(A596,home!$A$2:$E$405,3,FALSE)</f>
        <v>1.25</v>
      </c>
      <c r="F596">
        <f>VLOOKUP(B596,home!$B$2:$E$405,3,FALSE)</f>
        <v>0.8</v>
      </c>
      <c r="G596">
        <f>VLOOKUP(C596,away!$B$2:$E$405,4,FALSE)</f>
        <v>1.2</v>
      </c>
      <c r="H596">
        <f>VLOOKUP(A596,away!$A$2:$E$405,3,FALSE)</f>
        <v>1.4583333333333299</v>
      </c>
      <c r="I596">
        <f>VLOOKUP(C596,away!$B$2:$E$405,3,FALSE)</f>
        <v>1.2</v>
      </c>
      <c r="J596">
        <f>VLOOKUP(B596,home!$B$2:$E$405,4,FALSE)</f>
        <v>1.03</v>
      </c>
      <c r="K596" s="3">
        <f t="shared" si="784"/>
        <v>1.2</v>
      </c>
      <c r="L596" s="3">
        <f t="shared" si="785"/>
        <v>1.8024999999999958</v>
      </c>
      <c r="M596" s="5">
        <f t="shared" si="786"/>
        <v>4.9662756151960322E-2</v>
      </c>
      <c r="N596" s="5">
        <f t="shared" si="787"/>
        <v>5.9595307382352372E-2</v>
      </c>
      <c r="O596" s="5">
        <f t="shared" si="788"/>
        <v>8.9517117963908266E-2</v>
      </c>
      <c r="P596" s="5">
        <f t="shared" si="789"/>
        <v>0.10742054155668991</v>
      </c>
      <c r="Q596" s="5">
        <f t="shared" si="790"/>
        <v>3.5757184429411427E-2</v>
      </c>
      <c r="R596" s="5">
        <f t="shared" si="791"/>
        <v>8.0677302564972145E-2</v>
      </c>
      <c r="S596" s="5">
        <f t="shared" si="792"/>
        <v>5.8087657846779946E-2</v>
      </c>
      <c r="T596" s="5">
        <f t="shared" si="793"/>
        <v>6.4452324934013955E-2</v>
      </c>
      <c r="U596" s="5">
        <f t="shared" si="794"/>
        <v>9.681276307796656E-2</v>
      </c>
      <c r="V596" s="5">
        <f t="shared" si="795"/>
        <v>1.3960400435842749E-2</v>
      </c>
      <c r="W596" s="5">
        <f t="shared" si="796"/>
        <v>1.430287377176457E-2</v>
      </c>
      <c r="X596" s="5">
        <f t="shared" si="797"/>
        <v>2.5780929973605579E-2</v>
      </c>
      <c r="Y596" s="5">
        <f t="shared" si="798"/>
        <v>2.3235063138711976E-2</v>
      </c>
      <c r="Z596" s="5">
        <f t="shared" si="799"/>
        <v>4.8473612624453995E-2</v>
      </c>
      <c r="AA596" s="5">
        <f t="shared" si="800"/>
        <v>5.8168335149344781E-2</v>
      </c>
      <c r="AB596" s="5">
        <f t="shared" si="801"/>
        <v>3.4901001089606871E-2</v>
      </c>
      <c r="AC596" s="5">
        <f t="shared" si="802"/>
        <v>1.8872716339204865E-3</v>
      </c>
      <c r="AD596" s="5">
        <f t="shared" si="803"/>
        <v>4.2908621315293693E-3</v>
      </c>
      <c r="AE596" s="5">
        <f t="shared" si="804"/>
        <v>7.734278992081671E-3</v>
      </c>
      <c r="AF596" s="5">
        <f t="shared" si="805"/>
        <v>6.9705189416135903E-3</v>
      </c>
      <c r="AG596" s="5">
        <f t="shared" si="806"/>
        <v>4.1881201307528227E-3</v>
      </c>
      <c r="AH596" s="5">
        <f t="shared" si="807"/>
        <v>2.184342168889453E-2</v>
      </c>
      <c r="AI596" s="5">
        <f t="shared" si="808"/>
        <v>2.6212106026673433E-2</v>
      </c>
      <c r="AJ596" s="5">
        <f t="shared" si="809"/>
        <v>1.5727263616004062E-2</v>
      </c>
      <c r="AK596" s="5">
        <f t="shared" si="810"/>
        <v>6.2909054464016234E-3</v>
      </c>
      <c r="AL596" s="5">
        <f t="shared" si="811"/>
        <v>1.6328674176680009E-4</v>
      </c>
      <c r="AM596" s="5">
        <f t="shared" si="812"/>
        <v>1.0298069115670485E-3</v>
      </c>
      <c r="AN596" s="5">
        <f t="shared" si="813"/>
        <v>1.8562269580996006E-3</v>
      </c>
      <c r="AO596" s="5">
        <f t="shared" si="814"/>
        <v>1.6729245459872614E-3</v>
      </c>
      <c r="AP596" s="5">
        <f t="shared" si="815"/>
        <v>1.0051488313806774E-3</v>
      </c>
      <c r="AQ596" s="5">
        <f t="shared" si="816"/>
        <v>4.5294519214091668E-4</v>
      </c>
      <c r="AR596" s="5">
        <f t="shared" si="817"/>
        <v>7.87455351884646E-3</v>
      </c>
      <c r="AS596" s="5">
        <f t="shared" si="818"/>
        <v>9.4494642226157517E-3</v>
      </c>
      <c r="AT596" s="5">
        <f t="shared" si="819"/>
        <v>5.6696785335694517E-3</v>
      </c>
      <c r="AU596" s="5">
        <f t="shared" si="820"/>
        <v>2.2678714134277802E-3</v>
      </c>
      <c r="AV596" s="5">
        <f t="shared" si="821"/>
        <v>6.8036142402833392E-4</v>
      </c>
      <c r="AW596" s="5">
        <f t="shared" si="822"/>
        <v>9.8108117344885616E-6</v>
      </c>
      <c r="AX596" s="5">
        <f t="shared" si="823"/>
        <v>2.0596138231340988E-4</v>
      </c>
      <c r="AY596" s="5">
        <f t="shared" si="824"/>
        <v>3.7124539161992049E-4</v>
      </c>
      <c r="AZ596" s="5">
        <f t="shared" si="825"/>
        <v>3.3458490919745259E-4</v>
      </c>
      <c r="BA596" s="5">
        <f t="shared" si="826"/>
        <v>2.0102976627613565E-4</v>
      </c>
      <c r="BB596" s="5">
        <f t="shared" si="827"/>
        <v>9.0589038428183415E-5</v>
      </c>
      <c r="BC596" s="5">
        <f t="shared" si="828"/>
        <v>3.2657348353360049E-5</v>
      </c>
      <c r="BD596" s="5">
        <f t="shared" si="829"/>
        <v>2.3656471196201192E-3</v>
      </c>
      <c r="BE596" s="5">
        <f t="shared" si="830"/>
        <v>2.8387765435441427E-3</v>
      </c>
      <c r="BF596" s="5">
        <f t="shared" si="831"/>
        <v>1.7032659261264859E-3</v>
      </c>
      <c r="BG596" s="5">
        <f t="shared" si="832"/>
        <v>6.8130637045059426E-4</v>
      </c>
      <c r="BH596" s="5">
        <f t="shared" si="833"/>
        <v>2.0439191113517821E-4</v>
      </c>
      <c r="BI596" s="5">
        <f t="shared" si="834"/>
        <v>4.905405867244276E-5</v>
      </c>
      <c r="BJ596" s="8">
        <f t="shared" si="835"/>
        <v>0.2535605841012013</v>
      </c>
      <c r="BK596" s="8">
        <f t="shared" si="836"/>
        <v>0.23155315975858015</v>
      </c>
      <c r="BL596" s="8">
        <f t="shared" si="837"/>
        <v>0.46393458766580908</v>
      </c>
      <c r="BM596" s="8">
        <f t="shared" si="838"/>
        <v>0.57453029952086454</v>
      </c>
      <c r="BN596" s="8">
        <f t="shared" si="839"/>
        <v>0.42263021004929446</v>
      </c>
    </row>
    <row r="597" spans="1:66" x14ac:dyDescent="0.25">
      <c r="A597" t="s">
        <v>72</v>
      </c>
      <c r="B597" t="s">
        <v>80</v>
      </c>
      <c r="C597" t="s">
        <v>90</v>
      </c>
      <c r="D597" s="10"/>
      <c r="E597">
        <f>VLOOKUP(A597,home!$A$2:$E$405,3,FALSE)</f>
        <v>1.25</v>
      </c>
      <c r="F597">
        <f>VLOOKUP(B597,home!$B$2:$E$405,3,FALSE)</f>
        <v>0.8</v>
      </c>
      <c r="G597">
        <f>VLOOKUP(C597,away!$B$2:$E$405,4,FALSE)</f>
        <v>0.8</v>
      </c>
      <c r="H597">
        <f>VLOOKUP(A597,away!$A$2:$E$405,3,FALSE)</f>
        <v>1.4583333333333299</v>
      </c>
      <c r="I597">
        <f>VLOOKUP(C597,away!$B$2:$E$405,3,FALSE)</f>
        <v>0.8</v>
      </c>
      <c r="J597">
        <f>VLOOKUP(B597,home!$B$2:$E$405,4,FALSE)</f>
        <v>1.37</v>
      </c>
      <c r="K597" s="3">
        <f t="shared" si="784"/>
        <v>0.8</v>
      </c>
      <c r="L597" s="3">
        <f t="shared" si="785"/>
        <v>1.5983333333333298</v>
      </c>
      <c r="M597" s="5">
        <f t="shared" si="786"/>
        <v>9.0869275945413441E-2</v>
      </c>
      <c r="N597" s="5">
        <f t="shared" si="787"/>
        <v>7.2695420756330759E-2</v>
      </c>
      <c r="O597" s="5">
        <f t="shared" si="788"/>
        <v>0.14523939271941883</v>
      </c>
      <c r="P597" s="5">
        <f t="shared" si="789"/>
        <v>0.11619151417553507</v>
      </c>
      <c r="Q597" s="5">
        <f t="shared" si="790"/>
        <v>2.9078168302532306E-2</v>
      </c>
      <c r="R597" s="5">
        <f t="shared" si="791"/>
        <v>0.11607048134826867</v>
      </c>
      <c r="S597" s="5">
        <f t="shared" si="792"/>
        <v>3.7142554031445979E-2</v>
      </c>
      <c r="T597" s="5">
        <f t="shared" si="793"/>
        <v>4.6476605670214034E-2</v>
      </c>
      <c r="U597" s="5">
        <f t="shared" si="794"/>
        <v>9.2856385078614934E-2</v>
      </c>
      <c r="V597" s="5">
        <f t="shared" si="795"/>
        <v>5.276993972763943E-3</v>
      </c>
      <c r="W597" s="5">
        <f t="shared" si="796"/>
        <v>7.7541782140086151E-3</v>
      </c>
      <c r="X597" s="5">
        <f t="shared" si="797"/>
        <v>1.2393761512057075E-2</v>
      </c>
      <c r="Y597" s="5">
        <f t="shared" si="798"/>
        <v>9.9046810750522615E-3</v>
      </c>
      <c r="Z597" s="5">
        <f t="shared" si="799"/>
        <v>6.1839773118327453E-2</v>
      </c>
      <c r="AA597" s="5">
        <f t="shared" si="800"/>
        <v>4.9471818494661958E-2</v>
      </c>
      <c r="AB597" s="5">
        <f t="shared" si="801"/>
        <v>1.9788727397864785E-2</v>
      </c>
      <c r="AC597" s="5">
        <f t="shared" si="802"/>
        <v>4.2171976832338411E-4</v>
      </c>
      <c r="AD597" s="5">
        <f t="shared" si="803"/>
        <v>1.5508356428017228E-3</v>
      </c>
      <c r="AE597" s="5">
        <f t="shared" si="804"/>
        <v>2.4787523024114148E-3</v>
      </c>
      <c r="AF597" s="5">
        <f t="shared" si="805"/>
        <v>1.9809362150104521E-3</v>
      </c>
      <c r="AG597" s="5">
        <f t="shared" si="806"/>
        <v>1.0553987945527885E-3</v>
      </c>
      <c r="AH597" s="5">
        <f t="shared" si="807"/>
        <v>2.4710142675198287E-2</v>
      </c>
      <c r="AI597" s="5">
        <f t="shared" si="808"/>
        <v>1.9768114140158628E-2</v>
      </c>
      <c r="AJ597" s="5">
        <f t="shared" si="809"/>
        <v>7.9072456560634521E-3</v>
      </c>
      <c r="AK597" s="5">
        <f t="shared" si="810"/>
        <v>2.1085988416169208E-3</v>
      </c>
      <c r="AL597" s="5">
        <f t="shared" si="811"/>
        <v>2.1569560417179961E-5</v>
      </c>
      <c r="AM597" s="5">
        <f t="shared" si="812"/>
        <v>2.4813370284827577E-4</v>
      </c>
      <c r="AN597" s="5">
        <f t="shared" si="813"/>
        <v>3.966003683858265E-4</v>
      </c>
      <c r="AO597" s="5">
        <f t="shared" si="814"/>
        <v>3.1694979440167245E-4</v>
      </c>
      <c r="AP597" s="5">
        <f t="shared" si="815"/>
        <v>1.6886380712844622E-4</v>
      </c>
      <c r="AQ597" s="5">
        <f t="shared" si="816"/>
        <v>6.7475162931741477E-5</v>
      </c>
      <c r="AR597" s="5">
        <f t="shared" si="817"/>
        <v>7.8990089418383615E-3</v>
      </c>
      <c r="AS597" s="5">
        <f t="shared" si="818"/>
        <v>6.3192071534706887E-3</v>
      </c>
      <c r="AT597" s="5">
        <f t="shared" si="819"/>
        <v>2.5276828613882757E-3</v>
      </c>
      <c r="AU597" s="5">
        <f t="shared" si="820"/>
        <v>6.740487630368736E-4</v>
      </c>
      <c r="AV597" s="5">
        <f t="shared" si="821"/>
        <v>1.348097526073747E-4</v>
      </c>
      <c r="AW597" s="5">
        <f t="shared" si="822"/>
        <v>7.6611883111390854E-7</v>
      </c>
      <c r="AX597" s="5">
        <f t="shared" si="823"/>
        <v>3.3084493713103424E-5</v>
      </c>
      <c r="AY597" s="5">
        <f t="shared" si="824"/>
        <v>5.2880049118110189E-5</v>
      </c>
      <c r="AZ597" s="5">
        <f t="shared" si="825"/>
        <v>4.2259972586889643E-5</v>
      </c>
      <c r="BA597" s="5">
        <f t="shared" si="826"/>
        <v>2.2515174283792822E-5</v>
      </c>
      <c r="BB597" s="5">
        <f t="shared" si="827"/>
        <v>8.9966883908988614E-6</v>
      </c>
      <c r="BC597" s="5">
        <f t="shared" si="828"/>
        <v>2.8759413889573273E-6</v>
      </c>
      <c r="BD597" s="5">
        <f t="shared" si="829"/>
        <v>2.1042082153397146E-3</v>
      </c>
      <c r="BE597" s="5">
        <f t="shared" si="830"/>
        <v>1.6833665722717716E-3</v>
      </c>
      <c r="BF597" s="5">
        <f t="shared" si="831"/>
        <v>6.7334662890870865E-4</v>
      </c>
      <c r="BG597" s="5">
        <f t="shared" si="832"/>
        <v>1.7955910104232233E-4</v>
      </c>
      <c r="BH597" s="5">
        <f t="shared" si="833"/>
        <v>3.5911820208464463E-5</v>
      </c>
      <c r="BI597" s="5">
        <f t="shared" si="834"/>
        <v>5.7458912333543158E-6</v>
      </c>
      <c r="BJ597" s="8">
        <f t="shared" si="835"/>
        <v>0.1867293736401491</v>
      </c>
      <c r="BK597" s="8">
        <f t="shared" si="836"/>
        <v>0.24997650750301711</v>
      </c>
      <c r="BL597" s="8">
        <f t="shared" si="837"/>
        <v>0.50015780205321225</v>
      </c>
      <c r="BM597" s="8">
        <f t="shared" si="838"/>
        <v>0.42850708913691998</v>
      </c>
      <c r="BN597" s="8">
        <f t="shared" si="839"/>
        <v>0.57014425324749907</v>
      </c>
    </row>
    <row r="598" spans="1:66" x14ac:dyDescent="0.25">
      <c r="A598" t="s">
        <v>72</v>
      </c>
      <c r="B598" t="s">
        <v>365</v>
      </c>
      <c r="C598" t="s">
        <v>326</v>
      </c>
      <c r="D598" s="10"/>
      <c r="E598">
        <f>VLOOKUP(A598,home!$A$2:$E$405,3,FALSE)</f>
        <v>1.25</v>
      </c>
      <c r="F598">
        <f>VLOOKUP(B598,home!$B$2:$E$405,3,FALSE)</f>
        <v>1.2</v>
      </c>
      <c r="G598">
        <f>VLOOKUP(C598,away!$B$2:$E$405,4,FALSE)</f>
        <v>0.4</v>
      </c>
      <c r="H598">
        <f>VLOOKUP(A598,away!$A$2:$E$405,3,FALSE)</f>
        <v>1.4583333333333299</v>
      </c>
      <c r="I598">
        <f>VLOOKUP(C598,away!$B$2:$E$405,3,FALSE)</f>
        <v>0.4</v>
      </c>
      <c r="J598">
        <f>VLOOKUP(B598,home!$B$2:$E$405,4,FALSE)</f>
        <v>1.03</v>
      </c>
      <c r="K598" s="3">
        <f t="shared" si="784"/>
        <v>0.60000000000000009</v>
      </c>
      <c r="L598" s="3">
        <f t="shared" si="785"/>
        <v>0.600833333333332</v>
      </c>
      <c r="M598" s="5">
        <f t="shared" si="786"/>
        <v>0.3009433212878882</v>
      </c>
      <c r="N598" s="5">
        <f t="shared" si="787"/>
        <v>0.18056599277273297</v>
      </c>
      <c r="O598" s="5">
        <f t="shared" si="788"/>
        <v>0.18081677887380579</v>
      </c>
      <c r="P598" s="5">
        <f t="shared" si="789"/>
        <v>0.1084900673242835</v>
      </c>
      <c r="Q598" s="5">
        <f t="shared" si="790"/>
        <v>5.4169797831819889E-2</v>
      </c>
      <c r="R598" s="5">
        <f t="shared" si="791"/>
        <v>5.432037398667236E-2</v>
      </c>
      <c r="S598" s="5">
        <f t="shared" si="792"/>
        <v>9.7776673176010274E-3</v>
      </c>
      <c r="T598" s="5">
        <f t="shared" si="793"/>
        <v>3.2547020197285052E-2</v>
      </c>
      <c r="U598" s="5">
        <f t="shared" si="794"/>
        <v>3.2592224392003426E-2</v>
      </c>
      <c r="V598" s="5">
        <f t="shared" si="795"/>
        <v>3.9164989644390716E-4</v>
      </c>
      <c r="W598" s="5">
        <f t="shared" si="796"/>
        <v>1.0833959566363982E-2</v>
      </c>
      <c r="X598" s="5">
        <f t="shared" si="797"/>
        <v>6.5094040394570122E-3</v>
      </c>
      <c r="Y598" s="5">
        <f t="shared" si="798"/>
        <v>1.9555334635202063E-3</v>
      </c>
      <c r="Z598" s="5">
        <f t="shared" si="799"/>
        <v>1.0879163790108526E-2</v>
      </c>
      <c r="AA598" s="5">
        <f t="shared" si="800"/>
        <v>6.5274982740651166E-3</v>
      </c>
      <c r="AB598" s="5">
        <f t="shared" si="801"/>
        <v>1.9582494822195352E-3</v>
      </c>
      <c r="AC598" s="5">
        <f t="shared" si="802"/>
        <v>8.8243617292517621E-6</v>
      </c>
      <c r="AD598" s="5">
        <f t="shared" si="803"/>
        <v>1.6250939349545972E-3</v>
      </c>
      <c r="AE598" s="5">
        <f t="shared" si="804"/>
        <v>9.7641060591855181E-4</v>
      </c>
      <c r="AF598" s="5">
        <f t="shared" si="805"/>
        <v>2.933300195280309E-4</v>
      </c>
      <c r="AG598" s="5">
        <f t="shared" si="806"/>
        <v>5.8747484466586075E-5</v>
      </c>
      <c r="AH598" s="5">
        <f t="shared" si="807"/>
        <v>1.6341410609725475E-3</v>
      </c>
      <c r="AI598" s="5">
        <f t="shared" si="808"/>
        <v>9.8048463658352873E-4</v>
      </c>
      <c r="AJ598" s="5">
        <f t="shared" si="809"/>
        <v>2.9414539097505859E-4</v>
      </c>
      <c r="AK598" s="5">
        <f t="shared" si="810"/>
        <v>5.8829078195011747E-5</v>
      </c>
      <c r="AL598" s="5">
        <f t="shared" si="811"/>
        <v>1.2724729613581018E-7</v>
      </c>
      <c r="AM598" s="5">
        <f t="shared" si="812"/>
        <v>1.9501127219455176E-4</v>
      </c>
      <c r="AN598" s="5">
        <f t="shared" si="813"/>
        <v>1.1716927271022627E-4</v>
      </c>
      <c r="AO598" s="5">
        <f t="shared" si="814"/>
        <v>3.5199602343363724E-5</v>
      </c>
      <c r="AP598" s="5">
        <f t="shared" si="815"/>
        <v>7.0496981359903316E-6</v>
      </c>
      <c r="AQ598" s="5">
        <f t="shared" si="816"/>
        <v>1.0589234075102118E-6</v>
      </c>
      <c r="AR598" s="5">
        <f t="shared" si="817"/>
        <v>1.9636928416020069E-4</v>
      </c>
      <c r="AS598" s="5">
        <f t="shared" si="818"/>
        <v>1.1782157049612043E-4</v>
      </c>
      <c r="AT598" s="5">
        <f t="shared" si="819"/>
        <v>3.5346471148836129E-5</v>
      </c>
      <c r="AU598" s="5">
        <f t="shared" si="820"/>
        <v>7.0692942297672284E-6</v>
      </c>
      <c r="AV598" s="5">
        <f t="shared" si="821"/>
        <v>1.0603941344650843E-6</v>
      </c>
      <c r="AW598" s="5">
        <f t="shared" si="822"/>
        <v>1.2742402849155404E-9</v>
      </c>
      <c r="AX598" s="5">
        <f t="shared" si="823"/>
        <v>1.9501127219455174E-5</v>
      </c>
      <c r="AY598" s="5">
        <f t="shared" si="824"/>
        <v>1.1716927271022627E-5</v>
      </c>
      <c r="AZ598" s="5">
        <f t="shared" si="825"/>
        <v>3.5199602343363722E-6</v>
      </c>
      <c r="BA598" s="5">
        <f t="shared" si="826"/>
        <v>7.0496981359903314E-7</v>
      </c>
      <c r="BB598" s="5">
        <f t="shared" si="827"/>
        <v>1.0589234075102118E-7</v>
      </c>
      <c r="BC598" s="5">
        <f t="shared" si="828"/>
        <v>1.2724729613581015E-8</v>
      </c>
      <c r="BD598" s="5">
        <f t="shared" si="829"/>
        <v>1.9664201927708939E-5</v>
      </c>
      <c r="BE598" s="5">
        <f t="shared" si="830"/>
        <v>1.1798521156625367E-5</v>
      </c>
      <c r="BF598" s="5">
        <f t="shared" si="831"/>
        <v>3.5395563469876097E-6</v>
      </c>
      <c r="BG598" s="5">
        <f t="shared" si="832"/>
        <v>7.0791126939752224E-7</v>
      </c>
      <c r="BH598" s="5">
        <f t="shared" si="833"/>
        <v>1.0618669040962833E-7</v>
      </c>
      <c r="BI598" s="5">
        <f t="shared" si="834"/>
        <v>1.2742402849155407E-8</v>
      </c>
      <c r="BJ598" s="8">
        <f t="shared" si="835"/>
        <v>0.28992634028644726</v>
      </c>
      <c r="BK598" s="8">
        <f t="shared" si="836"/>
        <v>0.41962337436251312</v>
      </c>
      <c r="BL598" s="8">
        <f t="shared" si="837"/>
        <v>0.27957622130945564</v>
      </c>
      <c r="BM598" s="8">
        <f t="shared" si="838"/>
        <v>0.12068705201829118</v>
      </c>
      <c r="BN598" s="8">
        <f t="shared" si="839"/>
        <v>0.87930633207720255</v>
      </c>
    </row>
    <row r="599" spans="1:66" x14ac:dyDescent="0.25">
      <c r="A599" t="s">
        <v>72</v>
      </c>
      <c r="B599" t="s">
        <v>106</v>
      </c>
      <c r="C599" t="s">
        <v>63</v>
      </c>
      <c r="D599" s="10"/>
      <c r="E599">
        <f>VLOOKUP(A599,home!$A$2:$E$405,3,FALSE)</f>
        <v>1.25</v>
      </c>
      <c r="F599">
        <f>VLOOKUP(B599,home!$B$2:$E$405,3,FALSE)</f>
        <v>1.6</v>
      </c>
      <c r="G599">
        <f>VLOOKUP(C599,away!$B$2:$E$405,4,FALSE)</f>
        <v>1.2</v>
      </c>
      <c r="H599">
        <f>VLOOKUP(A599,away!$A$2:$E$405,3,FALSE)</f>
        <v>1.4583333333333299</v>
      </c>
      <c r="I599">
        <f>VLOOKUP(C599,away!$B$2:$E$405,3,FALSE)</f>
        <v>1.6</v>
      </c>
      <c r="J599">
        <f>VLOOKUP(B599,home!$B$2:$E$405,4,FALSE)</f>
        <v>1.03</v>
      </c>
      <c r="K599" s="3">
        <f t="shared" si="784"/>
        <v>2.4</v>
      </c>
      <c r="L599" s="3">
        <f t="shared" si="785"/>
        <v>2.403333333333328</v>
      </c>
      <c r="M599" s="5">
        <f t="shared" si="786"/>
        <v>8.2023602289150108E-3</v>
      </c>
      <c r="N599" s="5">
        <f t="shared" si="787"/>
        <v>1.9685664549396024E-2</v>
      </c>
      <c r="O599" s="5">
        <f t="shared" si="788"/>
        <v>1.9713005750159031E-2</v>
      </c>
      <c r="P599" s="5">
        <f t="shared" si="789"/>
        <v>4.7311213800381668E-2</v>
      </c>
      <c r="Q599" s="5">
        <f t="shared" si="790"/>
        <v>2.3622797459275233E-2</v>
      </c>
      <c r="R599" s="5">
        <f t="shared" si="791"/>
        <v>2.3688461909774389E-2</v>
      </c>
      <c r="S599" s="5">
        <f t="shared" si="792"/>
        <v>6.8222770300150254E-2</v>
      </c>
      <c r="T599" s="5">
        <f t="shared" si="793"/>
        <v>5.677345656045802E-2</v>
      </c>
      <c r="U599" s="5">
        <f t="shared" si="794"/>
        <v>5.6852308583458529E-2</v>
      </c>
      <c r="V599" s="5">
        <f t="shared" si="795"/>
        <v>4.3723215454585081E-2</v>
      </c>
      <c r="W599" s="5">
        <f t="shared" si="796"/>
        <v>1.8898237967420184E-2</v>
      </c>
      <c r="X599" s="5">
        <f t="shared" si="797"/>
        <v>4.5418765248366404E-2</v>
      </c>
      <c r="Y599" s="5">
        <f t="shared" si="798"/>
        <v>5.4578216240120186E-2</v>
      </c>
      <c r="Z599" s="5">
        <f t="shared" si="799"/>
        <v>1.8977090041052552E-2</v>
      </c>
      <c r="AA599" s="5">
        <f t="shared" si="800"/>
        <v>4.5545016098526125E-2</v>
      </c>
      <c r="AB599" s="5">
        <f t="shared" si="801"/>
        <v>5.4654019318231363E-2</v>
      </c>
      <c r="AC599" s="5">
        <f t="shared" si="802"/>
        <v>1.5762219171377885E-2</v>
      </c>
      <c r="AD599" s="5">
        <f t="shared" si="803"/>
        <v>1.1338942780452112E-2</v>
      </c>
      <c r="AE599" s="5">
        <f t="shared" si="804"/>
        <v>2.7251259149019845E-2</v>
      </c>
      <c r="AF599" s="5">
        <f t="shared" si="805"/>
        <v>3.2746929744072117E-2</v>
      </c>
      <c r="AG599" s="5">
        <f t="shared" si="806"/>
        <v>2.623392927275105E-2</v>
      </c>
      <c r="AH599" s="5">
        <f t="shared" si="807"/>
        <v>1.1402068266332381E-2</v>
      </c>
      <c r="AI599" s="5">
        <f t="shared" si="808"/>
        <v>2.7364963839197714E-2</v>
      </c>
      <c r="AJ599" s="5">
        <f t="shared" si="809"/>
        <v>3.2837956607037262E-2</v>
      </c>
      <c r="AK599" s="5">
        <f t="shared" si="810"/>
        <v>2.6270365285629805E-2</v>
      </c>
      <c r="AL599" s="5">
        <f t="shared" si="811"/>
        <v>3.6366592072202986E-3</v>
      </c>
      <c r="AM599" s="5">
        <f t="shared" si="812"/>
        <v>5.4426925346170102E-3</v>
      </c>
      <c r="AN599" s="5">
        <f t="shared" si="813"/>
        <v>1.3080604391529518E-2</v>
      </c>
      <c r="AO599" s="5">
        <f t="shared" si="814"/>
        <v>1.5718526277154605E-2</v>
      </c>
      <c r="AP599" s="5">
        <f t="shared" si="815"/>
        <v>1.2592286050920496E-2</v>
      </c>
      <c r="AQ599" s="5">
        <f t="shared" si="816"/>
        <v>7.5658652022613801E-3</v>
      </c>
      <c r="AR599" s="5">
        <f t="shared" si="817"/>
        <v>5.4805941466837572E-3</v>
      </c>
      <c r="AS599" s="5">
        <f t="shared" si="818"/>
        <v>1.3153425952041017E-2</v>
      </c>
      <c r="AT599" s="5">
        <f t="shared" si="819"/>
        <v>1.5784111142449223E-2</v>
      </c>
      <c r="AU599" s="5">
        <f t="shared" si="820"/>
        <v>1.2627288913959376E-2</v>
      </c>
      <c r="AV599" s="5">
        <f t="shared" si="821"/>
        <v>7.5763733483756269E-3</v>
      </c>
      <c r="AW599" s="5">
        <f t="shared" si="822"/>
        <v>5.8267361964573947E-4</v>
      </c>
      <c r="AX599" s="5">
        <f t="shared" si="823"/>
        <v>2.1770770138468047E-3</v>
      </c>
      <c r="AY599" s="5">
        <f t="shared" si="824"/>
        <v>5.2322417566118083E-3</v>
      </c>
      <c r="AZ599" s="5">
        <f t="shared" si="825"/>
        <v>6.2874105108618444E-3</v>
      </c>
      <c r="BA599" s="5">
        <f t="shared" si="826"/>
        <v>5.0369144203682003E-3</v>
      </c>
      <c r="BB599" s="5">
        <f t="shared" si="827"/>
        <v>3.0263460809045527E-3</v>
      </c>
      <c r="BC599" s="5">
        <f t="shared" si="828"/>
        <v>1.4546636828881197E-3</v>
      </c>
      <c r="BD599" s="5">
        <f t="shared" si="829"/>
        <v>2.1952824331994314E-3</v>
      </c>
      <c r="BE599" s="5">
        <f t="shared" si="830"/>
        <v>5.268677839678635E-3</v>
      </c>
      <c r="BF599" s="5">
        <f t="shared" si="831"/>
        <v>6.322413407614364E-3</v>
      </c>
      <c r="BG599" s="5">
        <f t="shared" si="832"/>
        <v>5.0579307260914903E-3</v>
      </c>
      <c r="BH599" s="5">
        <f t="shared" si="833"/>
        <v>3.0347584356548944E-3</v>
      </c>
      <c r="BI599" s="5">
        <f t="shared" si="834"/>
        <v>1.4566840491143484E-3</v>
      </c>
      <c r="BJ599" s="8">
        <f t="shared" si="835"/>
        <v>0.3941628268932954</v>
      </c>
      <c r="BK599" s="8">
        <f t="shared" si="836"/>
        <v>0.192090679919242</v>
      </c>
      <c r="BL599" s="8">
        <f t="shared" si="837"/>
        <v>0.37628570605320877</v>
      </c>
      <c r="BM599" s="8">
        <f t="shared" si="838"/>
        <v>0.83464323107193172</v>
      </c>
      <c r="BN599" s="8">
        <f t="shared" si="839"/>
        <v>0.14222350369790135</v>
      </c>
    </row>
    <row r="600" spans="1:66" x14ac:dyDescent="0.25">
      <c r="A600" t="s">
        <v>91</v>
      </c>
      <c r="B600" t="s">
        <v>84</v>
      </c>
      <c r="C600" t="s">
        <v>113</v>
      </c>
      <c r="D600" s="10"/>
      <c r="E600">
        <f>VLOOKUP(A600,home!$A$2:$E$405,3,FALSE)</f>
        <v>1.2916666666666701</v>
      </c>
      <c r="F600">
        <f>VLOOKUP(B600,home!$B$2:$E$405,3,FALSE)</f>
        <v>0.77</v>
      </c>
      <c r="G600">
        <f>VLOOKUP(C600,away!$B$2:$E$405,4,FALSE)</f>
        <v>1.1599999999999999</v>
      </c>
      <c r="H600">
        <f>VLOOKUP(A600,away!$A$2:$E$405,3,FALSE)</f>
        <v>0.97916666666666696</v>
      </c>
      <c r="I600">
        <f>VLOOKUP(C600,away!$B$2:$E$405,3,FALSE)</f>
        <v>0</v>
      </c>
      <c r="J600">
        <f>VLOOKUP(B600,home!$B$2:$E$405,4,FALSE)</f>
        <v>1.02</v>
      </c>
      <c r="K600" s="3">
        <f t="shared" si="784"/>
        <v>1.1537166666666696</v>
      </c>
      <c r="L600" s="3">
        <f t="shared" si="785"/>
        <v>0</v>
      </c>
      <c r="M600" s="5">
        <f t="shared" si="786"/>
        <v>0.31546212029458726</v>
      </c>
      <c r="N600" s="5">
        <f t="shared" si="787"/>
        <v>0.36395390588587112</v>
      </c>
      <c r="O600" s="5">
        <f t="shared" si="788"/>
        <v>0</v>
      </c>
      <c r="P600" s="5">
        <f t="shared" si="789"/>
        <v>0</v>
      </c>
      <c r="Q600" s="5">
        <f t="shared" si="790"/>
        <v>0.20994984355948104</v>
      </c>
      <c r="R600" s="5">
        <f t="shared" si="791"/>
        <v>0</v>
      </c>
      <c r="S600" s="5">
        <f t="shared" si="792"/>
        <v>0</v>
      </c>
      <c r="T600" s="5">
        <f t="shared" si="793"/>
        <v>0</v>
      </c>
      <c r="U600" s="5">
        <f t="shared" si="794"/>
        <v>0</v>
      </c>
      <c r="V600" s="5">
        <f t="shared" si="795"/>
        <v>0</v>
      </c>
      <c r="W600" s="5">
        <f t="shared" si="796"/>
        <v>8.0740877892877747E-2</v>
      </c>
      <c r="X600" s="5">
        <f t="shared" si="797"/>
        <v>0</v>
      </c>
      <c r="Y600" s="5">
        <f t="shared" si="798"/>
        <v>0</v>
      </c>
      <c r="Z600" s="5">
        <f t="shared" si="799"/>
        <v>0</v>
      </c>
      <c r="AA600" s="5">
        <f t="shared" si="800"/>
        <v>0</v>
      </c>
      <c r="AB600" s="5">
        <f t="shared" si="801"/>
        <v>0</v>
      </c>
      <c r="AC600" s="5">
        <f t="shared" si="802"/>
        <v>0</v>
      </c>
      <c r="AD600" s="5">
        <f t="shared" si="803"/>
        <v>2.3288024126577878E-2</v>
      </c>
      <c r="AE600" s="5">
        <f t="shared" si="804"/>
        <v>0</v>
      </c>
      <c r="AF600" s="5">
        <f t="shared" si="805"/>
        <v>0</v>
      </c>
      <c r="AG600" s="5">
        <f t="shared" si="806"/>
        <v>0</v>
      </c>
      <c r="AH600" s="5">
        <f t="shared" si="807"/>
        <v>0</v>
      </c>
      <c r="AI600" s="5">
        <f t="shared" si="808"/>
        <v>0</v>
      </c>
      <c r="AJ600" s="5">
        <f t="shared" si="809"/>
        <v>0</v>
      </c>
      <c r="AK600" s="5">
        <f t="shared" si="810"/>
        <v>0</v>
      </c>
      <c r="AL600" s="5">
        <f t="shared" si="811"/>
        <v>0</v>
      </c>
      <c r="AM600" s="5">
        <f t="shared" si="812"/>
        <v>5.373556313713679E-3</v>
      </c>
      <c r="AN600" s="5">
        <f t="shared" si="813"/>
        <v>0</v>
      </c>
      <c r="AO600" s="5">
        <f t="shared" si="814"/>
        <v>0</v>
      </c>
      <c r="AP600" s="5">
        <f t="shared" si="815"/>
        <v>0</v>
      </c>
      <c r="AQ600" s="5">
        <f t="shared" si="816"/>
        <v>0</v>
      </c>
      <c r="AR600" s="5">
        <f t="shared" si="817"/>
        <v>0</v>
      </c>
      <c r="AS600" s="5">
        <f t="shared" si="818"/>
        <v>0</v>
      </c>
      <c r="AT600" s="5">
        <f t="shared" si="819"/>
        <v>0</v>
      </c>
      <c r="AU600" s="5">
        <f t="shared" si="820"/>
        <v>0</v>
      </c>
      <c r="AV600" s="5">
        <f t="shared" si="821"/>
        <v>0</v>
      </c>
      <c r="AW600" s="5">
        <f t="shared" si="822"/>
        <v>0</v>
      </c>
      <c r="AX600" s="5">
        <f t="shared" si="823"/>
        <v>1.0332602464005632E-3</v>
      </c>
      <c r="AY600" s="5">
        <f t="shared" si="824"/>
        <v>0</v>
      </c>
      <c r="AZ600" s="5">
        <f t="shared" si="825"/>
        <v>0</v>
      </c>
      <c r="BA600" s="5">
        <f t="shared" si="826"/>
        <v>0</v>
      </c>
      <c r="BB600" s="5">
        <f t="shared" si="827"/>
        <v>0</v>
      </c>
      <c r="BC600" s="5">
        <f t="shared" si="828"/>
        <v>0</v>
      </c>
      <c r="BD600" s="5">
        <f t="shared" si="829"/>
        <v>0</v>
      </c>
      <c r="BE600" s="5">
        <f t="shared" si="830"/>
        <v>0</v>
      </c>
      <c r="BF600" s="5">
        <f t="shared" si="831"/>
        <v>0</v>
      </c>
      <c r="BG600" s="5">
        <f t="shared" si="832"/>
        <v>0</v>
      </c>
      <c r="BH600" s="5">
        <f t="shared" si="833"/>
        <v>0</v>
      </c>
      <c r="BI600" s="5">
        <f t="shared" si="834"/>
        <v>0</v>
      </c>
      <c r="BJ600" s="8">
        <f t="shared" si="835"/>
        <v>0.68433946802492218</v>
      </c>
      <c r="BK600" s="8">
        <f t="shared" si="836"/>
        <v>0.31546212029458726</v>
      </c>
      <c r="BL600" s="8">
        <f t="shared" si="837"/>
        <v>0</v>
      </c>
      <c r="BM600" s="8">
        <f t="shared" si="838"/>
        <v>0.11043571857956987</v>
      </c>
      <c r="BN600" s="8">
        <f t="shared" si="839"/>
        <v>0.88936586973993936</v>
      </c>
    </row>
    <row r="601" spans="1:66" x14ac:dyDescent="0.25">
      <c r="A601" t="s">
        <v>91</v>
      </c>
      <c r="B601" t="s">
        <v>122</v>
      </c>
      <c r="C601" t="s">
        <v>117</v>
      </c>
      <c r="D601" s="10"/>
      <c r="E601">
        <f>VLOOKUP(A601,home!$A$2:$E$405,3,FALSE)</f>
        <v>1.2916666666666701</v>
      </c>
      <c r="F601">
        <f>VLOOKUP(B601,home!$B$2:$E$405,3,FALSE)</f>
        <v>1.55</v>
      </c>
      <c r="G601">
        <f>VLOOKUP(C601,away!$B$2:$E$405,4,FALSE)</f>
        <v>1.1599999999999999</v>
      </c>
      <c r="H601">
        <f>VLOOKUP(A601,away!$A$2:$E$405,3,FALSE)</f>
        <v>0.97916666666666696</v>
      </c>
      <c r="I601">
        <f>VLOOKUP(C601,away!$B$2:$E$405,3,FALSE)</f>
        <v>1.55</v>
      </c>
      <c r="J601">
        <f>VLOOKUP(B601,home!$B$2:$E$405,4,FALSE)</f>
        <v>0.51</v>
      </c>
      <c r="K601" s="3">
        <f t="shared" si="784"/>
        <v>2.3224166666666726</v>
      </c>
      <c r="L601" s="3">
        <f t="shared" si="785"/>
        <v>0.77403125000000028</v>
      </c>
      <c r="M601" s="5">
        <f t="shared" si="786"/>
        <v>4.5209505450919583E-2</v>
      </c>
      <c r="N601" s="5">
        <f t="shared" si="787"/>
        <v>0.10499530895097343</v>
      </c>
      <c r="O601" s="5">
        <f t="shared" si="788"/>
        <v>3.4993570016057109E-2</v>
      </c>
      <c r="P601" s="5">
        <f t="shared" si="789"/>
        <v>8.1269650231458185E-2</v>
      </c>
      <c r="Q601" s="5">
        <f t="shared" si="790"/>
        <v>0.1219214277147786</v>
      </c>
      <c r="R601" s="5">
        <f t="shared" si="791"/>
        <v>1.3543058370745608E-2</v>
      </c>
      <c r="S601" s="5">
        <f t="shared" si="792"/>
        <v>3.6523049648894176E-2</v>
      </c>
      <c r="T601" s="5">
        <f t="shared" si="793"/>
        <v>9.4370995095854754E-2</v>
      </c>
      <c r="U601" s="5">
        <f t="shared" si="794"/>
        <v>3.1452624477859195E-2</v>
      </c>
      <c r="V601" s="5">
        <f t="shared" si="795"/>
        <v>7.2949640930272701E-3</v>
      </c>
      <c r="W601" s="5">
        <f t="shared" si="796"/>
        <v>9.4384118582865939E-2</v>
      </c>
      <c r="X601" s="5">
        <f t="shared" si="797"/>
        <v>7.3056257286843965E-2</v>
      </c>
      <c r="Y601" s="5">
        <f t="shared" si="798"/>
        <v>2.8273913074028732E-2</v>
      </c>
      <c r="Z601" s="5">
        <f t="shared" si="799"/>
        <v>3.4942501331770635E-3</v>
      </c>
      <c r="AA601" s="5">
        <f t="shared" si="800"/>
        <v>8.1151047467926535E-3</v>
      </c>
      <c r="AB601" s="5">
        <f t="shared" si="801"/>
        <v>9.4233272578485433E-3</v>
      </c>
      <c r="AC601" s="5">
        <f t="shared" si="802"/>
        <v>8.1959973679511023E-4</v>
      </c>
      <c r="AD601" s="5">
        <f t="shared" si="803"/>
        <v>5.4799812516372857E-2</v>
      </c>
      <c r="AE601" s="5">
        <f t="shared" si="804"/>
        <v>4.2416767381813741E-2</v>
      </c>
      <c r="AF601" s="5">
        <f t="shared" si="805"/>
        <v>1.6415951738752266E-2</v>
      </c>
      <c r="AG601" s="5">
        <f t="shared" si="806"/>
        <v>4.2354865480953643E-3</v>
      </c>
      <c r="AH601" s="5">
        <f t="shared" si="807"/>
        <v>6.7616469959892733E-4</v>
      </c>
      <c r="AI601" s="5">
        <f t="shared" si="808"/>
        <v>1.5703361677602129E-3</v>
      </c>
      <c r="AJ601" s="5">
        <f t="shared" si="809"/>
        <v>1.8234874441378955E-3</v>
      </c>
      <c r="AK601" s="5">
        <f t="shared" si="810"/>
        <v>1.411632543907754E-3</v>
      </c>
      <c r="AL601" s="5">
        <f t="shared" si="811"/>
        <v>5.8933255982147852E-5</v>
      </c>
      <c r="AM601" s="5">
        <f t="shared" si="812"/>
        <v>2.5453599583646649E-2</v>
      </c>
      <c r="AN601" s="5">
        <f t="shared" si="813"/>
        <v>1.9701881502729501E-2</v>
      </c>
      <c r="AO601" s="5">
        <f t="shared" si="814"/>
        <v>7.6249359834547996E-3</v>
      </c>
      <c r="AP601" s="5">
        <f t="shared" si="815"/>
        <v>1.9673129101478335E-3</v>
      </c>
      <c r="AQ601" s="5">
        <f t="shared" si="816"/>
        <v>3.8069041774571637E-4</v>
      </c>
      <c r="AR601" s="5">
        <f t="shared" si="817"/>
        <v>1.0467452152728653E-4</v>
      </c>
      <c r="AS601" s="5">
        <f t="shared" si="818"/>
        <v>2.4309785337032968E-4</v>
      </c>
      <c r="AT601" s="5">
        <f t="shared" si="819"/>
        <v>2.8228725314907233E-4</v>
      </c>
      <c r="AU601" s="5">
        <f t="shared" si="820"/>
        <v>2.1852954050031992E-4</v>
      </c>
      <c r="AV601" s="5">
        <f t="shared" si="821"/>
        <v>1.2687916175423814E-4</v>
      </c>
      <c r="AW601" s="5">
        <f t="shared" si="822"/>
        <v>2.9427716908079272E-6</v>
      </c>
      <c r="AX601" s="5">
        <f t="shared" si="823"/>
        <v>9.8523106499534725E-3</v>
      </c>
      <c r="AY601" s="5">
        <f t="shared" si="824"/>
        <v>7.6259963277718005E-3</v>
      </c>
      <c r="AZ601" s="5">
        <f t="shared" si="825"/>
        <v>2.9513797350403095E-3</v>
      </c>
      <c r="BA601" s="5">
        <f t="shared" si="826"/>
        <v>7.6148671517930675E-4</v>
      </c>
      <c r="BB601" s="5">
        <f t="shared" si="827"/>
        <v>1.4735362850215825E-4</v>
      </c>
      <c r="BC601" s="5">
        <f t="shared" si="828"/>
        <v>2.2811262652312252E-5</v>
      </c>
      <c r="BD601" s="5">
        <f t="shared" si="829"/>
        <v>1.350355845681958E-5</v>
      </c>
      <c r="BE601" s="5">
        <f t="shared" si="830"/>
        <v>3.1360889219425494E-5</v>
      </c>
      <c r="BF601" s="5">
        <f t="shared" si="831"/>
        <v>3.6416525902340473E-5</v>
      </c>
      <c r="BG601" s="5">
        <f t="shared" si="832"/>
        <v>2.8191448899231367E-5</v>
      </c>
      <c r="BH601" s="5">
        <f t="shared" si="833"/>
        <v>1.6368072695264186E-5</v>
      </c>
      <c r="BI601" s="5">
        <f t="shared" si="834"/>
        <v>7.6026969657386449E-6</v>
      </c>
      <c r="BJ601" s="8">
        <f t="shared" si="835"/>
        <v>0.71135979760720358</v>
      </c>
      <c r="BK601" s="8">
        <f t="shared" si="836"/>
        <v>0.17880169874484828</v>
      </c>
      <c r="BL601" s="8">
        <f t="shared" si="837"/>
        <v>0.10411821724714798</v>
      </c>
      <c r="BM601" s="8">
        <f t="shared" si="838"/>
        <v>0.58821838944136329</v>
      </c>
      <c r="BN601" s="8">
        <f t="shared" si="839"/>
        <v>0.40193252073493246</v>
      </c>
    </row>
    <row r="602" spans="1:66" x14ac:dyDescent="0.25">
      <c r="A602" t="s">
        <v>91</v>
      </c>
      <c r="B602" t="s">
        <v>97</v>
      </c>
      <c r="C602" t="s">
        <v>109</v>
      </c>
      <c r="D602" s="10"/>
      <c r="E602">
        <f>VLOOKUP(A602,home!$A$2:$E$405,3,FALSE)</f>
        <v>1.2916666666666701</v>
      </c>
      <c r="F602">
        <f>VLOOKUP(B602,home!$B$2:$E$405,3,FALSE)</f>
        <v>0</v>
      </c>
      <c r="G602">
        <f>VLOOKUP(C602,away!$B$2:$E$405,4,FALSE)</f>
        <v>1.1599999999999999</v>
      </c>
      <c r="H602">
        <f>VLOOKUP(A602,away!$A$2:$E$405,3,FALSE)</f>
        <v>0.97916666666666696</v>
      </c>
      <c r="I602">
        <f>VLOOKUP(C602,away!$B$2:$E$405,3,FALSE)</f>
        <v>0</v>
      </c>
      <c r="J602">
        <f>VLOOKUP(B602,home!$B$2:$E$405,4,FALSE)</f>
        <v>1.02</v>
      </c>
      <c r="K602" s="3">
        <f t="shared" si="784"/>
        <v>0</v>
      </c>
      <c r="L602" s="3">
        <f t="shared" si="785"/>
        <v>0</v>
      </c>
      <c r="M602" s="5">
        <f t="shared" si="786"/>
        <v>1</v>
      </c>
      <c r="N602" s="5">
        <f t="shared" si="787"/>
        <v>0</v>
      </c>
      <c r="O602" s="5">
        <f t="shared" si="788"/>
        <v>0</v>
      </c>
      <c r="P602" s="5">
        <f t="shared" si="789"/>
        <v>0</v>
      </c>
      <c r="Q602" s="5">
        <f t="shared" si="790"/>
        <v>0</v>
      </c>
      <c r="R602" s="5">
        <f t="shared" si="791"/>
        <v>0</v>
      </c>
      <c r="S602" s="5">
        <f t="shared" si="792"/>
        <v>0</v>
      </c>
      <c r="T602" s="5">
        <f t="shared" si="793"/>
        <v>0</v>
      </c>
      <c r="U602" s="5">
        <f t="shared" si="794"/>
        <v>0</v>
      </c>
      <c r="V602" s="5">
        <f t="shared" si="795"/>
        <v>0</v>
      </c>
      <c r="W602" s="5">
        <f t="shared" si="796"/>
        <v>0</v>
      </c>
      <c r="X602" s="5">
        <f t="shared" si="797"/>
        <v>0</v>
      </c>
      <c r="Y602" s="5">
        <f t="shared" si="798"/>
        <v>0</v>
      </c>
      <c r="Z602" s="5">
        <f t="shared" si="799"/>
        <v>0</v>
      </c>
      <c r="AA602" s="5">
        <f t="shared" si="800"/>
        <v>0</v>
      </c>
      <c r="AB602" s="5">
        <f t="shared" si="801"/>
        <v>0</v>
      </c>
      <c r="AC602" s="5">
        <f t="shared" si="802"/>
        <v>0</v>
      </c>
      <c r="AD602" s="5">
        <f t="shared" si="803"/>
        <v>0</v>
      </c>
      <c r="AE602" s="5">
        <f t="shared" si="804"/>
        <v>0</v>
      </c>
      <c r="AF602" s="5">
        <f t="shared" si="805"/>
        <v>0</v>
      </c>
      <c r="AG602" s="5">
        <f t="shared" si="806"/>
        <v>0</v>
      </c>
      <c r="AH602" s="5">
        <f t="shared" si="807"/>
        <v>0</v>
      </c>
      <c r="AI602" s="5">
        <f t="shared" si="808"/>
        <v>0</v>
      </c>
      <c r="AJ602" s="5">
        <f t="shared" si="809"/>
        <v>0</v>
      </c>
      <c r="AK602" s="5">
        <f t="shared" si="810"/>
        <v>0</v>
      </c>
      <c r="AL602" s="5">
        <f t="shared" si="811"/>
        <v>0</v>
      </c>
      <c r="AM602" s="5">
        <f t="shared" si="812"/>
        <v>0</v>
      </c>
      <c r="AN602" s="5">
        <f t="shared" si="813"/>
        <v>0</v>
      </c>
      <c r="AO602" s="5">
        <f t="shared" si="814"/>
        <v>0</v>
      </c>
      <c r="AP602" s="5">
        <f t="shared" si="815"/>
        <v>0</v>
      </c>
      <c r="AQ602" s="5">
        <f t="shared" si="816"/>
        <v>0</v>
      </c>
      <c r="AR602" s="5">
        <f t="shared" si="817"/>
        <v>0</v>
      </c>
      <c r="AS602" s="5">
        <f t="shared" si="818"/>
        <v>0</v>
      </c>
      <c r="AT602" s="5">
        <f t="shared" si="819"/>
        <v>0</v>
      </c>
      <c r="AU602" s="5">
        <f t="shared" si="820"/>
        <v>0</v>
      </c>
      <c r="AV602" s="5">
        <f t="shared" si="821"/>
        <v>0</v>
      </c>
      <c r="AW602" s="5">
        <f t="shared" si="822"/>
        <v>0</v>
      </c>
      <c r="AX602" s="5">
        <f t="shared" si="823"/>
        <v>0</v>
      </c>
      <c r="AY602" s="5">
        <f t="shared" si="824"/>
        <v>0</v>
      </c>
      <c r="AZ602" s="5">
        <f t="shared" si="825"/>
        <v>0</v>
      </c>
      <c r="BA602" s="5">
        <f t="shared" si="826"/>
        <v>0</v>
      </c>
      <c r="BB602" s="5">
        <f t="shared" si="827"/>
        <v>0</v>
      </c>
      <c r="BC602" s="5">
        <f t="shared" si="828"/>
        <v>0</v>
      </c>
      <c r="BD602" s="5">
        <f t="shared" si="829"/>
        <v>0</v>
      </c>
      <c r="BE602" s="5">
        <f t="shared" si="830"/>
        <v>0</v>
      </c>
      <c r="BF602" s="5">
        <f t="shared" si="831"/>
        <v>0</v>
      </c>
      <c r="BG602" s="5">
        <f t="shared" si="832"/>
        <v>0</v>
      </c>
      <c r="BH602" s="5">
        <f t="shared" si="833"/>
        <v>0</v>
      </c>
      <c r="BI602" s="5">
        <f t="shared" si="834"/>
        <v>0</v>
      </c>
      <c r="BJ602" s="8">
        <f t="shared" si="835"/>
        <v>0</v>
      </c>
      <c r="BK602" s="8">
        <f t="shared" si="836"/>
        <v>1</v>
      </c>
      <c r="BL602" s="8">
        <f t="shared" si="837"/>
        <v>0</v>
      </c>
      <c r="BM602" s="8">
        <f t="shared" si="838"/>
        <v>0</v>
      </c>
      <c r="BN602" s="8">
        <f t="shared" si="839"/>
        <v>1</v>
      </c>
    </row>
    <row r="603" spans="1:66" x14ac:dyDescent="0.25">
      <c r="A603" t="s">
        <v>91</v>
      </c>
      <c r="B603" t="s">
        <v>99</v>
      </c>
      <c r="C603" t="s">
        <v>92</v>
      </c>
      <c r="D603" s="10"/>
      <c r="E603">
        <f>VLOOKUP(A603,home!$A$2:$E$405,3,FALSE)</f>
        <v>1.2916666666666701</v>
      </c>
      <c r="F603">
        <f>VLOOKUP(B603,home!$B$2:$E$405,3,FALSE)</f>
        <v>1.55</v>
      </c>
      <c r="G603">
        <f>VLOOKUP(C603,away!$B$2:$E$405,4,FALSE)</f>
        <v>0.77</v>
      </c>
      <c r="H603">
        <f>VLOOKUP(A603,away!$A$2:$E$405,3,FALSE)</f>
        <v>0.97916666666666696</v>
      </c>
      <c r="I603">
        <f>VLOOKUP(C603,away!$B$2:$E$405,3,FALSE)</f>
        <v>0.77</v>
      </c>
      <c r="J603">
        <f>VLOOKUP(B603,home!$B$2:$E$405,4,FALSE)</f>
        <v>2.04</v>
      </c>
      <c r="K603" s="3">
        <f t="shared" si="784"/>
        <v>1.5416041666666707</v>
      </c>
      <c r="L603" s="3">
        <f t="shared" si="785"/>
        <v>1.5380750000000005</v>
      </c>
      <c r="M603" s="5">
        <f t="shared" si="786"/>
        <v>4.5974004276190923E-2</v>
      </c>
      <c r="N603" s="5">
        <f t="shared" si="787"/>
        <v>7.0873716550527252E-2</v>
      </c>
      <c r="O603" s="5">
        <f t="shared" si="788"/>
        <v>7.0711466627102371E-2</v>
      </c>
      <c r="P603" s="5">
        <f t="shared" si="789"/>
        <v>0.10900909158345223</v>
      </c>
      <c r="Q603" s="5">
        <f t="shared" si="790"/>
        <v>5.4629608370722706E-2</v>
      </c>
      <c r="R603" s="5">
        <f t="shared" si="791"/>
        <v>5.4379769516240267E-2</v>
      </c>
      <c r="S603" s="5">
        <f t="shared" si="792"/>
        <v>6.4617941350409283E-2</v>
      </c>
      <c r="T603" s="5">
        <f t="shared" si="793"/>
        <v>8.4024434894799341E-2</v>
      </c>
      <c r="U603" s="5">
        <f t="shared" si="794"/>
        <v>8.383207926860918E-2</v>
      </c>
      <c r="V603" s="5">
        <f t="shared" si="795"/>
        <v>1.7023975946358492E-2</v>
      </c>
      <c r="W603" s="5">
        <f t="shared" si="796"/>
        <v>2.8072410629224848E-2</v>
      </c>
      <c r="X603" s="5">
        <f t="shared" si="797"/>
        <v>4.3177472978545017E-2</v>
      </c>
      <c r="Y603" s="5">
        <f t="shared" si="798"/>
        <v>3.3205095875737826E-2</v>
      </c>
      <c r="Z603" s="5">
        <f t="shared" si="799"/>
        <v>2.7880054666230423E-2</v>
      </c>
      <c r="AA603" s="5">
        <f t="shared" si="800"/>
        <v>4.298000844035537E-2</v>
      </c>
      <c r="AB603" s="5">
        <f t="shared" si="801"/>
        <v>3.3129080047510265E-2</v>
      </c>
      <c r="AC603" s="5">
        <f t="shared" si="802"/>
        <v>2.5228498450755861E-3</v>
      </c>
      <c r="AD603" s="5">
        <f t="shared" si="803"/>
        <v>1.081913629859769E-2</v>
      </c>
      <c r="AE603" s="5">
        <f t="shared" si="804"/>
        <v>1.6640643062465644E-2</v>
      </c>
      <c r="AF603" s="5">
        <f t="shared" si="805"/>
        <v>1.2797278539150929E-2</v>
      </c>
      <c r="AG603" s="5">
        <f t="shared" si="806"/>
        <v>6.5610580630348567E-3</v>
      </c>
      <c r="AH603" s="5">
        <f t="shared" si="807"/>
        <v>1.0720403770190595E-2</v>
      </c>
      <c r="AI603" s="5">
        <f t="shared" si="808"/>
        <v>1.6526619120474907E-2</v>
      </c>
      <c r="AJ603" s="5">
        <f t="shared" si="809"/>
        <v>1.2738752448518595E-2</v>
      </c>
      <c r="AK603" s="5">
        <f t="shared" si="810"/>
        <v>6.5460379509238381E-3</v>
      </c>
      <c r="AL603" s="5">
        <f t="shared" si="811"/>
        <v>2.392774561562975E-4</v>
      </c>
      <c r="AM603" s="5">
        <f t="shared" si="812"/>
        <v>3.3357651195305639E-3</v>
      </c>
      <c r="AN603" s="5">
        <f t="shared" si="813"/>
        <v>5.1306569362219731E-3</v>
      </c>
      <c r="AO603" s="5">
        <f t="shared" si="814"/>
        <v>3.9456675835898075E-3</v>
      </c>
      <c r="AP603" s="5">
        <f t="shared" si="815"/>
        <v>2.0229108895432986E-3</v>
      </c>
      <c r="AQ603" s="5">
        <f t="shared" si="816"/>
        <v>7.7784716660857765E-4</v>
      </c>
      <c r="AR603" s="5">
        <f t="shared" si="817"/>
        <v>3.297757005767179E-3</v>
      </c>
      <c r="AS603" s="5">
        <f t="shared" si="818"/>
        <v>5.0838359407448866E-3</v>
      </c>
      <c r="AT603" s="5">
        <f t="shared" si="819"/>
        <v>3.9186313344510455E-3</v>
      </c>
      <c r="AU603" s="5">
        <f t="shared" si="820"/>
        <v>2.0136594642734358E-3</v>
      </c>
      <c r="AV603" s="5">
        <f t="shared" si="821"/>
        <v>7.7606645509292608E-4</v>
      </c>
      <c r="AW603" s="5">
        <f t="shared" si="822"/>
        <v>1.5759762586760472E-5</v>
      </c>
      <c r="AX603" s="5">
        <f t="shared" si="823"/>
        <v>8.570715678816093E-4</v>
      </c>
      <c r="AY603" s="5">
        <f t="shared" si="824"/>
        <v>1.3182403517695066E-3</v>
      </c>
      <c r="AZ603" s="5">
        <f t="shared" si="825"/>
        <v>1.0137762645239423E-3</v>
      </c>
      <c r="BA603" s="5">
        <f t="shared" si="826"/>
        <v>5.1975464268588767E-4</v>
      </c>
      <c r="BB603" s="5">
        <f t="shared" si="827"/>
        <v>1.9985540551227429E-4</v>
      </c>
      <c r="BC603" s="5">
        <f t="shared" si="828"/>
        <v>6.1478520566658231E-5</v>
      </c>
      <c r="BD603" s="5">
        <f t="shared" si="829"/>
        <v>8.4536626777422538E-4</v>
      </c>
      <c r="BE603" s="5">
        <f t="shared" si="830"/>
        <v>1.3032201607601982E-3</v>
      </c>
      <c r="BF603" s="5">
        <f t="shared" si="831"/>
        <v>1.004524814955965E-3</v>
      </c>
      <c r="BG603" s="5">
        <f t="shared" si="832"/>
        <v>5.1619321341872732E-4</v>
      </c>
      <c r="BH603" s="5">
        <f t="shared" si="833"/>
        <v>1.9894140215284198E-4</v>
      </c>
      <c r="BI603" s="5">
        <f t="shared" si="834"/>
        <v>6.1337778896266196E-5</v>
      </c>
      <c r="BJ603" s="8">
        <f t="shared" si="835"/>
        <v>0.37998387971124026</v>
      </c>
      <c r="BK603" s="8">
        <f t="shared" si="836"/>
        <v>0.24070538080941228</v>
      </c>
      <c r="BL603" s="8">
        <f t="shared" si="837"/>
        <v>0.35058375102821299</v>
      </c>
      <c r="BM603" s="8">
        <f t="shared" si="838"/>
        <v>0.59227292870167747</v>
      </c>
      <c r="BN603" s="8">
        <f t="shared" si="839"/>
        <v>0.40557765692423575</v>
      </c>
    </row>
    <row r="604" spans="1:66" x14ac:dyDescent="0.25">
      <c r="A604" t="s">
        <v>91</v>
      </c>
      <c r="B604" t="s">
        <v>107</v>
      </c>
      <c r="C604" t="s">
        <v>94</v>
      </c>
      <c r="D604" s="10"/>
      <c r="E604">
        <f>VLOOKUP(A604,home!$A$2:$E$405,3,FALSE)</f>
        <v>1.2916666666666701</v>
      </c>
      <c r="F604">
        <f>VLOOKUP(B604,home!$B$2:$E$405,3,FALSE)</f>
        <v>1.1599999999999999</v>
      </c>
      <c r="G604">
        <f>VLOOKUP(C604,away!$B$2:$E$405,4,FALSE)</f>
        <v>0.77</v>
      </c>
      <c r="H604">
        <f>VLOOKUP(A604,away!$A$2:$E$405,3,FALSE)</f>
        <v>0.97916666666666696</v>
      </c>
      <c r="I604">
        <f>VLOOKUP(C604,away!$B$2:$E$405,3,FALSE)</f>
        <v>0.77</v>
      </c>
      <c r="J604">
        <f>VLOOKUP(B604,home!$B$2:$E$405,4,FALSE)</f>
        <v>1.53</v>
      </c>
      <c r="K604" s="3">
        <f t="shared" si="784"/>
        <v>1.1537166666666696</v>
      </c>
      <c r="L604" s="3">
        <f t="shared" si="785"/>
        <v>1.1535562500000005</v>
      </c>
      <c r="M604" s="5">
        <f t="shared" si="786"/>
        <v>9.9532314702317756E-2</v>
      </c>
      <c r="N604" s="5">
        <f t="shared" si="787"/>
        <v>0.11483209034397598</v>
      </c>
      <c r="O604" s="5">
        <f t="shared" si="788"/>
        <v>0.11481612370182559</v>
      </c>
      <c r="P604" s="5">
        <f t="shared" si="789"/>
        <v>0.13246527551685822</v>
      </c>
      <c r="Q604" s="5">
        <f t="shared" si="790"/>
        <v>6.6241848249008931E-2</v>
      </c>
      <c r="R604" s="5">
        <f t="shared" si="791"/>
        <v>6.6223428548507074E-2</v>
      </c>
      <c r="S604" s="5">
        <f t="shared" si="792"/>
        <v>4.407374949089915E-2</v>
      </c>
      <c r="T604" s="5">
        <f t="shared" si="793"/>
        <v>7.6413698059195845E-2</v>
      </c>
      <c r="U604" s="5">
        <f t="shared" si="794"/>
        <v>7.6403073240221941E-2</v>
      </c>
      <c r="V604" s="5">
        <f t="shared" si="795"/>
        <v>6.5174158505808058E-3</v>
      </c>
      <c r="W604" s="5">
        <f t="shared" si="796"/>
        <v>2.5474774785228652E-2</v>
      </c>
      <c r="X604" s="5">
        <f t="shared" si="797"/>
        <v>2.938658567084293E-2</v>
      </c>
      <c r="Y604" s="5">
        <f t="shared" si="798"/>
        <v>1.6949539783380665E-2</v>
      </c>
      <c r="Z604" s="5">
        <f t="shared" si="799"/>
        <v>2.5464149966186261E-2</v>
      </c>
      <c r="AA604" s="5">
        <f t="shared" si="800"/>
        <v>2.9378414218488601E-2</v>
      </c>
      <c r="AB604" s="5">
        <f t="shared" si="801"/>
        <v>1.6947183062053683E-2</v>
      </c>
      <c r="AC604" s="5">
        <f t="shared" si="802"/>
        <v>5.4211745758600213E-4</v>
      </c>
      <c r="AD604" s="5">
        <f t="shared" si="803"/>
        <v>7.3476680623245309E-3</v>
      </c>
      <c r="AE604" s="5">
        <f t="shared" si="804"/>
        <v>8.475948416219856E-3</v>
      </c>
      <c r="AF604" s="5">
        <f t="shared" si="805"/>
        <v>4.8887416351040122E-3</v>
      </c>
      <c r="AG604" s="5">
        <f t="shared" si="806"/>
        <v>1.8798128226031512E-3</v>
      </c>
      <c r="AH604" s="5">
        <f t="shared" si="807"/>
        <v>7.3435823361078694E-3</v>
      </c>
      <c r="AI604" s="5">
        <f t="shared" si="808"/>
        <v>8.4724133342066049E-3</v>
      </c>
      <c r="AJ604" s="5">
        <f t="shared" si="809"/>
        <v>4.8873822352815451E-3</v>
      </c>
      <c r="AK604" s="5">
        <f t="shared" si="810"/>
        <v>1.8795514470716405E-3</v>
      </c>
      <c r="AL604" s="5">
        <f t="shared" si="811"/>
        <v>2.8859667775798734E-5</v>
      </c>
      <c r="AM604" s="5">
        <f t="shared" si="812"/>
        <v>1.6954254209276402E-3</v>
      </c>
      <c r="AN604" s="5">
        <f t="shared" si="813"/>
        <v>1.9557685907199609E-3</v>
      </c>
      <c r="AO604" s="5">
        <f t="shared" si="814"/>
        <v>1.1280445406893524E-3</v>
      </c>
      <c r="AP604" s="5">
        <f t="shared" si="815"/>
        <v>4.33754276730194E-4</v>
      </c>
      <c r="AQ604" s="5">
        <f t="shared" si="816"/>
        <v>1.2508998922158634E-4</v>
      </c>
      <c r="AR604" s="5">
        <f t="shared" si="817"/>
        <v>1.6942470602413682E-3</v>
      </c>
      <c r="AS604" s="5">
        <f t="shared" si="818"/>
        <v>1.9546810708514751E-3</v>
      </c>
      <c r="AT604" s="5">
        <f t="shared" si="819"/>
        <v>1.1275740647296003E-3</v>
      </c>
      <c r="AU604" s="5">
        <f t="shared" si="820"/>
        <v>4.3363366379320736E-4</v>
      </c>
      <c r="AV604" s="5">
        <f t="shared" si="821"/>
        <v>1.2507259628648863E-4</v>
      </c>
      <c r="AW604" s="5">
        <f t="shared" si="822"/>
        <v>1.0669075037700473E-6</v>
      </c>
      <c r="AX604" s="5">
        <f t="shared" si="823"/>
        <v>3.2600676086909521E-4</v>
      </c>
      <c r="AY604" s="5">
        <f t="shared" si="824"/>
        <v>3.7606713654280034E-4</v>
      </c>
      <c r="AZ604" s="5">
        <f t="shared" si="825"/>
        <v>2.1690729788927555E-4</v>
      </c>
      <c r="BA604" s="5">
        <f t="shared" si="826"/>
        <v>8.3404923050261893E-5</v>
      </c>
      <c r="BB604" s="5">
        <f t="shared" si="827"/>
        <v>2.405306756634969E-5</v>
      </c>
      <c r="BC604" s="5">
        <f t="shared" si="828"/>
        <v>5.5493132845669995E-6</v>
      </c>
      <c r="BD604" s="5">
        <f t="shared" si="829"/>
        <v>3.2573488089759244E-4</v>
      </c>
      <c r="BE604" s="5">
        <f t="shared" si="830"/>
        <v>3.7580576100623497E-4</v>
      </c>
      <c r="BF604" s="5">
        <f t="shared" si="831"/>
        <v>2.1678668495112228E-4</v>
      </c>
      <c r="BG604" s="5">
        <f t="shared" si="832"/>
        <v>8.3370137179842094E-5</v>
      </c>
      <c r="BH604" s="5">
        <f t="shared" si="833"/>
        <v>2.4046379191667601E-5</v>
      </c>
      <c r="BI604" s="5">
        <f t="shared" si="834"/>
        <v>5.5485416892826983E-6</v>
      </c>
      <c r="BJ604" s="8">
        <f t="shared" si="835"/>
        <v>0.35826077914537557</v>
      </c>
      <c r="BK604" s="8">
        <f t="shared" si="836"/>
        <v>0.2835357998225605</v>
      </c>
      <c r="BL604" s="8">
        <f t="shared" si="837"/>
        <v>0.33271765296458239</v>
      </c>
      <c r="BM604" s="8">
        <f t="shared" si="838"/>
        <v>0.40549230060717212</v>
      </c>
      <c r="BN604" s="8">
        <f t="shared" si="839"/>
        <v>0.59411108106249355</v>
      </c>
    </row>
    <row r="605" spans="1:66" x14ac:dyDescent="0.25">
      <c r="A605" t="s">
        <v>91</v>
      </c>
      <c r="B605" t="s">
        <v>129</v>
      </c>
      <c r="C605" t="s">
        <v>370</v>
      </c>
      <c r="D605" s="10"/>
      <c r="E605">
        <f>VLOOKUP(A605,home!$A$2:$E$405,3,FALSE)</f>
        <v>1.2916666666666701</v>
      </c>
      <c r="F605">
        <f>VLOOKUP(B605,home!$B$2:$E$405,3,FALSE)</f>
        <v>0.77</v>
      </c>
      <c r="G605">
        <f>VLOOKUP(C605,away!$B$2:$E$405,4,FALSE)</f>
        <v>0</v>
      </c>
      <c r="H605">
        <f>VLOOKUP(A605,away!$A$2:$E$405,3,FALSE)</f>
        <v>0.97916666666666696</v>
      </c>
      <c r="I605">
        <f>VLOOKUP(C605,away!$B$2:$E$405,3,FALSE)</f>
        <v>0.77</v>
      </c>
      <c r="J605">
        <f>VLOOKUP(B605,home!$B$2:$E$405,4,FALSE)</f>
        <v>0.51</v>
      </c>
      <c r="K605" s="3">
        <f t="shared" si="784"/>
        <v>0</v>
      </c>
      <c r="L605" s="3">
        <f t="shared" si="785"/>
        <v>0.38451875000000013</v>
      </c>
      <c r="M605" s="5">
        <f t="shared" si="786"/>
        <v>0.68077818188261807</v>
      </c>
      <c r="N605" s="5">
        <f t="shared" si="787"/>
        <v>0</v>
      </c>
      <c r="O605" s="5">
        <f t="shared" si="788"/>
        <v>0.26177197552477699</v>
      </c>
      <c r="P605" s="5">
        <f t="shared" si="789"/>
        <v>0</v>
      </c>
      <c r="Q605" s="5">
        <f t="shared" si="790"/>
        <v>0</v>
      </c>
      <c r="R605" s="5">
        <f t="shared" si="791"/>
        <v>5.0328116406908936E-2</v>
      </c>
      <c r="S605" s="5">
        <f t="shared" si="792"/>
        <v>0</v>
      </c>
      <c r="T605" s="5">
        <f t="shared" si="793"/>
        <v>0</v>
      </c>
      <c r="U605" s="5">
        <f t="shared" si="794"/>
        <v>0</v>
      </c>
      <c r="V605" s="5">
        <f t="shared" si="795"/>
        <v>0</v>
      </c>
      <c r="W605" s="5">
        <f t="shared" si="796"/>
        <v>0</v>
      </c>
      <c r="X605" s="5">
        <f t="shared" si="797"/>
        <v>0</v>
      </c>
      <c r="Y605" s="5">
        <f t="shared" si="798"/>
        <v>0</v>
      </c>
      <c r="Z605" s="5">
        <f t="shared" si="799"/>
        <v>6.4507014702130418E-3</v>
      </c>
      <c r="AA605" s="5">
        <f t="shared" si="800"/>
        <v>0</v>
      </c>
      <c r="AB605" s="5">
        <f t="shared" si="801"/>
        <v>0</v>
      </c>
      <c r="AC605" s="5">
        <f t="shared" si="802"/>
        <v>0</v>
      </c>
      <c r="AD605" s="5">
        <f t="shared" si="803"/>
        <v>0</v>
      </c>
      <c r="AE605" s="5">
        <f t="shared" si="804"/>
        <v>0</v>
      </c>
      <c r="AF605" s="5">
        <f t="shared" si="805"/>
        <v>0</v>
      </c>
      <c r="AG605" s="5">
        <f t="shared" si="806"/>
        <v>0</v>
      </c>
      <c r="AH605" s="5">
        <f t="shared" si="807"/>
        <v>6.2010391648737037E-4</v>
      </c>
      <c r="AI605" s="5">
        <f t="shared" si="808"/>
        <v>0</v>
      </c>
      <c r="AJ605" s="5">
        <f t="shared" si="809"/>
        <v>0</v>
      </c>
      <c r="AK605" s="5">
        <f t="shared" si="810"/>
        <v>0</v>
      </c>
      <c r="AL605" s="5">
        <f t="shared" si="811"/>
        <v>0</v>
      </c>
      <c r="AM605" s="5">
        <f t="shared" si="812"/>
        <v>0</v>
      </c>
      <c r="AN605" s="5">
        <f t="shared" si="813"/>
        <v>0</v>
      </c>
      <c r="AO605" s="5">
        <f t="shared" si="814"/>
        <v>0</v>
      </c>
      <c r="AP605" s="5">
        <f t="shared" si="815"/>
        <v>0</v>
      </c>
      <c r="AQ605" s="5">
        <f t="shared" si="816"/>
        <v>0</v>
      </c>
      <c r="AR605" s="5">
        <f t="shared" si="817"/>
        <v>4.7688316567565661E-5</v>
      </c>
      <c r="AS605" s="5">
        <f t="shared" si="818"/>
        <v>0</v>
      </c>
      <c r="AT605" s="5">
        <f t="shared" si="819"/>
        <v>0</v>
      </c>
      <c r="AU605" s="5">
        <f t="shared" si="820"/>
        <v>0</v>
      </c>
      <c r="AV605" s="5">
        <f t="shared" si="821"/>
        <v>0</v>
      </c>
      <c r="AW605" s="5">
        <f t="shared" si="822"/>
        <v>0</v>
      </c>
      <c r="AX605" s="5">
        <f t="shared" si="823"/>
        <v>0</v>
      </c>
      <c r="AY605" s="5">
        <f t="shared" si="824"/>
        <v>0</v>
      </c>
      <c r="AZ605" s="5">
        <f t="shared" si="825"/>
        <v>0</v>
      </c>
      <c r="BA605" s="5">
        <f t="shared" si="826"/>
        <v>0</v>
      </c>
      <c r="BB605" s="5">
        <f t="shared" si="827"/>
        <v>0</v>
      </c>
      <c r="BC605" s="5">
        <f t="shared" si="828"/>
        <v>0</v>
      </c>
      <c r="BD605" s="5">
        <f t="shared" si="829"/>
        <v>3.0561753126941048E-6</v>
      </c>
      <c r="BE605" s="5">
        <f t="shared" si="830"/>
        <v>0</v>
      </c>
      <c r="BF605" s="5">
        <f t="shared" si="831"/>
        <v>0</v>
      </c>
      <c r="BG605" s="5">
        <f t="shared" si="832"/>
        <v>0</v>
      </c>
      <c r="BH605" s="5">
        <f t="shared" si="833"/>
        <v>0</v>
      </c>
      <c r="BI605" s="5">
        <f t="shared" si="834"/>
        <v>0</v>
      </c>
      <c r="BJ605" s="8">
        <f t="shared" si="835"/>
        <v>0</v>
      </c>
      <c r="BK605" s="8">
        <f t="shared" si="836"/>
        <v>0.68077818188261807</v>
      </c>
      <c r="BL605" s="8">
        <f t="shared" si="837"/>
        <v>0.31277094034005354</v>
      </c>
      <c r="BM605" s="8">
        <f t="shared" si="838"/>
        <v>7.1215498785806722E-3</v>
      </c>
      <c r="BN605" s="8">
        <f t="shared" si="839"/>
        <v>0.99287827381430405</v>
      </c>
    </row>
    <row r="606" spans="1:66" x14ac:dyDescent="0.25">
      <c r="A606" t="s">
        <v>91</v>
      </c>
      <c r="B606" t="s">
        <v>105</v>
      </c>
      <c r="C606" t="s">
        <v>351</v>
      </c>
      <c r="D606" s="10"/>
      <c r="E606">
        <f>VLOOKUP(A606,home!$A$2:$E$405,3,FALSE)</f>
        <v>1.2916666666666701</v>
      </c>
      <c r="F606">
        <f>VLOOKUP(B606,home!$B$2:$E$405,3,FALSE)</f>
        <v>1.1599999999999999</v>
      </c>
      <c r="G606">
        <f>VLOOKUP(C606,away!$B$2:$E$405,4,FALSE)</f>
        <v>0.77</v>
      </c>
      <c r="H606">
        <f>VLOOKUP(A606,away!$A$2:$E$405,3,FALSE)</f>
        <v>0.97916666666666696</v>
      </c>
      <c r="I606">
        <f>VLOOKUP(C606,away!$B$2:$E$405,3,FALSE)</f>
        <v>0.39</v>
      </c>
      <c r="J606">
        <f>VLOOKUP(B606,home!$B$2:$E$405,4,FALSE)</f>
        <v>0.51</v>
      </c>
      <c r="K606" s="3">
        <f t="shared" si="784"/>
        <v>1.1537166666666696</v>
      </c>
      <c r="L606" s="3">
        <f t="shared" si="785"/>
        <v>0.19475625000000008</v>
      </c>
      <c r="M606" s="5">
        <f t="shared" si="786"/>
        <v>0.25963644455318174</v>
      </c>
      <c r="N606" s="5">
        <f t="shared" si="787"/>
        <v>0.29954689335508239</v>
      </c>
      <c r="O606" s="5">
        <f t="shared" si="788"/>
        <v>5.0565820304510609E-2</v>
      </c>
      <c r="P606" s="5">
        <f t="shared" si="789"/>
        <v>5.8338629648985778E-2</v>
      </c>
      <c r="Q606" s="5">
        <f t="shared" si="790"/>
        <v>0.17279612165599104</v>
      </c>
      <c r="R606" s="5">
        <f t="shared" si="791"/>
        <v>4.9240047703401736E-3</v>
      </c>
      <c r="S606" s="5">
        <f t="shared" si="792"/>
        <v>3.2770781805868559E-3</v>
      </c>
      <c r="T606" s="5">
        <f t="shared" si="793"/>
        <v>3.365312466826461E-2</v>
      </c>
      <c r="U606" s="5">
        <f t="shared" si="794"/>
        <v>5.6809063702876446E-3</v>
      </c>
      <c r="V606" s="5">
        <f t="shared" si="795"/>
        <v>8.181536328916389E-5</v>
      </c>
      <c r="W606" s="5">
        <f t="shared" si="796"/>
        <v>6.6452588496626108E-2</v>
      </c>
      <c r="X606" s="5">
        <f t="shared" si="797"/>
        <v>1.294205693839604E-2</v>
      </c>
      <c r="Y606" s="5">
        <f t="shared" si="798"/>
        <v>1.2602732383042473E-3</v>
      </c>
      <c r="Z606" s="5">
        <f t="shared" si="799"/>
        <v>3.1966023468452131E-4</v>
      </c>
      <c r="AA606" s="5">
        <f t="shared" si="800"/>
        <v>3.6879734042611121E-4</v>
      </c>
      <c r="AB606" s="5">
        <f t="shared" si="801"/>
        <v>2.1274381913597305E-4</v>
      </c>
      <c r="AC606" s="5">
        <f t="shared" si="802"/>
        <v>1.1489614320944501E-6</v>
      </c>
      <c r="AD606" s="5">
        <f t="shared" si="803"/>
        <v>1.9166864722924837E-2</v>
      </c>
      <c r="AE606" s="5">
        <f t="shared" si="804"/>
        <v>3.7328666976941308E-3</v>
      </c>
      <c r="AF606" s="5">
        <f t="shared" si="805"/>
        <v>3.6349955989639637E-4</v>
      </c>
      <c r="AG606" s="5">
        <f t="shared" si="806"/>
        <v>2.3597937054024193E-5</v>
      </c>
      <c r="AH606" s="5">
        <f t="shared" si="807"/>
        <v>1.5563957145319328E-5</v>
      </c>
      <c r="AI606" s="5">
        <f t="shared" si="808"/>
        <v>1.7956396757840709E-5</v>
      </c>
      <c r="AJ606" s="5">
        <f t="shared" si="809"/>
        <v>1.0358297106400088E-5</v>
      </c>
      <c r="AK606" s="5">
        <f t="shared" si="810"/>
        <v>3.9835133366463066E-6</v>
      </c>
      <c r="AL606" s="5">
        <f t="shared" si="811"/>
        <v>1.03265680722564E-8</v>
      </c>
      <c r="AM606" s="5">
        <f t="shared" si="812"/>
        <v>4.4226262557167618E-3</v>
      </c>
      <c r="AN606" s="5">
        <f t="shared" si="813"/>
        <v>8.6133410471493784E-4</v>
      </c>
      <c r="AO606" s="5">
        <f t="shared" si="814"/>
        <v>8.3875100115694332E-5</v>
      </c>
      <c r="AP606" s="5">
        <f t="shared" si="815"/>
        <v>5.4450666556357334E-6</v>
      </c>
      <c r="AQ606" s="5">
        <f t="shared" si="816"/>
        <v>2.6511519071291428E-7</v>
      </c>
      <c r="AR606" s="5">
        <f t="shared" si="817"/>
        <v>6.0623558575661941E-7</v>
      </c>
      <c r="AS606" s="5">
        <f t="shared" si="818"/>
        <v>6.9942409921384278E-7</v>
      </c>
      <c r="AT606" s="5">
        <f t="shared" si="819"/>
        <v>4.0346862016566638E-7</v>
      </c>
      <c r="AU606" s="5">
        <f t="shared" si="820"/>
        <v>1.5516282385404444E-7</v>
      </c>
      <c r="AV606" s="5">
        <f t="shared" si="821"/>
        <v>4.4753483981868941E-8</v>
      </c>
      <c r="AW606" s="5">
        <f t="shared" si="822"/>
        <v>6.4453140252107071E-11</v>
      </c>
      <c r="AX606" s="5">
        <f t="shared" si="823"/>
        <v>8.5040960360967233E-4</v>
      </c>
      <c r="AY606" s="5">
        <f t="shared" si="824"/>
        <v>1.6562258536300628E-4</v>
      </c>
      <c r="AZ606" s="5">
        <f t="shared" si="825"/>
        <v>1.6128016820301999E-5</v>
      </c>
      <c r="BA606" s="5">
        <f t="shared" si="826"/>
        <v>1.0470106919529809E-6</v>
      </c>
      <c r="BB606" s="5">
        <f t="shared" si="827"/>
        <v>5.0977969018666947E-8</v>
      </c>
      <c r="BC606" s="5">
        <f t="shared" si="828"/>
        <v>1.9856556157383505E-9</v>
      </c>
      <c r="BD606" s="5">
        <f t="shared" si="829"/>
        <v>1.9678028216418782E-8</v>
      </c>
      <c r="BE606" s="5">
        <f t="shared" si="830"/>
        <v>2.2702869120419345E-8</v>
      </c>
      <c r="BF606" s="5">
        <f t="shared" si="831"/>
        <v>1.3096339242689939E-8</v>
      </c>
      <c r="BG606" s="5">
        <f t="shared" si="832"/>
        <v>5.0364882855373778E-9</v>
      </c>
      <c r="BH606" s="5">
        <f t="shared" si="833"/>
        <v>1.4526701191239783E-9</v>
      </c>
      <c r="BI606" s="5">
        <f t="shared" si="834"/>
        <v>3.3519394552039789E-10</v>
      </c>
      <c r="BJ606" s="8">
        <f t="shared" si="835"/>
        <v>0.61634469309273721</v>
      </c>
      <c r="BK606" s="8">
        <f t="shared" si="836"/>
        <v>0.32150074961940672</v>
      </c>
      <c r="BL606" s="8">
        <f t="shared" si="837"/>
        <v>6.1802106115248619E-2</v>
      </c>
      <c r="BM606" s="8">
        <f t="shared" si="838"/>
        <v>0.15399367225307539</v>
      </c>
      <c r="BN606" s="8">
        <f t="shared" si="839"/>
        <v>0.84580791428809166</v>
      </c>
    </row>
    <row r="607" spans="1:66" x14ac:dyDescent="0.25">
      <c r="A607" t="s">
        <v>91</v>
      </c>
      <c r="B607" t="s">
        <v>108</v>
      </c>
      <c r="C607" t="s">
        <v>100</v>
      </c>
      <c r="D607" s="10"/>
      <c r="E607">
        <f>VLOOKUP(A607,home!$A$2:$E$405,3,FALSE)</f>
        <v>1.2916666666666701</v>
      </c>
      <c r="F607">
        <f>VLOOKUP(B607,home!$B$2:$E$405,3,FALSE)</f>
        <v>0.77</v>
      </c>
      <c r="G607">
        <f>VLOOKUP(C607,away!$B$2:$E$405,4,FALSE)</f>
        <v>1.1599999999999999</v>
      </c>
      <c r="H607">
        <f>VLOOKUP(A607,away!$A$2:$E$405,3,FALSE)</f>
        <v>0.97916666666666696</v>
      </c>
      <c r="I607">
        <f>VLOOKUP(C607,away!$B$2:$E$405,3,FALSE)</f>
        <v>0.39</v>
      </c>
      <c r="J607">
        <f>VLOOKUP(B607,home!$B$2:$E$405,4,FALSE)</f>
        <v>0.51</v>
      </c>
      <c r="K607" s="3">
        <f t="shared" si="784"/>
        <v>1.1537166666666696</v>
      </c>
      <c r="L607" s="3">
        <f t="shared" si="785"/>
        <v>0.19475625000000008</v>
      </c>
      <c r="M607" s="5">
        <f t="shared" si="786"/>
        <v>0.25963644455318174</v>
      </c>
      <c r="N607" s="5">
        <f t="shared" si="787"/>
        <v>0.29954689335508239</v>
      </c>
      <c r="O607" s="5">
        <f t="shared" si="788"/>
        <v>5.0565820304510609E-2</v>
      </c>
      <c r="P607" s="5">
        <f t="shared" si="789"/>
        <v>5.8338629648985778E-2</v>
      </c>
      <c r="Q607" s="5">
        <f t="shared" si="790"/>
        <v>0.17279612165599104</v>
      </c>
      <c r="R607" s="5">
        <f t="shared" si="791"/>
        <v>4.9240047703401736E-3</v>
      </c>
      <c r="S607" s="5">
        <f t="shared" si="792"/>
        <v>3.2770781805868559E-3</v>
      </c>
      <c r="T607" s="5">
        <f t="shared" si="793"/>
        <v>3.365312466826461E-2</v>
      </c>
      <c r="U607" s="5">
        <f t="shared" si="794"/>
        <v>5.6809063702876446E-3</v>
      </c>
      <c r="V607" s="5">
        <f t="shared" si="795"/>
        <v>8.181536328916389E-5</v>
      </c>
      <c r="W607" s="5">
        <f t="shared" si="796"/>
        <v>6.6452588496626108E-2</v>
      </c>
      <c r="X607" s="5">
        <f t="shared" si="797"/>
        <v>1.294205693839604E-2</v>
      </c>
      <c r="Y607" s="5">
        <f t="shared" si="798"/>
        <v>1.2602732383042473E-3</v>
      </c>
      <c r="Z607" s="5">
        <f t="shared" si="799"/>
        <v>3.1966023468452131E-4</v>
      </c>
      <c r="AA607" s="5">
        <f t="shared" si="800"/>
        <v>3.6879734042611121E-4</v>
      </c>
      <c r="AB607" s="5">
        <f t="shared" si="801"/>
        <v>2.1274381913597305E-4</v>
      </c>
      <c r="AC607" s="5">
        <f t="shared" si="802"/>
        <v>1.1489614320944501E-6</v>
      </c>
      <c r="AD607" s="5">
        <f t="shared" si="803"/>
        <v>1.9166864722924837E-2</v>
      </c>
      <c r="AE607" s="5">
        <f t="shared" si="804"/>
        <v>3.7328666976941308E-3</v>
      </c>
      <c r="AF607" s="5">
        <f t="shared" si="805"/>
        <v>3.6349955989639637E-4</v>
      </c>
      <c r="AG607" s="5">
        <f t="shared" si="806"/>
        <v>2.3597937054024193E-5</v>
      </c>
      <c r="AH607" s="5">
        <f t="shared" si="807"/>
        <v>1.5563957145319328E-5</v>
      </c>
      <c r="AI607" s="5">
        <f t="shared" si="808"/>
        <v>1.7956396757840709E-5</v>
      </c>
      <c r="AJ607" s="5">
        <f t="shared" si="809"/>
        <v>1.0358297106400088E-5</v>
      </c>
      <c r="AK607" s="5">
        <f t="shared" si="810"/>
        <v>3.9835133366463066E-6</v>
      </c>
      <c r="AL607" s="5">
        <f t="shared" si="811"/>
        <v>1.03265680722564E-8</v>
      </c>
      <c r="AM607" s="5">
        <f t="shared" si="812"/>
        <v>4.4226262557167618E-3</v>
      </c>
      <c r="AN607" s="5">
        <f t="shared" si="813"/>
        <v>8.6133410471493784E-4</v>
      </c>
      <c r="AO607" s="5">
        <f t="shared" si="814"/>
        <v>8.3875100115694332E-5</v>
      </c>
      <c r="AP607" s="5">
        <f t="shared" si="815"/>
        <v>5.4450666556357334E-6</v>
      </c>
      <c r="AQ607" s="5">
        <f t="shared" si="816"/>
        <v>2.6511519071291428E-7</v>
      </c>
      <c r="AR607" s="5">
        <f t="shared" si="817"/>
        <v>6.0623558575661941E-7</v>
      </c>
      <c r="AS607" s="5">
        <f t="shared" si="818"/>
        <v>6.9942409921384278E-7</v>
      </c>
      <c r="AT607" s="5">
        <f t="shared" si="819"/>
        <v>4.0346862016566638E-7</v>
      </c>
      <c r="AU607" s="5">
        <f t="shared" si="820"/>
        <v>1.5516282385404444E-7</v>
      </c>
      <c r="AV607" s="5">
        <f t="shared" si="821"/>
        <v>4.4753483981868941E-8</v>
      </c>
      <c r="AW607" s="5">
        <f t="shared" si="822"/>
        <v>6.4453140252107071E-11</v>
      </c>
      <c r="AX607" s="5">
        <f t="shared" si="823"/>
        <v>8.5040960360967233E-4</v>
      </c>
      <c r="AY607" s="5">
        <f t="shared" si="824"/>
        <v>1.6562258536300628E-4</v>
      </c>
      <c r="AZ607" s="5">
        <f t="shared" si="825"/>
        <v>1.6128016820301999E-5</v>
      </c>
      <c r="BA607" s="5">
        <f t="shared" si="826"/>
        <v>1.0470106919529809E-6</v>
      </c>
      <c r="BB607" s="5">
        <f t="shared" si="827"/>
        <v>5.0977969018666947E-8</v>
      </c>
      <c r="BC607" s="5">
        <f t="shared" si="828"/>
        <v>1.9856556157383505E-9</v>
      </c>
      <c r="BD607" s="5">
        <f t="shared" si="829"/>
        <v>1.9678028216418782E-8</v>
      </c>
      <c r="BE607" s="5">
        <f t="shared" si="830"/>
        <v>2.2702869120419345E-8</v>
      </c>
      <c r="BF607" s="5">
        <f t="shared" si="831"/>
        <v>1.3096339242689939E-8</v>
      </c>
      <c r="BG607" s="5">
        <f t="shared" si="832"/>
        <v>5.0364882855373778E-9</v>
      </c>
      <c r="BH607" s="5">
        <f t="shared" si="833"/>
        <v>1.4526701191239783E-9</v>
      </c>
      <c r="BI607" s="5">
        <f t="shared" si="834"/>
        <v>3.3519394552039789E-10</v>
      </c>
      <c r="BJ607" s="8">
        <f t="shared" si="835"/>
        <v>0.61634469309273721</v>
      </c>
      <c r="BK607" s="8">
        <f t="shared" si="836"/>
        <v>0.32150074961940672</v>
      </c>
      <c r="BL607" s="8">
        <f t="shared" si="837"/>
        <v>6.1802106115248619E-2</v>
      </c>
      <c r="BM607" s="8">
        <f t="shared" si="838"/>
        <v>0.15399367225307539</v>
      </c>
      <c r="BN607" s="8">
        <f t="shared" si="839"/>
        <v>0.84580791428809166</v>
      </c>
    </row>
    <row r="608" spans="1:66" x14ac:dyDescent="0.25">
      <c r="A608" t="s">
        <v>91</v>
      </c>
      <c r="B608" t="s">
        <v>371</v>
      </c>
      <c r="C608" t="s">
        <v>95</v>
      </c>
      <c r="D608" s="10"/>
      <c r="E608">
        <f>VLOOKUP(A608,home!$A$2:$E$405,3,FALSE)</f>
        <v>1.2916666666666701</v>
      </c>
      <c r="F608">
        <f>VLOOKUP(B608,home!$B$2:$E$405,3,FALSE)</f>
        <v>0</v>
      </c>
      <c r="G608">
        <f>VLOOKUP(C608,away!$B$2:$E$405,4,FALSE)</f>
        <v>0.77</v>
      </c>
      <c r="H608">
        <f>VLOOKUP(A608,away!$A$2:$E$405,3,FALSE)</f>
        <v>0.97916666666666696</v>
      </c>
      <c r="I608">
        <f>VLOOKUP(C608,away!$B$2:$E$405,3,FALSE)</f>
        <v>0.39</v>
      </c>
      <c r="J608">
        <f>VLOOKUP(B608,home!$B$2:$E$405,4,FALSE)</f>
        <v>2.04</v>
      </c>
      <c r="K608" s="3">
        <f t="shared" si="784"/>
        <v>0</v>
      </c>
      <c r="L608" s="3">
        <f t="shared" si="785"/>
        <v>0.7790250000000003</v>
      </c>
      <c r="M608" s="5">
        <f t="shared" si="786"/>
        <v>0.45885317512318352</v>
      </c>
      <c r="N608" s="5">
        <f t="shared" si="787"/>
        <v>0</v>
      </c>
      <c r="O608" s="5">
        <f t="shared" si="788"/>
        <v>0.35745809475033813</v>
      </c>
      <c r="P608" s="5">
        <f t="shared" si="789"/>
        <v>0</v>
      </c>
      <c r="Q608" s="5">
        <f t="shared" si="790"/>
        <v>0</v>
      </c>
      <c r="R608" s="5">
        <f t="shared" si="791"/>
        <v>0.13923439613144115</v>
      </c>
      <c r="S608" s="5">
        <f t="shared" si="792"/>
        <v>0</v>
      </c>
      <c r="T608" s="5">
        <f t="shared" si="793"/>
        <v>0</v>
      </c>
      <c r="U608" s="5">
        <f t="shared" si="794"/>
        <v>0</v>
      </c>
      <c r="V608" s="5">
        <f t="shared" si="795"/>
        <v>0</v>
      </c>
      <c r="W608" s="5">
        <f t="shared" si="796"/>
        <v>0</v>
      </c>
      <c r="X608" s="5">
        <f t="shared" si="797"/>
        <v>0</v>
      </c>
      <c r="Y608" s="5">
        <f t="shared" si="798"/>
        <v>0</v>
      </c>
      <c r="Z608" s="5">
        <f t="shared" si="799"/>
        <v>3.6155691815431996E-2</v>
      </c>
      <c r="AA608" s="5">
        <f t="shared" si="800"/>
        <v>0</v>
      </c>
      <c r="AB608" s="5">
        <f t="shared" si="801"/>
        <v>0</v>
      </c>
      <c r="AC608" s="5">
        <f t="shared" si="802"/>
        <v>0</v>
      </c>
      <c r="AD608" s="5">
        <f t="shared" si="803"/>
        <v>0</v>
      </c>
      <c r="AE608" s="5">
        <f t="shared" si="804"/>
        <v>0</v>
      </c>
      <c r="AF608" s="5">
        <f t="shared" si="805"/>
        <v>0</v>
      </c>
      <c r="AG608" s="5">
        <f t="shared" si="806"/>
        <v>0</v>
      </c>
      <c r="AH608" s="5">
        <f t="shared" si="807"/>
        <v>7.0415469541292288E-3</v>
      </c>
      <c r="AI608" s="5">
        <f t="shared" si="808"/>
        <v>0</v>
      </c>
      <c r="AJ608" s="5">
        <f t="shared" si="809"/>
        <v>0</v>
      </c>
      <c r="AK608" s="5">
        <f t="shared" si="810"/>
        <v>0</v>
      </c>
      <c r="AL608" s="5">
        <f t="shared" si="811"/>
        <v>0</v>
      </c>
      <c r="AM608" s="5">
        <f t="shared" si="812"/>
        <v>0</v>
      </c>
      <c r="AN608" s="5">
        <f t="shared" si="813"/>
        <v>0</v>
      </c>
      <c r="AO608" s="5">
        <f t="shared" si="814"/>
        <v>0</v>
      </c>
      <c r="AP608" s="5">
        <f t="shared" si="815"/>
        <v>0</v>
      </c>
      <c r="AQ608" s="5">
        <f t="shared" si="816"/>
        <v>0</v>
      </c>
      <c r="AR608" s="5">
        <f t="shared" si="817"/>
        <v>1.0971082231881054E-3</v>
      </c>
      <c r="AS608" s="5">
        <f t="shared" si="818"/>
        <v>0</v>
      </c>
      <c r="AT608" s="5">
        <f t="shared" si="819"/>
        <v>0</v>
      </c>
      <c r="AU608" s="5">
        <f t="shared" si="820"/>
        <v>0</v>
      </c>
      <c r="AV608" s="5">
        <f t="shared" si="821"/>
        <v>0</v>
      </c>
      <c r="AW608" s="5">
        <f t="shared" si="822"/>
        <v>0</v>
      </c>
      <c r="AX608" s="5">
        <f t="shared" si="823"/>
        <v>0</v>
      </c>
      <c r="AY608" s="5">
        <f t="shared" si="824"/>
        <v>0</v>
      </c>
      <c r="AZ608" s="5">
        <f t="shared" si="825"/>
        <v>0</v>
      </c>
      <c r="BA608" s="5">
        <f t="shared" si="826"/>
        <v>0</v>
      </c>
      <c r="BB608" s="5">
        <f t="shared" si="827"/>
        <v>0</v>
      </c>
      <c r="BC608" s="5">
        <f t="shared" si="828"/>
        <v>0</v>
      </c>
      <c r="BD608" s="5">
        <f t="shared" si="829"/>
        <v>1.4244578892818563E-4</v>
      </c>
      <c r="BE608" s="5">
        <f t="shared" si="830"/>
        <v>0</v>
      </c>
      <c r="BF608" s="5">
        <f t="shared" si="831"/>
        <v>0</v>
      </c>
      <c r="BG608" s="5">
        <f t="shared" si="832"/>
        <v>0</v>
      </c>
      <c r="BH608" s="5">
        <f t="shared" si="833"/>
        <v>0</v>
      </c>
      <c r="BI608" s="5">
        <f t="shared" si="834"/>
        <v>0</v>
      </c>
      <c r="BJ608" s="8">
        <f t="shared" si="835"/>
        <v>0</v>
      </c>
      <c r="BK608" s="8">
        <f t="shared" si="836"/>
        <v>0.45885317512318352</v>
      </c>
      <c r="BL608" s="8">
        <f t="shared" si="837"/>
        <v>0.50497359184802471</v>
      </c>
      <c r="BM608" s="8">
        <f t="shared" si="838"/>
        <v>4.4436792781677517E-2</v>
      </c>
      <c r="BN608" s="8">
        <f t="shared" si="839"/>
        <v>0.95554566600496282</v>
      </c>
    </row>
    <row r="609" spans="1:66" x14ac:dyDescent="0.25">
      <c r="A609" t="s">
        <v>91</v>
      </c>
      <c r="B609" t="s">
        <v>93</v>
      </c>
      <c r="C609" t="s">
        <v>389</v>
      </c>
      <c r="D609" s="10"/>
      <c r="E609">
        <f>VLOOKUP(A609,home!$A$2:$E$405,3,FALSE)</f>
        <v>1.2916666666666701</v>
      </c>
      <c r="F609">
        <f>VLOOKUP(B609,home!$B$2:$E$405,3,FALSE)</f>
        <v>1.1599999999999999</v>
      </c>
      <c r="G609">
        <f>VLOOKUP(C609,away!$B$2:$E$405,4,FALSE)</f>
        <v>0.77</v>
      </c>
      <c r="H609">
        <f>VLOOKUP(A609,away!$A$2:$E$405,3,FALSE)</f>
        <v>0.97916666666666696</v>
      </c>
      <c r="I609">
        <f>VLOOKUP(C609,away!$B$2:$E$405,3,FALSE)</f>
        <v>1.55</v>
      </c>
      <c r="J609">
        <f>VLOOKUP(B609,home!$B$2:$E$405,4,FALSE)</f>
        <v>0.51</v>
      </c>
      <c r="K609" s="3">
        <f t="shared" si="784"/>
        <v>1.1537166666666696</v>
      </c>
      <c r="L609" s="3">
        <f t="shared" si="785"/>
        <v>0.77403125000000028</v>
      </c>
      <c r="M609" s="5">
        <f t="shared" si="786"/>
        <v>0.14547545268584272</v>
      </c>
      <c r="N609" s="5">
        <f t="shared" si="787"/>
        <v>0.16783745435453526</v>
      </c>
      <c r="O609" s="5">
        <f t="shared" si="788"/>
        <v>0.11260254648673873</v>
      </c>
      <c r="P609" s="5">
        <f t="shared" si="789"/>
        <v>0.12991143459085891</v>
      </c>
      <c r="Q609" s="5">
        <f t="shared" si="790"/>
        <v>9.6818434189866881E-2</v>
      </c>
      <c r="R609" s="5">
        <f t="shared" si="791"/>
        <v>4.3578944905156763E-2</v>
      </c>
      <c r="S609" s="5">
        <f t="shared" si="792"/>
        <v>2.9003141983515959E-2</v>
      </c>
      <c r="T609" s="5">
        <f t="shared" si="793"/>
        <v>7.4940493639025427E-2</v>
      </c>
      <c r="U609" s="5">
        <f t="shared" si="794"/>
        <v>5.0277755052827902E-2</v>
      </c>
      <c r="V609" s="5">
        <f t="shared" si="795"/>
        <v>2.8777972985645269E-3</v>
      </c>
      <c r="W609" s="5">
        <f t="shared" si="796"/>
        <v>3.7233680388473182E-2</v>
      </c>
      <c r="X609" s="5">
        <f t="shared" si="797"/>
        <v>2.8820032173190391E-2</v>
      </c>
      <c r="Y609" s="5">
        <f t="shared" si="798"/>
        <v>1.1153802764027393E-2</v>
      </c>
      <c r="Z609" s="5">
        <f t="shared" si="799"/>
        <v>1.1243821732873211E-2</v>
      </c>
      <c r="AA609" s="5">
        <f t="shared" si="800"/>
        <v>1.2972184530244736E-2</v>
      </c>
      <c r="AB609" s="5">
        <f t="shared" si="801"/>
        <v>7.483112747809449E-3</v>
      </c>
      <c r="AC609" s="5">
        <f t="shared" si="802"/>
        <v>1.6061935562660347E-4</v>
      </c>
      <c r="AD609" s="5">
        <f t="shared" si="803"/>
        <v>1.0739279406380357E-2</v>
      </c>
      <c r="AE609" s="5">
        <f t="shared" si="804"/>
        <v>8.3125378630198483E-3</v>
      </c>
      <c r="AF609" s="5">
        <f t="shared" si="805"/>
        <v>3.217082036392792E-3</v>
      </c>
      <c r="AG609" s="5">
        <f t="shared" si="806"/>
        <v>8.300406766605531E-4</v>
      </c>
      <c r="AH609" s="5">
        <f t="shared" si="807"/>
        <v>2.1757673476682548E-3</v>
      </c>
      <c r="AI609" s="5">
        <f t="shared" si="808"/>
        <v>2.5102190517939998E-3</v>
      </c>
      <c r="AJ609" s="5">
        <f t="shared" si="809"/>
        <v>1.4480407785194709E-3</v>
      </c>
      <c r="AK609" s="5">
        <f t="shared" si="810"/>
        <v>5.568762600636311E-4</v>
      </c>
      <c r="AL609" s="5">
        <f t="shared" si="811"/>
        <v>5.7374053222773185E-6</v>
      </c>
      <c r="AM609" s="5">
        <f t="shared" si="812"/>
        <v>2.47801712782623E-3</v>
      </c>
      <c r="AN609" s="5">
        <f t="shared" si="813"/>
        <v>1.9180626949727472E-3</v>
      </c>
      <c r="AO609" s="5">
        <f t="shared" si="814"/>
        <v>7.4232023268406232E-4</v>
      </c>
      <c r="AP609" s="5">
        <f t="shared" si="815"/>
        <v>1.9152635253491196E-4</v>
      </c>
      <c r="AQ609" s="5">
        <f t="shared" si="816"/>
        <v>3.7061845515134648E-5</v>
      </c>
      <c r="AR609" s="5">
        <f t="shared" si="817"/>
        <v>3.3682238396496905E-4</v>
      </c>
      <c r="AS609" s="5">
        <f t="shared" si="818"/>
        <v>3.885975980867852E-4</v>
      </c>
      <c r="AT609" s="5">
        <f t="shared" si="819"/>
        <v>2.2416576276968004E-4</v>
      </c>
      <c r="AU609" s="5">
        <f t="shared" si="820"/>
        <v>8.6207925534475567E-5</v>
      </c>
      <c r="AV609" s="5">
        <f t="shared" si="821"/>
        <v>2.4864880121970906E-5</v>
      </c>
      <c r="AW609" s="5">
        <f t="shared" si="822"/>
        <v>1.423215590452538E-7</v>
      </c>
      <c r="AX609" s="5">
        <f t="shared" si="823"/>
        <v>4.7648827677643186E-4</v>
      </c>
      <c r="AY609" s="5">
        <f t="shared" si="824"/>
        <v>3.6881681648360761E-4</v>
      </c>
      <c r="AZ609" s="5">
        <f t="shared" si="825"/>
        <v>1.4273787074191375E-4</v>
      </c>
      <c r="BA609" s="5">
        <f t="shared" si="826"/>
        <v>3.6827857504233993E-5</v>
      </c>
      <c r="BB609" s="5">
        <f t="shared" si="827"/>
        <v>7.1264781447060305E-6</v>
      </c>
      <c r="BC609" s="5">
        <f t="shared" si="828"/>
        <v>1.1032233572888988E-6</v>
      </c>
      <c r="BD609" s="5">
        <f t="shared" si="829"/>
        <v>4.3451841814730812E-5</v>
      </c>
      <c r="BE609" s="5">
        <f t="shared" si="830"/>
        <v>5.0131114099018643E-5</v>
      </c>
      <c r="BF609" s="5">
        <f t="shared" si="831"/>
        <v>2.891855092730314E-5</v>
      </c>
      <c r="BG609" s="5">
        <f t="shared" si="832"/>
        <v>1.1121271393559504E-5</v>
      </c>
      <c r="BH609" s="5">
        <f t="shared" si="833"/>
        <v>3.2076990403182147E-6</v>
      </c>
      <c r="BI609" s="5">
        <f t="shared" si="834"/>
        <v>7.4015516889316069E-7</v>
      </c>
      <c r="BJ609" s="8">
        <f t="shared" si="835"/>
        <v>0.44630292626811335</v>
      </c>
      <c r="BK609" s="8">
        <f t="shared" si="836"/>
        <v>0.30780300013621459</v>
      </c>
      <c r="BL609" s="8">
        <f t="shared" si="837"/>
        <v>0.23480367634374463</v>
      </c>
      <c r="BM609" s="8">
        <f t="shared" si="838"/>
        <v>0.30356048277302206</v>
      </c>
      <c r="BN609" s="8">
        <f t="shared" si="839"/>
        <v>0.69622426721299924</v>
      </c>
    </row>
    <row r="610" spans="1:66" x14ac:dyDescent="0.25">
      <c r="A610" t="s">
        <v>91</v>
      </c>
      <c r="B610" t="s">
        <v>111</v>
      </c>
      <c r="C610" t="s">
        <v>101</v>
      </c>
      <c r="D610" s="10"/>
      <c r="E610">
        <f>VLOOKUP(A610,home!$A$2:$E$405,3,FALSE)</f>
        <v>1.2916666666666701</v>
      </c>
      <c r="F610">
        <f>VLOOKUP(B610,home!$B$2:$E$405,3,FALSE)</f>
        <v>0.77</v>
      </c>
      <c r="G610">
        <f>VLOOKUP(C610,away!$B$2:$E$405,4,FALSE)</f>
        <v>0</v>
      </c>
      <c r="H610">
        <f>VLOOKUP(A610,away!$A$2:$E$405,3,FALSE)</f>
        <v>0.97916666666666696</v>
      </c>
      <c r="I610">
        <f>VLOOKUP(C610,away!$B$2:$E$405,3,FALSE)</f>
        <v>0.39</v>
      </c>
      <c r="J610">
        <f>VLOOKUP(B610,home!$B$2:$E$405,4,FALSE)</f>
        <v>0.51</v>
      </c>
      <c r="K610" s="3">
        <f t="shared" ref="K610:K673" si="840">E610*F610*G610</f>
        <v>0</v>
      </c>
      <c r="L610" s="3">
        <f t="shared" ref="L610:L673" si="841">H610*I610*J610</f>
        <v>0.19475625000000008</v>
      </c>
      <c r="M610" s="5">
        <f t="shared" ref="M610:M673" si="842">_xlfn.POISSON.DIST(0,K610,FALSE) * _xlfn.POISSON.DIST(0,L610,FALSE)</f>
        <v>0.82303524844988052</v>
      </c>
      <c r="N610" s="5">
        <f t="shared" ref="N610:N673" si="843">_xlfn.POISSON.DIST(1,K610,FALSE) * _xlfn.POISSON.DIST(0,L610,FALSE)</f>
        <v>0</v>
      </c>
      <c r="O610" s="5">
        <f t="shared" ref="O610:O673" si="844">_xlfn.POISSON.DIST(0,K610,FALSE) * _xlfn.POISSON.DIST(1,L610,FALSE)</f>
        <v>0.16029125860591709</v>
      </c>
      <c r="P610" s="5">
        <f t="shared" ref="P610:P673" si="845">_xlfn.POISSON.DIST(1,K610,FALSE) * _xlfn.POISSON.DIST(1,L610,FALSE)</f>
        <v>0</v>
      </c>
      <c r="Q610" s="5">
        <f t="shared" ref="Q610:Q673" si="846">_xlfn.POISSON.DIST(2,K610,FALSE) * _xlfn.POISSON.DIST(0,L610,FALSE)</f>
        <v>0</v>
      </c>
      <c r="R610" s="5">
        <f t="shared" ref="R610:R673" si="847">_xlfn.POISSON.DIST(0,K610,FALSE) * _xlfn.POISSON.DIST(2,L610,FALSE)</f>
        <v>1.5608862216934324E-2</v>
      </c>
      <c r="S610" s="5">
        <f t="shared" ref="S610:S673" si="848">_xlfn.POISSON.DIST(2,K610,FALSE) * _xlfn.POISSON.DIST(2,L610,FALSE)</f>
        <v>0</v>
      </c>
      <c r="T610" s="5">
        <f t="shared" ref="T610:T673" si="849">_xlfn.POISSON.DIST(2,K610,FALSE) * _xlfn.POISSON.DIST(1,L610,FALSE)</f>
        <v>0</v>
      </c>
      <c r="U610" s="5">
        <f t="shared" ref="U610:U673" si="850">_xlfn.POISSON.DIST(1,K610,FALSE) * _xlfn.POISSON.DIST(2,L610,FALSE)</f>
        <v>0</v>
      </c>
      <c r="V610" s="5">
        <f t="shared" ref="V610:V673" si="851">_xlfn.POISSON.DIST(3,K610,FALSE) * _xlfn.POISSON.DIST(3,L610,FALSE)</f>
        <v>0</v>
      </c>
      <c r="W610" s="5">
        <f t="shared" ref="W610:W673" si="852">_xlfn.POISSON.DIST(3,K610,FALSE) * _xlfn.POISSON.DIST(0,L610,FALSE)</f>
        <v>0</v>
      </c>
      <c r="X610" s="5">
        <f t="shared" ref="X610:X673" si="853">_xlfn.POISSON.DIST(3,K610,FALSE) * _xlfn.POISSON.DIST(1,L610,FALSE)</f>
        <v>0</v>
      </c>
      <c r="Y610" s="5">
        <f t="shared" ref="Y610:Y673" si="854">_xlfn.POISSON.DIST(3,K610,FALSE) * _xlfn.POISSON.DIST(2,L610,FALSE)</f>
        <v>0</v>
      </c>
      <c r="Z610" s="5">
        <f t="shared" ref="Z610:Z673" si="855">_xlfn.POISSON.DIST(0,K610,FALSE) * _xlfn.POISSON.DIST(3,L610,FALSE)</f>
        <v>1.0133078240456056E-3</v>
      </c>
      <c r="AA610" s="5">
        <f t="shared" ref="AA610:AA673" si="856">_xlfn.POISSON.DIST(1,K610,FALSE) * _xlfn.POISSON.DIST(3,L610,FALSE)</f>
        <v>0</v>
      </c>
      <c r="AB610" s="5">
        <f t="shared" ref="AB610:AB673" si="857">_xlfn.POISSON.DIST(2,K610,FALSE) * _xlfn.POISSON.DIST(3,L610,FALSE)</f>
        <v>0</v>
      </c>
      <c r="AC610" s="5">
        <f t="shared" ref="AC610:AC673" si="858">_xlfn.POISSON.DIST(4,K610,FALSE) * _xlfn.POISSON.DIST(4,L610,FALSE)</f>
        <v>0</v>
      </c>
      <c r="AD610" s="5">
        <f t="shared" ref="AD610:AD673" si="859">_xlfn.POISSON.DIST(4,K610,FALSE) * _xlfn.POISSON.DIST(0,L610,FALSE)</f>
        <v>0</v>
      </c>
      <c r="AE610" s="5">
        <f t="shared" ref="AE610:AE673" si="860">_xlfn.POISSON.DIST(4,K610,FALSE) * _xlfn.POISSON.DIST(1,L610,FALSE)</f>
        <v>0</v>
      </c>
      <c r="AF610" s="5">
        <f t="shared" ref="AF610:AF673" si="861">_xlfn.POISSON.DIST(4,K610,FALSE) * _xlfn.POISSON.DIST(2,L610,FALSE)</f>
        <v>0</v>
      </c>
      <c r="AG610" s="5">
        <f t="shared" ref="AG610:AG673" si="862">_xlfn.POISSON.DIST(4,K610,FALSE) * _xlfn.POISSON.DIST(3,L610,FALSE)</f>
        <v>0</v>
      </c>
      <c r="AH610" s="5">
        <f t="shared" ref="AH610:AH673" si="863">_xlfn.POISSON.DIST(0,K610,FALSE) * _xlfn.POISSON.DIST(4,L610,FALSE)</f>
        <v>4.9337007976695502E-5</v>
      </c>
      <c r="AI610" s="5">
        <f t="shared" ref="AI610:AI673" si="864">_xlfn.POISSON.DIST(1,K610,FALSE) * _xlfn.POISSON.DIST(4,L610,FALSE)</f>
        <v>0</v>
      </c>
      <c r="AJ610" s="5">
        <f t="shared" ref="AJ610:AJ673" si="865">_xlfn.POISSON.DIST(2,K610,FALSE) * _xlfn.POISSON.DIST(4,L610,FALSE)</f>
        <v>0</v>
      </c>
      <c r="AK610" s="5">
        <f t="shared" ref="AK610:AK673" si="866">_xlfn.POISSON.DIST(3,K610,FALSE) * _xlfn.POISSON.DIST(4,L610,FALSE)</f>
        <v>0</v>
      </c>
      <c r="AL610" s="5">
        <f t="shared" ref="AL610:AL673" si="867">_xlfn.POISSON.DIST(5,K610,FALSE) * _xlfn.POISSON.DIST(5,L610,FALSE)</f>
        <v>0</v>
      </c>
      <c r="AM610" s="5">
        <f t="shared" ref="AM610:AM673" si="868">_xlfn.POISSON.DIST(5,K610,FALSE) * _xlfn.POISSON.DIST(0,L610,FALSE)</f>
        <v>0</v>
      </c>
      <c r="AN610" s="5">
        <f t="shared" ref="AN610:AN673" si="869">_xlfn.POISSON.DIST(5,K610,FALSE) * _xlfn.POISSON.DIST(1,L610,FALSE)</f>
        <v>0</v>
      </c>
      <c r="AO610" s="5">
        <f t="shared" ref="AO610:AO673" si="870">_xlfn.POISSON.DIST(5,K610,FALSE) * _xlfn.POISSON.DIST(2,L610,FALSE)</f>
        <v>0</v>
      </c>
      <c r="AP610" s="5">
        <f t="shared" ref="AP610:AP673" si="871">_xlfn.POISSON.DIST(5,K610,FALSE) * _xlfn.POISSON.DIST(3,L610,FALSE)</f>
        <v>0</v>
      </c>
      <c r="AQ610" s="5">
        <f t="shared" ref="AQ610:AQ673" si="872">_xlfn.POISSON.DIST(5,K610,FALSE) * _xlfn.POISSON.DIST(4,L610,FALSE)</f>
        <v>0</v>
      </c>
      <c r="AR610" s="5">
        <f t="shared" ref="AR610:AR673" si="873">_xlfn.POISSON.DIST(0,K610,FALSE) * _xlfn.POISSON.DIST(5,L610,FALSE)</f>
        <v>1.9217381319522604E-6</v>
      </c>
      <c r="AS610" s="5">
        <f t="shared" ref="AS610:AS673" si="874">_xlfn.POISSON.DIST(1,K610,FALSE) * _xlfn.POISSON.DIST(5,L610,FALSE)</f>
        <v>0</v>
      </c>
      <c r="AT610" s="5">
        <f t="shared" ref="AT610:AT673" si="875">_xlfn.POISSON.DIST(2,K610,FALSE) * _xlfn.POISSON.DIST(5,L610,FALSE)</f>
        <v>0</v>
      </c>
      <c r="AU610" s="5">
        <f t="shared" ref="AU610:AU673" si="876">_xlfn.POISSON.DIST(3,K610,FALSE) * _xlfn.POISSON.DIST(5,L610,FALSE)</f>
        <v>0</v>
      </c>
      <c r="AV610" s="5">
        <f t="shared" ref="AV610:AV673" si="877">_xlfn.POISSON.DIST(4,K610,FALSE) * _xlfn.POISSON.DIST(5,L610,FALSE)</f>
        <v>0</v>
      </c>
      <c r="AW610" s="5">
        <f t="shared" ref="AW610:AW673" si="878">_xlfn.POISSON.DIST(6,K610,FALSE) * _xlfn.POISSON.DIST(6,L610,FALSE)</f>
        <v>0</v>
      </c>
      <c r="AX610" s="5">
        <f t="shared" ref="AX610:AX673" si="879">_xlfn.POISSON.DIST(6,K610,FALSE) * _xlfn.POISSON.DIST(0,L610,FALSE)</f>
        <v>0</v>
      </c>
      <c r="AY610" s="5">
        <f t="shared" ref="AY610:AY673" si="880">_xlfn.POISSON.DIST(6,K610,FALSE) * _xlfn.POISSON.DIST(1,L610,FALSE)</f>
        <v>0</v>
      </c>
      <c r="AZ610" s="5">
        <f t="shared" ref="AZ610:AZ673" si="881">_xlfn.POISSON.DIST(6,K610,FALSE) * _xlfn.POISSON.DIST(2,L610,FALSE)</f>
        <v>0</v>
      </c>
      <c r="BA610" s="5">
        <f t="shared" ref="BA610:BA673" si="882">_xlfn.POISSON.DIST(6,K610,FALSE) * _xlfn.POISSON.DIST(3,L610,FALSE)</f>
        <v>0</v>
      </c>
      <c r="BB610" s="5">
        <f t="shared" ref="BB610:BB673" si="883">_xlfn.POISSON.DIST(6,K610,FALSE) * _xlfn.POISSON.DIST(4,L610,FALSE)</f>
        <v>0</v>
      </c>
      <c r="BC610" s="5">
        <f t="shared" ref="BC610:BC673" si="884">_xlfn.POISSON.DIST(6,K610,FALSE) * _xlfn.POISSON.DIST(5,L610,FALSE)</f>
        <v>0</v>
      </c>
      <c r="BD610" s="5">
        <f t="shared" ref="BD610:BD673" si="885">_xlfn.POISSON.DIST(0,K610,FALSE) * _xlfn.POISSON.DIST(6,L610,FALSE)</f>
        <v>6.2378418676837954E-8</v>
      </c>
      <c r="BE610" s="5">
        <f t="shared" ref="BE610:BE673" si="886">_xlfn.POISSON.DIST(1,K610,FALSE) * _xlfn.POISSON.DIST(6,L610,FALSE)</f>
        <v>0</v>
      </c>
      <c r="BF610" s="5">
        <f t="shared" ref="BF610:BF673" si="887">_xlfn.POISSON.DIST(2,K610,FALSE) * _xlfn.POISSON.DIST(6,L610,FALSE)</f>
        <v>0</v>
      </c>
      <c r="BG610" s="5">
        <f t="shared" ref="BG610:BG673" si="888">_xlfn.POISSON.DIST(3,K610,FALSE) * _xlfn.POISSON.DIST(6,L610,FALSE)</f>
        <v>0</v>
      </c>
      <c r="BH610" s="5">
        <f t="shared" ref="BH610:BH673" si="889">_xlfn.POISSON.DIST(4,K610,FALSE) * _xlfn.POISSON.DIST(6,L610,FALSE)</f>
        <v>0</v>
      </c>
      <c r="BI610" s="5">
        <f t="shared" ref="BI610:BI673" si="890">_xlfn.POISSON.DIST(5,K610,FALSE) * _xlfn.POISSON.DIST(6,L610,FALSE)</f>
        <v>0</v>
      </c>
      <c r="BJ610" s="8">
        <f t="shared" ref="BJ610:BJ673" si="891">SUM(N610,Q610,T610,W610,X610,Y610,AD610,AE610,AF610,AG610,AM610,AN610,AO610,AP610,AQ610,AX610,AY610,AZ610,BA610,BB610,BC610)</f>
        <v>0</v>
      </c>
      <c r="BK610" s="8">
        <f t="shared" ref="BK610:BK673" si="892">SUM(M610,P610,S610,V610,AC610,AL610,AY610)</f>
        <v>0.82303524844988052</v>
      </c>
      <c r="BL610" s="8">
        <f t="shared" ref="BL610:BL673" si="893">SUM(O610,R610,U610,AA610,AB610,AH610,AI610,AJ610,AK610,AR610,AS610,AT610,AU610,AV610,BD610,BE610,BF610,BG610,BH610,BI610)</f>
        <v>0.17595144194737874</v>
      </c>
      <c r="BM610" s="8">
        <f t="shared" ref="BM610:BM673" si="894">SUM(S610:BI610)</f>
        <v>1.0646289485729302E-3</v>
      </c>
      <c r="BN610" s="8">
        <f t="shared" ref="BN610:BN673" si="895">SUM(M610:R610)</f>
        <v>0.99893536927273197</v>
      </c>
    </row>
    <row r="611" spans="1:66" x14ac:dyDescent="0.25">
      <c r="A611" t="s">
        <v>114</v>
      </c>
      <c r="B611" t="s">
        <v>115</v>
      </c>
      <c r="C611" t="s">
        <v>96</v>
      </c>
      <c r="D611" s="10"/>
      <c r="E611">
        <f>VLOOKUP(A611,home!$A$2:$E$405,3,FALSE)</f>
        <v>1.27272727272727</v>
      </c>
      <c r="F611">
        <f>VLOOKUP(B611,home!$B$2:$E$405,3,FALSE)</f>
        <v>1.18</v>
      </c>
      <c r="G611">
        <f>VLOOKUP(C611,away!$B$2:$E$405,4,FALSE)</f>
        <v>2.36</v>
      </c>
      <c r="H611">
        <f>VLOOKUP(A611,away!$A$2:$E$405,3,FALSE)</f>
        <v>1.02272727272727</v>
      </c>
      <c r="I611">
        <f>VLOOKUP(C611,away!$B$2:$E$405,3,FALSE)</f>
        <v>0.79</v>
      </c>
      <c r="J611">
        <f>VLOOKUP(B611,home!$B$2:$E$405,4,FALSE)</f>
        <v>0.98</v>
      </c>
      <c r="K611" s="3">
        <f t="shared" si="840"/>
        <v>3.5442909090909014</v>
      </c>
      <c r="L611" s="3">
        <f t="shared" si="841"/>
        <v>0.79179545454545253</v>
      </c>
      <c r="M611" s="5">
        <f t="shared" si="842"/>
        <v>1.3087648401955585E-2</v>
      </c>
      <c r="N611" s="5">
        <f t="shared" si="843"/>
        <v>4.6386433252429242E-2</v>
      </c>
      <c r="O611" s="5">
        <f t="shared" si="844"/>
        <v>1.0362740515357488E-2</v>
      </c>
      <c r="P611" s="5">
        <f t="shared" si="845"/>
        <v>3.6728567001849503E-2</v>
      </c>
      <c r="Q611" s="5">
        <f t="shared" si="846"/>
        <v>8.2203506840868454E-2</v>
      </c>
      <c r="R611" s="5">
        <f t="shared" si="847"/>
        <v>4.1025854183470295E-3</v>
      </c>
      <c r="S611" s="5">
        <f t="shared" si="848"/>
        <v>2.576833500905671E-2</v>
      </c>
      <c r="T611" s="5">
        <f t="shared" si="849"/>
        <v>6.5088363064295648E-2</v>
      </c>
      <c r="U611" s="5">
        <f t="shared" si="850"/>
        <v>1.4540756202016268E-2</v>
      </c>
      <c r="V611" s="5">
        <f t="shared" si="851"/>
        <v>8.0350061526953866E-3</v>
      </c>
      <c r="W611" s="5">
        <f t="shared" si="852"/>
        <v>9.7117713997160585E-2</v>
      </c>
      <c r="X611" s="5">
        <f t="shared" si="853"/>
        <v>7.6897364498797013E-2</v>
      </c>
      <c r="Y611" s="5">
        <f t="shared" si="854"/>
        <v>3.0443491838336164E-2</v>
      </c>
      <c r="Z611" s="5">
        <f t="shared" si="855"/>
        <v>1.0828028287105439E-3</v>
      </c>
      <c r="AA611" s="5">
        <f t="shared" si="856"/>
        <v>3.8377682221366932E-3</v>
      </c>
      <c r="AB611" s="5">
        <f t="shared" si="857"/>
        <v>6.8010835104585186E-3</v>
      </c>
      <c r="AC611" s="5">
        <f t="shared" si="858"/>
        <v>1.4093166929985341E-3</v>
      </c>
      <c r="AD611" s="5">
        <f t="shared" si="859"/>
        <v>8.6053357707956607E-2</v>
      </c>
      <c r="AE611" s="5">
        <f t="shared" si="860"/>
        <v>6.8136657481533927E-2</v>
      </c>
      <c r="AF611" s="5">
        <f t="shared" si="861"/>
        <v>2.697514784089948E-2</v>
      </c>
      <c r="AG611" s="5">
        <f t="shared" si="862"/>
        <v>7.1195998153719296E-3</v>
      </c>
      <c r="AH611" s="5">
        <f t="shared" si="863"/>
        <v>2.1433958948549172E-4</v>
      </c>
      <c r="AI611" s="5">
        <f t="shared" si="864"/>
        <v>7.59681858471704E-4</v>
      </c>
      <c r="AJ611" s="5">
        <f t="shared" si="865"/>
        <v>1.3462667523912711E-3</v>
      </c>
      <c r="AK611" s="5">
        <f t="shared" si="866"/>
        <v>1.5905203372372377E-3</v>
      </c>
      <c r="AL611" s="5">
        <f t="shared" si="867"/>
        <v>1.5820162949330819E-4</v>
      </c>
      <c r="AM611" s="5">
        <f t="shared" si="868"/>
        <v>6.0999626684211584E-2</v>
      </c>
      <c r="AN611" s="5">
        <f t="shared" si="869"/>
        <v>4.8299227137528225E-2</v>
      </c>
      <c r="AO611" s="5">
        <f t="shared" si="870"/>
        <v>1.9121554252776608E-2</v>
      </c>
      <c r="AP611" s="5">
        <f t="shared" si="871"/>
        <v>5.0467865803975956E-3</v>
      </c>
      <c r="AQ611" s="5">
        <f t="shared" si="872"/>
        <v>9.9900566860495099E-4</v>
      </c>
      <c r="AR611" s="5">
        <f t="shared" si="873"/>
        <v>3.3942622536750124E-5</v>
      </c>
      <c r="AS611" s="5">
        <f t="shared" si="874"/>
        <v>1.2030252848770741E-4</v>
      </c>
      <c r="AT611" s="5">
        <f t="shared" si="875"/>
        <v>2.1319357902981536E-4</v>
      </c>
      <c r="AU611" s="5">
        <f t="shared" si="876"/>
        <v>2.5187335467730901E-4</v>
      </c>
      <c r="AV611" s="5">
        <f t="shared" si="877"/>
        <v>2.2317811030625367E-4</v>
      </c>
      <c r="AW611" s="5">
        <f t="shared" si="878"/>
        <v>1.2332491271733316E-5</v>
      </c>
      <c r="AX611" s="5">
        <f t="shared" si="879"/>
        <v>3.6033403719131663E-2</v>
      </c>
      <c r="AY611" s="5">
        <f t="shared" si="880"/>
        <v>2.8531085276609653E-2</v>
      </c>
      <c r="AZ611" s="5">
        <f t="shared" si="881"/>
        <v>1.1295391817634105E-2</v>
      </c>
      <c r="BA611" s="5">
        <f t="shared" si="882"/>
        <v>2.9812132995041935E-3</v>
      </c>
      <c r="BB611" s="5">
        <f t="shared" si="883"/>
        <v>5.9012778489446775E-4</v>
      </c>
      <c r="BC611" s="5">
        <f t="shared" si="884"/>
        <v>9.3452099536083246E-5</v>
      </c>
      <c r="BD611" s="5">
        <f t="shared" si="885"/>
        <v>4.4792690399917973E-6</v>
      </c>
      <c r="BE611" s="5">
        <f t="shared" si="886"/>
        <v>1.5875832537815254E-5</v>
      </c>
      <c r="BF611" s="5">
        <f t="shared" si="887"/>
        <v>2.8134284469014078E-5</v>
      </c>
      <c r="BG611" s="5">
        <f t="shared" si="888"/>
        <v>3.3238696225767972E-5</v>
      </c>
      <c r="BH611" s="5">
        <f t="shared" si="889"/>
        <v>2.9451902215755874E-5</v>
      </c>
      <c r="BI611" s="5">
        <f t="shared" si="890"/>
        <v>2.0877221855747535E-5</v>
      </c>
      <c r="BJ611" s="8">
        <f t="shared" si="891"/>
        <v>0.80041251065847807</v>
      </c>
      <c r="BK611" s="8">
        <f t="shared" si="892"/>
        <v>0.11371816016465866</v>
      </c>
      <c r="BL611" s="8">
        <f t="shared" si="893"/>
        <v>4.453028980728363E-2</v>
      </c>
      <c r="BM611" s="8">
        <f t="shared" si="894"/>
        <v>0.7383535292429857</v>
      </c>
      <c r="BN611" s="8">
        <f t="shared" si="895"/>
        <v>0.19287148143080729</v>
      </c>
    </row>
    <row r="612" spans="1:66" x14ac:dyDescent="0.25">
      <c r="A612" t="s">
        <v>114</v>
      </c>
      <c r="B612" t="s">
        <v>120</v>
      </c>
      <c r="C612" t="s">
        <v>104</v>
      </c>
      <c r="D612" s="10"/>
      <c r="E612">
        <f>VLOOKUP(A612,home!$A$2:$E$405,3,FALSE)</f>
        <v>1.27272727272727</v>
      </c>
      <c r="F612">
        <f>VLOOKUP(B612,home!$B$2:$E$405,3,FALSE)</f>
        <v>1.57</v>
      </c>
      <c r="G612">
        <f>VLOOKUP(C612,away!$B$2:$E$405,4,FALSE)</f>
        <v>0</v>
      </c>
      <c r="H612">
        <f>VLOOKUP(A612,away!$A$2:$E$405,3,FALSE)</f>
        <v>1.02272727272727</v>
      </c>
      <c r="I612">
        <f>VLOOKUP(C612,away!$B$2:$E$405,3,FALSE)</f>
        <v>0.79</v>
      </c>
      <c r="J612">
        <f>VLOOKUP(B612,home!$B$2:$E$405,4,FALSE)</f>
        <v>0.98</v>
      </c>
      <c r="K612" s="3">
        <f t="shared" si="840"/>
        <v>0</v>
      </c>
      <c r="L612" s="3">
        <f t="shared" si="841"/>
        <v>0.79179545454545253</v>
      </c>
      <c r="M612" s="5">
        <f t="shared" si="842"/>
        <v>0.45303066866411018</v>
      </c>
      <c r="N612" s="5">
        <f t="shared" si="843"/>
        <v>0</v>
      </c>
      <c r="O612" s="5">
        <f t="shared" si="844"/>
        <v>0.3587076242179294</v>
      </c>
      <c r="P612" s="5">
        <f t="shared" si="845"/>
        <v>0</v>
      </c>
      <c r="Q612" s="5">
        <f t="shared" si="846"/>
        <v>0</v>
      </c>
      <c r="R612" s="5">
        <f t="shared" si="847"/>
        <v>0.14201153318327739</v>
      </c>
      <c r="S612" s="5">
        <f t="shared" si="848"/>
        <v>0</v>
      </c>
      <c r="T612" s="5">
        <f t="shared" si="849"/>
        <v>0</v>
      </c>
      <c r="U612" s="5">
        <f t="shared" si="850"/>
        <v>0</v>
      </c>
      <c r="V612" s="5">
        <f t="shared" si="851"/>
        <v>0</v>
      </c>
      <c r="W612" s="5">
        <f t="shared" si="852"/>
        <v>0</v>
      </c>
      <c r="X612" s="5">
        <f t="shared" si="853"/>
        <v>0</v>
      </c>
      <c r="Y612" s="5">
        <f t="shared" si="854"/>
        <v>0</v>
      </c>
      <c r="Z612" s="5">
        <f t="shared" si="855"/>
        <v>3.7481362155849914E-2</v>
      </c>
      <c r="AA612" s="5">
        <f t="shared" si="856"/>
        <v>0</v>
      </c>
      <c r="AB612" s="5">
        <f t="shared" si="857"/>
        <v>0</v>
      </c>
      <c r="AC612" s="5">
        <f t="shared" si="858"/>
        <v>0</v>
      </c>
      <c r="AD612" s="5">
        <f t="shared" si="859"/>
        <v>0</v>
      </c>
      <c r="AE612" s="5">
        <f t="shared" si="860"/>
        <v>0</v>
      </c>
      <c r="AF612" s="5">
        <f t="shared" si="861"/>
        <v>0</v>
      </c>
      <c r="AG612" s="5">
        <f t="shared" si="862"/>
        <v>0</v>
      </c>
      <c r="AH612" s="5">
        <f t="shared" si="863"/>
        <v>7.4193930462934758E-3</v>
      </c>
      <c r="AI612" s="5">
        <f t="shared" si="864"/>
        <v>0</v>
      </c>
      <c r="AJ612" s="5">
        <f t="shared" si="865"/>
        <v>0</v>
      </c>
      <c r="AK612" s="5">
        <f t="shared" si="866"/>
        <v>0</v>
      </c>
      <c r="AL612" s="5">
        <f t="shared" si="867"/>
        <v>0</v>
      </c>
      <c r="AM612" s="5">
        <f t="shared" si="868"/>
        <v>0</v>
      </c>
      <c r="AN612" s="5">
        <f t="shared" si="869"/>
        <v>0</v>
      </c>
      <c r="AO612" s="5">
        <f t="shared" si="870"/>
        <v>0</v>
      </c>
      <c r="AP612" s="5">
        <f t="shared" si="871"/>
        <v>0</v>
      </c>
      <c r="AQ612" s="5">
        <f t="shared" si="872"/>
        <v>0</v>
      </c>
      <c r="AR612" s="5">
        <f t="shared" si="873"/>
        <v>1.1749283379082626E-3</v>
      </c>
      <c r="AS612" s="5">
        <f t="shared" si="874"/>
        <v>0</v>
      </c>
      <c r="AT612" s="5">
        <f t="shared" si="875"/>
        <v>0</v>
      </c>
      <c r="AU612" s="5">
        <f t="shared" si="876"/>
        <v>0</v>
      </c>
      <c r="AV612" s="5">
        <f t="shared" si="877"/>
        <v>0</v>
      </c>
      <c r="AW612" s="5">
        <f t="shared" si="878"/>
        <v>0</v>
      </c>
      <c r="AX612" s="5">
        <f t="shared" si="879"/>
        <v>0</v>
      </c>
      <c r="AY612" s="5">
        <f t="shared" si="880"/>
        <v>0</v>
      </c>
      <c r="AZ612" s="5">
        <f t="shared" si="881"/>
        <v>0</v>
      </c>
      <c r="BA612" s="5">
        <f t="shared" si="882"/>
        <v>0</v>
      </c>
      <c r="BB612" s="5">
        <f t="shared" si="883"/>
        <v>0</v>
      </c>
      <c r="BC612" s="5">
        <f t="shared" si="884"/>
        <v>0</v>
      </c>
      <c r="BD612" s="5">
        <f t="shared" si="885"/>
        <v>1.5505048622873428E-4</v>
      </c>
      <c r="BE612" s="5">
        <f t="shared" si="886"/>
        <v>0</v>
      </c>
      <c r="BF612" s="5">
        <f t="shared" si="887"/>
        <v>0</v>
      </c>
      <c r="BG612" s="5">
        <f t="shared" si="888"/>
        <v>0</v>
      </c>
      <c r="BH612" s="5">
        <f t="shared" si="889"/>
        <v>0</v>
      </c>
      <c r="BI612" s="5">
        <f t="shared" si="890"/>
        <v>0</v>
      </c>
      <c r="BJ612" s="8">
        <f t="shared" si="891"/>
        <v>0</v>
      </c>
      <c r="BK612" s="8">
        <f t="shared" si="892"/>
        <v>0.45303066866411018</v>
      </c>
      <c r="BL612" s="8">
        <f t="shared" si="893"/>
        <v>0.50946852927163722</v>
      </c>
      <c r="BM612" s="8">
        <f t="shared" si="894"/>
        <v>4.6230734026280383E-2</v>
      </c>
      <c r="BN612" s="8">
        <f t="shared" si="895"/>
        <v>0.953749826065317</v>
      </c>
    </row>
    <row r="613" spans="1:66" x14ac:dyDescent="0.25">
      <c r="A613" t="s">
        <v>114</v>
      </c>
      <c r="B613" t="s">
        <v>123</v>
      </c>
      <c r="C613" t="s">
        <v>124</v>
      </c>
      <c r="D613" s="10"/>
      <c r="E613">
        <f>VLOOKUP(A613,home!$A$2:$E$405,3,FALSE)</f>
        <v>1.27272727272727</v>
      </c>
      <c r="F613">
        <f>VLOOKUP(B613,home!$B$2:$E$405,3,FALSE)</f>
        <v>3.14</v>
      </c>
      <c r="G613">
        <f>VLOOKUP(C613,away!$B$2:$E$405,4,FALSE)</f>
        <v>0.79</v>
      </c>
      <c r="H613">
        <f>VLOOKUP(A613,away!$A$2:$E$405,3,FALSE)</f>
        <v>1.02272727272727</v>
      </c>
      <c r="I613">
        <f>VLOOKUP(C613,away!$B$2:$E$405,3,FALSE)</f>
        <v>0.39</v>
      </c>
      <c r="J613">
        <f>VLOOKUP(B613,home!$B$2:$E$405,4,FALSE)</f>
        <v>1.96</v>
      </c>
      <c r="K613" s="3">
        <f t="shared" si="840"/>
        <v>3.1571272727272666</v>
      </c>
      <c r="L613" s="3">
        <f t="shared" si="841"/>
        <v>0.78177272727272518</v>
      </c>
      <c r="M613" s="5">
        <f t="shared" si="842"/>
        <v>1.9469619552090846E-2</v>
      </c>
      <c r="N613" s="5">
        <f t="shared" si="843"/>
        <v>6.1468066877530043E-2</v>
      </c>
      <c r="O613" s="5">
        <f t="shared" si="844"/>
        <v>1.5220817576200434E-2</v>
      </c>
      <c r="P613" s="5">
        <f t="shared" si="845"/>
        <v>4.805405828302893E-2</v>
      </c>
      <c r="Q613" s="5">
        <f t="shared" si="846"/>
        <v>9.7031255170436856E-2</v>
      </c>
      <c r="R613" s="5">
        <f t="shared" si="847"/>
        <v>5.9496100339334213E-3</v>
      </c>
      <c r="S613" s="5">
        <f t="shared" si="848"/>
        <v>2.9651228049044704E-2</v>
      </c>
      <c r="T613" s="5">
        <f t="shared" si="849"/>
        <v>7.585638898528814E-2</v>
      </c>
      <c r="U613" s="5">
        <f t="shared" si="850"/>
        <v>1.8783676100223006E-2</v>
      </c>
      <c r="V613" s="5">
        <f t="shared" si="851"/>
        <v>8.131539596400816E-3</v>
      </c>
      <c r="W613" s="5">
        <f t="shared" si="852"/>
        <v>0.10211334066851491</v>
      </c>
      <c r="X613" s="5">
        <f t="shared" si="853"/>
        <v>7.9829424825353781E-2</v>
      </c>
      <c r="Y613" s="5">
        <f t="shared" si="854"/>
        <v>3.1204233581164906E-2</v>
      </c>
      <c r="Z613" s="5">
        <f t="shared" si="855"/>
        <v>1.5504142874791006E-3</v>
      </c>
      <c r="AA613" s="5">
        <f t="shared" si="856"/>
        <v>4.8948552310262823E-3</v>
      </c>
      <c r="AB613" s="5">
        <f t="shared" si="857"/>
        <v>7.7268404729624023E-3</v>
      </c>
      <c r="AC613" s="5">
        <f t="shared" si="858"/>
        <v>1.2543692644158496E-3</v>
      </c>
      <c r="AD613" s="5">
        <f t="shared" si="859"/>
        <v>8.0596203183464679E-2</v>
      </c>
      <c r="AE613" s="5">
        <f t="shared" si="860"/>
        <v>6.3007913570563873E-2</v>
      </c>
      <c r="AF613" s="5">
        <f t="shared" si="861"/>
        <v>2.4628934215911936E-2</v>
      </c>
      <c r="AG613" s="5">
        <f t="shared" si="862"/>
        <v>6.418076357264671E-3</v>
      </c>
      <c r="AH613" s="5">
        <f t="shared" si="863"/>
        <v>3.0301790148128382E-4</v>
      </c>
      <c r="AI613" s="5">
        <f t="shared" si="864"/>
        <v>9.5666608089114535E-4</v>
      </c>
      <c r="AJ613" s="5">
        <f t="shared" si="865"/>
        <v>1.5101582874372725E-3</v>
      </c>
      <c r="AK613" s="5">
        <f t="shared" si="866"/>
        <v>1.589253971801105E-3</v>
      </c>
      <c r="AL613" s="5">
        <f t="shared" si="867"/>
        <v>1.2383916096440857E-4</v>
      </c>
      <c r="AM613" s="5">
        <f t="shared" si="868"/>
        <v>5.0890494229756895E-2</v>
      </c>
      <c r="AN613" s="5">
        <f t="shared" si="869"/>
        <v>3.9784800466253933E-2</v>
      </c>
      <c r="AO613" s="5">
        <f t="shared" si="870"/>
        <v>1.555133598225226E-2</v>
      </c>
      <c r="AP613" s="5">
        <f t="shared" si="871"/>
        <v>4.0525367811932713E-3</v>
      </c>
      <c r="AQ613" s="5">
        <f t="shared" si="872"/>
        <v>7.9204068295162368E-4</v>
      </c>
      <c r="AR613" s="5">
        <f t="shared" si="873"/>
        <v>4.7378226250696251E-5</v>
      </c>
      <c r="AS613" s="5">
        <f t="shared" si="874"/>
        <v>1.4957909022951608E-4</v>
      </c>
      <c r="AT613" s="5">
        <f t="shared" si="875"/>
        <v>2.3612011259666895E-4</v>
      </c>
      <c r="AU613" s="5">
        <f t="shared" si="876"/>
        <v>2.4848708237279211E-4</v>
      </c>
      <c r="AV613" s="5">
        <f t="shared" si="877"/>
        <v>1.9612633616989222E-4</v>
      </c>
      <c r="AW613" s="5">
        <f t="shared" si="878"/>
        <v>8.4903991101271189E-6</v>
      </c>
      <c r="AX613" s="5">
        <f t="shared" si="879"/>
        <v>2.6777961209222503E-2</v>
      </c>
      <c r="AY613" s="5">
        <f t="shared" si="880"/>
        <v>2.0934279765337117E-2</v>
      </c>
      <c r="AZ613" s="5">
        <f t="shared" si="881"/>
        <v>8.1829244928189101E-3</v>
      </c>
      <c r="BA613" s="5">
        <f t="shared" si="882"/>
        <v>2.1323957326059408E-3</v>
      </c>
      <c r="BB613" s="5">
        <f t="shared" si="883"/>
        <v>4.1676220687601669E-4</v>
      </c>
      <c r="BC613" s="5">
        <f t="shared" si="884"/>
        <v>6.5162665418732672E-5</v>
      </c>
      <c r="BD613" s="5">
        <f t="shared" si="885"/>
        <v>6.1731675248918359E-6</v>
      </c>
      <c r="BE613" s="5">
        <f t="shared" si="886"/>
        <v>1.9489475551950296E-5</v>
      </c>
      <c r="BF613" s="5">
        <f t="shared" si="887"/>
        <v>3.0765377398106799E-5</v>
      </c>
      <c r="BG613" s="5">
        <f t="shared" si="888"/>
        <v>3.2376737346436657E-5</v>
      </c>
      <c r="BH613" s="5">
        <f t="shared" si="889"/>
        <v>2.5554370119590649E-5</v>
      </c>
      <c r="BI613" s="5">
        <f t="shared" si="890"/>
        <v>1.6135679768385275E-5</v>
      </c>
      <c r="BJ613" s="8">
        <f t="shared" si="891"/>
        <v>0.79173453165018082</v>
      </c>
      <c r="BK613" s="8">
        <f t="shared" si="892"/>
        <v>0.12761893367128269</v>
      </c>
      <c r="BL613" s="8">
        <f t="shared" si="893"/>
        <v>5.794308131128529E-2</v>
      </c>
      <c r="BM613" s="8">
        <f t="shared" si="894"/>
        <v>0.71072774406078054</v>
      </c>
      <c r="BN613" s="8">
        <f t="shared" si="895"/>
        <v>0.24719342749322057</v>
      </c>
    </row>
    <row r="614" spans="1:66" x14ac:dyDescent="0.25">
      <c r="A614" t="s">
        <v>114</v>
      </c>
      <c r="B614" t="s">
        <v>126</v>
      </c>
      <c r="C614" t="s">
        <v>127</v>
      </c>
      <c r="D614" s="10"/>
      <c r="E614">
        <f>VLOOKUP(A614,home!$A$2:$E$405,3,FALSE)</f>
        <v>1.27272727272727</v>
      </c>
      <c r="F614">
        <f>VLOOKUP(B614,home!$B$2:$E$405,3,FALSE)</f>
        <v>1.96</v>
      </c>
      <c r="G614">
        <f>VLOOKUP(C614,away!$B$2:$E$405,4,FALSE)</f>
        <v>1.18</v>
      </c>
      <c r="H614">
        <f>VLOOKUP(A614,away!$A$2:$E$405,3,FALSE)</f>
        <v>1.02272727272727</v>
      </c>
      <c r="I614">
        <f>VLOOKUP(C614,away!$B$2:$E$405,3,FALSE)</f>
        <v>0</v>
      </c>
      <c r="J614">
        <f>VLOOKUP(B614,home!$B$2:$E$405,4,FALSE)</f>
        <v>1.47</v>
      </c>
      <c r="K614" s="3">
        <f t="shared" si="840"/>
        <v>2.9435636363636299</v>
      </c>
      <c r="L614" s="3">
        <f t="shared" si="841"/>
        <v>0</v>
      </c>
      <c r="M614" s="5">
        <f t="shared" si="842"/>
        <v>5.2677669790901639E-2</v>
      </c>
      <c r="N614" s="5">
        <f t="shared" si="843"/>
        <v>0.15506007324486898</v>
      </c>
      <c r="O614" s="5">
        <f t="shared" si="844"/>
        <v>0</v>
      </c>
      <c r="P614" s="5">
        <f t="shared" si="845"/>
        <v>0</v>
      </c>
      <c r="Q614" s="5">
        <f t="shared" si="846"/>
        <v>0.22821459652773868</v>
      </c>
      <c r="R614" s="5">
        <f t="shared" si="847"/>
        <v>0</v>
      </c>
      <c r="S614" s="5">
        <f t="shared" si="848"/>
        <v>0</v>
      </c>
      <c r="T614" s="5">
        <f t="shared" si="849"/>
        <v>0</v>
      </c>
      <c r="U614" s="5">
        <f t="shared" si="850"/>
        <v>0</v>
      </c>
      <c r="V614" s="5">
        <f t="shared" si="851"/>
        <v>0</v>
      </c>
      <c r="W614" s="5">
        <f t="shared" si="852"/>
        <v>0.22392139587548304</v>
      </c>
      <c r="X614" s="5">
        <f t="shared" si="853"/>
        <v>0</v>
      </c>
      <c r="Y614" s="5">
        <f t="shared" si="854"/>
        <v>0</v>
      </c>
      <c r="Z614" s="5">
        <f t="shared" si="855"/>
        <v>0</v>
      </c>
      <c r="AA614" s="5">
        <f t="shared" si="856"/>
        <v>0</v>
      </c>
      <c r="AB614" s="5">
        <f t="shared" si="857"/>
        <v>0</v>
      </c>
      <c r="AC614" s="5">
        <f t="shared" si="858"/>
        <v>0</v>
      </c>
      <c r="AD614" s="5">
        <f t="shared" si="859"/>
        <v>0.16478171957571422</v>
      </c>
      <c r="AE614" s="5">
        <f t="shared" si="860"/>
        <v>0</v>
      </c>
      <c r="AF614" s="5">
        <f t="shared" si="861"/>
        <v>0</v>
      </c>
      <c r="AG614" s="5">
        <f t="shared" si="862"/>
        <v>0</v>
      </c>
      <c r="AH614" s="5">
        <f t="shared" si="863"/>
        <v>0</v>
      </c>
      <c r="AI614" s="5">
        <f t="shared" si="864"/>
        <v>0</v>
      </c>
      <c r="AJ614" s="5">
        <f t="shared" si="865"/>
        <v>0</v>
      </c>
      <c r="AK614" s="5">
        <f t="shared" si="866"/>
        <v>0</v>
      </c>
      <c r="AL614" s="5">
        <f t="shared" si="867"/>
        <v>0</v>
      </c>
      <c r="AM614" s="5">
        <f t="shared" si="868"/>
        <v>9.7009095536108217E-2</v>
      </c>
      <c r="AN614" s="5">
        <f t="shared" si="869"/>
        <v>0</v>
      </c>
      <c r="AO614" s="5">
        <f t="shared" si="870"/>
        <v>0</v>
      </c>
      <c r="AP614" s="5">
        <f t="shared" si="871"/>
        <v>0</v>
      </c>
      <c r="AQ614" s="5">
        <f t="shared" si="872"/>
        <v>0</v>
      </c>
      <c r="AR614" s="5">
        <f t="shared" si="873"/>
        <v>0</v>
      </c>
      <c r="AS614" s="5">
        <f t="shared" si="874"/>
        <v>0</v>
      </c>
      <c r="AT614" s="5">
        <f t="shared" si="875"/>
        <v>0</v>
      </c>
      <c r="AU614" s="5">
        <f t="shared" si="876"/>
        <v>0</v>
      </c>
      <c r="AV614" s="5">
        <f t="shared" si="877"/>
        <v>0</v>
      </c>
      <c r="AW614" s="5">
        <f t="shared" si="878"/>
        <v>0</v>
      </c>
      <c r="AX614" s="5">
        <f t="shared" si="879"/>
        <v>4.7592074336102269E-2</v>
      </c>
      <c r="AY614" s="5">
        <f t="shared" si="880"/>
        <v>0</v>
      </c>
      <c r="AZ614" s="5">
        <f t="shared" si="881"/>
        <v>0</v>
      </c>
      <c r="BA614" s="5">
        <f t="shared" si="882"/>
        <v>0</v>
      </c>
      <c r="BB614" s="5">
        <f t="shared" si="883"/>
        <v>0</v>
      </c>
      <c r="BC614" s="5">
        <f t="shared" si="884"/>
        <v>0</v>
      </c>
      <c r="BD614" s="5">
        <f t="shared" si="885"/>
        <v>0</v>
      </c>
      <c r="BE614" s="5">
        <f t="shared" si="886"/>
        <v>0</v>
      </c>
      <c r="BF614" s="5">
        <f t="shared" si="887"/>
        <v>0</v>
      </c>
      <c r="BG614" s="5">
        <f t="shared" si="888"/>
        <v>0</v>
      </c>
      <c r="BH614" s="5">
        <f t="shared" si="889"/>
        <v>0</v>
      </c>
      <c r="BI614" s="5">
        <f t="shared" si="890"/>
        <v>0</v>
      </c>
      <c r="BJ614" s="8">
        <f t="shared" si="891"/>
        <v>0.91657895509601539</v>
      </c>
      <c r="BK614" s="8">
        <f t="shared" si="892"/>
        <v>5.2677669790901639E-2</v>
      </c>
      <c r="BL614" s="8">
        <f t="shared" si="893"/>
        <v>0</v>
      </c>
      <c r="BM614" s="8">
        <f t="shared" si="894"/>
        <v>0.53330428532340779</v>
      </c>
      <c r="BN614" s="8">
        <f t="shared" si="895"/>
        <v>0.43595233956350932</v>
      </c>
    </row>
    <row r="615" spans="1:66" x14ac:dyDescent="0.25">
      <c r="A615" t="s">
        <v>114</v>
      </c>
      <c r="B615" t="s">
        <v>345</v>
      </c>
      <c r="C615" t="s">
        <v>320</v>
      </c>
      <c r="D615" s="10"/>
      <c r="E615">
        <f>VLOOKUP(A615,home!$A$2:$E$405,3,FALSE)</f>
        <v>1.27272727272727</v>
      </c>
      <c r="F615">
        <f>VLOOKUP(B615,home!$B$2:$E$405,3,FALSE)</f>
        <v>1.18</v>
      </c>
      <c r="G615">
        <f>VLOOKUP(C615,away!$B$2:$E$405,4,FALSE)</f>
        <v>0.39</v>
      </c>
      <c r="H615">
        <f>VLOOKUP(A615,away!$A$2:$E$405,3,FALSE)</f>
        <v>1.02272727272727</v>
      </c>
      <c r="I615">
        <f>VLOOKUP(C615,away!$B$2:$E$405,3,FALSE)</f>
        <v>0.79</v>
      </c>
      <c r="J615">
        <f>VLOOKUP(B615,home!$B$2:$E$405,4,FALSE)</f>
        <v>0</v>
      </c>
      <c r="K615" s="3">
        <f t="shared" si="840"/>
        <v>0.58570909090908962</v>
      </c>
      <c r="L615" s="3">
        <f t="shared" si="841"/>
        <v>0</v>
      </c>
      <c r="M615" s="5">
        <f t="shared" si="842"/>
        <v>0.55671096313623947</v>
      </c>
      <c r="N615" s="5">
        <f t="shared" si="843"/>
        <v>0.32607067211765051</v>
      </c>
      <c r="O615" s="5">
        <f t="shared" si="844"/>
        <v>0</v>
      </c>
      <c r="P615" s="5">
        <f t="shared" si="845"/>
        <v>0</v>
      </c>
      <c r="Q615" s="5">
        <f t="shared" si="846"/>
        <v>9.549127846907246E-2</v>
      </c>
      <c r="R615" s="5">
        <f t="shared" si="847"/>
        <v>0</v>
      </c>
      <c r="S615" s="5">
        <f t="shared" si="848"/>
        <v>0</v>
      </c>
      <c r="T615" s="5">
        <f t="shared" si="849"/>
        <v>0</v>
      </c>
      <c r="U615" s="5">
        <f t="shared" si="850"/>
        <v>0</v>
      </c>
      <c r="V615" s="5">
        <f t="shared" si="851"/>
        <v>0</v>
      </c>
      <c r="W615" s="5">
        <f t="shared" si="852"/>
        <v>1.8643369967289054E-2</v>
      </c>
      <c r="X615" s="5">
        <f t="shared" si="853"/>
        <v>0</v>
      </c>
      <c r="Y615" s="5">
        <f t="shared" si="854"/>
        <v>0</v>
      </c>
      <c r="Z615" s="5">
        <f t="shared" si="855"/>
        <v>0</v>
      </c>
      <c r="AA615" s="5">
        <f t="shared" si="856"/>
        <v>0</v>
      </c>
      <c r="AB615" s="5">
        <f t="shared" si="857"/>
        <v>0</v>
      </c>
      <c r="AC615" s="5">
        <f t="shared" si="858"/>
        <v>0</v>
      </c>
      <c r="AD615" s="5">
        <f t="shared" si="859"/>
        <v>2.7298978187556733E-3</v>
      </c>
      <c r="AE615" s="5">
        <f t="shared" si="860"/>
        <v>0</v>
      </c>
      <c r="AF615" s="5">
        <f t="shared" si="861"/>
        <v>0</v>
      </c>
      <c r="AG615" s="5">
        <f t="shared" si="862"/>
        <v>0</v>
      </c>
      <c r="AH615" s="5">
        <f t="shared" si="863"/>
        <v>0</v>
      </c>
      <c r="AI615" s="5">
        <f t="shared" si="864"/>
        <v>0</v>
      </c>
      <c r="AJ615" s="5">
        <f t="shared" si="865"/>
        <v>0</v>
      </c>
      <c r="AK615" s="5">
        <f t="shared" si="866"/>
        <v>0</v>
      </c>
      <c r="AL615" s="5">
        <f t="shared" si="867"/>
        <v>0</v>
      </c>
      <c r="AM615" s="5">
        <f t="shared" si="868"/>
        <v>3.1978519393961844E-4</v>
      </c>
      <c r="AN615" s="5">
        <f t="shared" si="869"/>
        <v>0</v>
      </c>
      <c r="AO615" s="5">
        <f t="shared" si="870"/>
        <v>0</v>
      </c>
      <c r="AP615" s="5">
        <f t="shared" si="871"/>
        <v>0</v>
      </c>
      <c r="AQ615" s="5">
        <f t="shared" si="872"/>
        <v>0</v>
      </c>
      <c r="AR615" s="5">
        <f t="shared" si="873"/>
        <v>0</v>
      </c>
      <c r="AS615" s="5">
        <f t="shared" si="874"/>
        <v>0</v>
      </c>
      <c r="AT615" s="5">
        <f t="shared" si="875"/>
        <v>0</v>
      </c>
      <c r="AU615" s="5">
        <f t="shared" si="876"/>
        <v>0</v>
      </c>
      <c r="AV615" s="5">
        <f t="shared" si="877"/>
        <v>0</v>
      </c>
      <c r="AW615" s="5">
        <f t="shared" si="878"/>
        <v>0</v>
      </c>
      <c r="AX615" s="5">
        <f t="shared" si="879"/>
        <v>3.1216849204760142E-5</v>
      </c>
      <c r="AY615" s="5">
        <f t="shared" si="880"/>
        <v>0</v>
      </c>
      <c r="AZ615" s="5">
        <f t="shared" si="881"/>
        <v>0</v>
      </c>
      <c r="BA615" s="5">
        <f t="shared" si="882"/>
        <v>0</v>
      </c>
      <c r="BB615" s="5">
        <f t="shared" si="883"/>
        <v>0</v>
      </c>
      <c r="BC615" s="5">
        <f t="shared" si="884"/>
        <v>0</v>
      </c>
      <c r="BD615" s="5">
        <f t="shared" si="885"/>
        <v>0</v>
      </c>
      <c r="BE615" s="5">
        <f t="shared" si="886"/>
        <v>0</v>
      </c>
      <c r="BF615" s="5">
        <f t="shared" si="887"/>
        <v>0</v>
      </c>
      <c r="BG615" s="5">
        <f t="shared" si="888"/>
        <v>0</v>
      </c>
      <c r="BH615" s="5">
        <f t="shared" si="889"/>
        <v>0</v>
      </c>
      <c r="BI615" s="5">
        <f t="shared" si="890"/>
        <v>0</v>
      </c>
      <c r="BJ615" s="8">
        <f t="shared" si="891"/>
        <v>0.44328622041591204</v>
      </c>
      <c r="BK615" s="8">
        <f t="shared" si="892"/>
        <v>0.55671096313623947</v>
      </c>
      <c r="BL615" s="8">
        <f t="shared" si="893"/>
        <v>0</v>
      </c>
      <c r="BM615" s="8">
        <f t="shared" si="894"/>
        <v>2.1724269829189104E-2</v>
      </c>
      <c r="BN615" s="8">
        <f t="shared" si="895"/>
        <v>0.97827291372296243</v>
      </c>
    </row>
    <row r="616" spans="1:66" x14ac:dyDescent="0.25">
      <c r="A616" t="s">
        <v>114</v>
      </c>
      <c r="B616" t="s">
        <v>128</v>
      </c>
      <c r="C616" t="s">
        <v>119</v>
      </c>
      <c r="D616" s="10"/>
      <c r="E616">
        <f>VLOOKUP(A616,home!$A$2:$E$405,3,FALSE)</f>
        <v>1.27272727272727</v>
      </c>
      <c r="F616">
        <f>VLOOKUP(B616,home!$B$2:$E$405,3,FALSE)</f>
        <v>2.36</v>
      </c>
      <c r="G616">
        <f>VLOOKUP(C616,away!$B$2:$E$405,4,FALSE)</f>
        <v>0.79</v>
      </c>
      <c r="H616">
        <f>VLOOKUP(A616,away!$A$2:$E$405,3,FALSE)</f>
        <v>1.02272727272727</v>
      </c>
      <c r="I616">
        <f>VLOOKUP(C616,away!$B$2:$E$405,3,FALSE)</f>
        <v>1.18</v>
      </c>
      <c r="J616">
        <f>VLOOKUP(B616,home!$B$2:$E$405,4,FALSE)</f>
        <v>0</v>
      </c>
      <c r="K616" s="3">
        <f t="shared" si="840"/>
        <v>2.3728727272727221</v>
      </c>
      <c r="L616" s="3">
        <f t="shared" si="841"/>
        <v>0</v>
      </c>
      <c r="M616" s="5">
        <f t="shared" si="842"/>
        <v>9.321256700485113E-2</v>
      </c>
      <c r="N616" s="5">
        <f t="shared" si="843"/>
        <v>0.22118155808489245</v>
      </c>
      <c r="O616" s="5">
        <f t="shared" si="844"/>
        <v>0</v>
      </c>
      <c r="P616" s="5">
        <f t="shared" si="845"/>
        <v>0</v>
      </c>
      <c r="Q616" s="5">
        <f t="shared" si="846"/>
        <v>0.26241784347766445</v>
      </c>
      <c r="R616" s="5">
        <f t="shared" si="847"/>
        <v>0</v>
      </c>
      <c r="S616" s="5">
        <f t="shared" si="848"/>
        <v>0</v>
      </c>
      <c r="T616" s="5">
        <f t="shared" si="849"/>
        <v>0</v>
      </c>
      <c r="U616" s="5">
        <f t="shared" si="850"/>
        <v>0</v>
      </c>
      <c r="V616" s="5">
        <f t="shared" si="851"/>
        <v>0</v>
      </c>
      <c r="W616" s="5">
        <f t="shared" si="852"/>
        <v>0.20756138131262397</v>
      </c>
      <c r="X616" s="5">
        <f t="shared" si="853"/>
        <v>0</v>
      </c>
      <c r="Y616" s="5">
        <f t="shared" si="854"/>
        <v>0</v>
      </c>
      <c r="Z616" s="5">
        <f t="shared" si="855"/>
        <v>0</v>
      </c>
      <c r="AA616" s="5">
        <f t="shared" si="856"/>
        <v>0</v>
      </c>
      <c r="AB616" s="5">
        <f t="shared" si="857"/>
        <v>0</v>
      </c>
      <c r="AC616" s="5">
        <f t="shared" si="858"/>
        <v>0</v>
      </c>
      <c r="AD616" s="5">
        <f t="shared" si="859"/>
        <v>0.12312918523794489</v>
      </c>
      <c r="AE616" s="5">
        <f t="shared" si="860"/>
        <v>0</v>
      </c>
      <c r="AF616" s="5">
        <f t="shared" si="861"/>
        <v>0</v>
      </c>
      <c r="AG616" s="5">
        <f t="shared" si="862"/>
        <v>0</v>
      </c>
      <c r="AH616" s="5">
        <f t="shared" si="863"/>
        <v>0</v>
      </c>
      <c r="AI616" s="5">
        <f t="shared" si="864"/>
        <v>0</v>
      </c>
      <c r="AJ616" s="5">
        <f t="shared" si="865"/>
        <v>0</v>
      </c>
      <c r="AK616" s="5">
        <f t="shared" si="866"/>
        <v>0</v>
      </c>
      <c r="AL616" s="5">
        <f t="shared" si="867"/>
        <v>0</v>
      </c>
      <c r="AM616" s="5">
        <f t="shared" si="868"/>
        <v>5.8433977116486069E-2</v>
      </c>
      <c r="AN616" s="5">
        <f t="shared" si="869"/>
        <v>0</v>
      </c>
      <c r="AO616" s="5">
        <f t="shared" si="870"/>
        <v>0</v>
      </c>
      <c r="AP616" s="5">
        <f t="shared" si="871"/>
        <v>0</v>
      </c>
      <c r="AQ616" s="5">
        <f t="shared" si="872"/>
        <v>0</v>
      </c>
      <c r="AR616" s="5">
        <f t="shared" si="873"/>
        <v>0</v>
      </c>
      <c r="AS616" s="5">
        <f t="shared" si="874"/>
        <v>0</v>
      </c>
      <c r="AT616" s="5">
        <f t="shared" si="875"/>
        <v>0</v>
      </c>
      <c r="AU616" s="5">
        <f t="shared" si="876"/>
        <v>0</v>
      </c>
      <c r="AV616" s="5">
        <f t="shared" si="877"/>
        <v>0</v>
      </c>
      <c r="AW616" s="5">
        <f t="shared" si="878"/>
        <v>0</v>
      </c>
      <c r="AX616" s="5">
        <f t="shared" si="879"/>
        <v>2.3109398440964688E-2</v>
      </c>
      <c r="AY616" s="5">
        <f t="shared" si="880"/>
        <v>0</v>
      </c>
      <c r="AZ616" s="5">
        <f t="shared" si="881"/>
        <v>0</v>
      </c>
      <c r="BA616" s="5">
        <f t="shared" si="882"/>
        <v>0</v>
      </c>
      <c r="BB616" s="5">
        <f t="shared" si="883"/>
        <v>0</v>
      </c>
      <c r="BC616" s="5">
        <f t="shared" si="884"/>
        <v>0</v>
      </c>
      <c r="BD616" s="5">
        <f t="shared" si="885"/>
        <v>0</v>
      </c>
      <c r="BE616" s="5">
        <f t="shared" si="886"/>
        <v>0</v>
      </c>
      <c r="BF616" s="5">
        <f t="shared" si="887"/>
        <v>0</v>
      </c>
      <c r="BG616" s="5">
        <f t="shared" si="888"/>
        <v>0</v>
      </c>
      <c r="BH616" s="5">
        <f t="shared" si="889"/>
        <v>0</v>
      </c>
      <c r="BI616" s="5">
        <f t="shared" si="890"/>
        <v>0</v>
      </c>
      <c r="BJ616" s="8">
        <f t="shared" si="891"/>
        <v>0.89583334367057654</v>
      </c>
      <c r="BK616" s="8">
        <f t="shared" si="892"/>
        <v>9.321256700485113E-2</v>
      </c>
      <c r="BL616" s="8">
        <f t="shared" si="893"/>
        <v>0</v>
      </c>
      <c r="BM616" s="8">
        <f t="shared" si="894"/>
        <v>0.41223394210801961</v>
      </c>
      <c r="BN616" s="8">
        <f t="shared" si="895"/>
        <v>0.57681196856740802</v>
      </c>
    </row>
    <row r="617" spans="1:66" x14ac:dyDescent="0.25">
      <c r="A617" t="s">
        <v>114</v>
      </c>
      <c r="B617" t="s">
        <v>131</v>
      </c>
      <c r="C617" t="s">
        <v>130</v>
      </c>
      <c r="D617" s="10"/>
      <c r="E617">
        <f>VLOOKUP(A617,home!$A$2:$E$405,3,FALSE)</f>
        <v>1.27272727272727</v>
      </c>
      <c r="F617">
        <f>VLOOKUP(B617,home!$B$2:$E$405,3,FALSE)</f>
        <v>0.26</v>
      </c>
      <c r="G617">
        <f>VLOOKUP(C617,away!$B$2:$E$405,4,FALSE)</f>
        <v>0</v>
      </c>
      <c r="H617">
        <f>VLOOKUP(A617,away!$A$2:$E$405,3,FALSE)</f>
        <v>1.02272727272727</v>
      </c>
      <c r="I617">
        <f>VLOOKUP(C617,away!$B$2:$E$405,3,FALSE)</f>
        <v>0</v>
      </c>
      <c r="J617">
        <f>VLOOKUP(B617,home!$B$2:$E$405,4,FALSE)</f>
        <v>0.65</v>
      </c>
      <c r="K617" s="3">
        <f t="shared" si="840"/>
        <v>0</v>
      </c>
      <c r="L617" s="3">
        <f t="shared" si="841"/>
        <v>0</v>
      </c>
      <c r="M617" s="5">
        <f t="shared" si="842"/>
        <v>1</v>
      </c>
      <c r="N617" s="5">
        <f t="shared" si="843"/>
        <v>0</v>
      </c>
      <c r="O617" s="5">
        <f t="shared" si="844"/>
        <v>0</v>
      </c>
      <c r="P617" s="5">
        <f t="shared" si="845"/>
        <v>0</v>
      </c>
      <c r="Q617" s="5">
        <f t="shared" si="846"/>
        <v>0</v>
      </c>
      <c r="R617" s="5">
        <f t="shared" si="847"/>
        <v>0</v>
      </c>
      <c r="S617" s="5">
        <f t="shared" si="848"/>
        <v>0</v>
      </c>
      <c r="T617" s="5">
        <f t="shared" si="849"/>
        <v>0</v>
      </c>
      <c r="U617" s="5">
        <f t="shared" si="850"/>
        <v>0</v>
      </c>
      <c r="V617" s="5">
        <f t="shared" si="851"/>
        <v>0</v>
      </c>
      <c r="W617" s="5">
        <f t="shared" si="852"/>
        <v>0</v>
      </c>
      <c r="X617" s="5">
        <f t="shared" si="853"/>
        <v>0</v>
      </c>
      <c r="Y617" s="5">
        <f t="shared" si="854"/>
        <v>0</v>
      </c>
      <c r="Z617" s="5">
        <f t="shared" si="855"/>
        <v>0</v>
      </c>
      <c r="AA617" s="5">
        <f t="shared" si="856"/>
        <v>0</v>
      </c>
      <c r="AB617" s="5">
        <f t="shared" si="857"/>
        <v>0</v>
      </c>
      <c r="AC617" s="5">
        <f t="shared" si="858"/>
        <v>0</v>
      </c>
      <c r="AD617" s="5">
        <f t="shared" si="859"/>
        <v>0</v>
      </c>
      <c r="AE617" s="5">
        <f t="shared" si="860"/>
        <v>0</v>
      </c>
      <c r="AF617" s="5">
        <f t="shared" si="861"/>
        <v>0</v>
      </c>
      <c r="AG617" s="5">
        <f t="shared" si="862"/>
        <v>0</v>
      </c>
      <c r="AH617" s="5">
        <f t="shared" si="863"/>
        <v>0</v>
      </c>
      <c r="AI617" s="5">
        <f t="shared" si="864"/>
        <v>0</v>
      </c>
      <c r="AJ617" s="5">
        <f t="shared" si="865"/>
        <v>0</v>
      </c>
      <c r="AK617" s="5">
        <f t="shared" si="866"/>
        <v>0</v>
      </c>
      <c r="AL617" s="5">
        <f t="shared" si="867"/>
        <v>0</v>
      </c>
      <c r="AM617" s="5">
        <f t="shared" si="868"/>
        <v>0</v>
      </c>
      <c r="AN617" s="5">
        <f t="shared" si="869"/>
        <v>0</v>
      </c>
      <c r="AO617" s="5">
        <f t="shared" si="870"/>
        <v>0</v>
      </c>
      <c r="AP617" s="5">
        <f t="shared" si="871"/>
        <v>0</v>
      </c>
      <c r="AQ617" s="5">
        <f t="shared" si="872"/>
        <v>0</v>
      </c>
      <c r="AR617" s="5">
        <f t="shared" si="873"/>
        <v>0</v>
      </c>
      <c r="AS617" s="5">
        <f t="shared" si="874"/>
        <v>0</v>
      </c>
      <c r="AT617" s="5">
        <f t="shared" si="875"/>
        <v>0</v>
      </c>
      <c r="AU617" s="5">
        <f t="shared" si="876"/>
        <v>0</v>
      </c>
      <c r="AV617" s="5">
        <f t="shared" si="877"/>
        <v>0</v>
      </c>
      <c r="AW617" s="5">
        <f t="shared" si="878"/>
        <v>0</v>
      </c>
      <c r="AX617" s="5">
        <f t="shared" si="879"/>
        <v>0</v>
      </c>
      <c r="AY617" s="5">
        <f t="shared" si="880"/>
        <v>0</v>
      </c>
      <c r="AZ617" s="5">
        <f t="shared" si="881"/>
        <v>0</v>
      </c>
      <c r="BA617" s="5">
        <f t="shared" si="882"/>
        <v>0</v>
      </c>
      <c r="BB617" s="5">
        <f t="shared" si="883"/>
        <v>0</v>
      </c>
      <c r="BC617" s="5">
        <f t="shared" si="884"/>
        <v>0</v>
      </c>
      <c r="BD617" s="5">
        <f t="shared" si="885"/>
        <v>0</v>
      </c>
      <c r="BE617" s="5">
        <f t="shared" si="886"/>
        <v>0</v>
      </c>
      <c r="BF617" s="5">
        <f t="shared" si="887"/>
        <v>0</v>
      </c>
      <c r="BG617" s="5">
        <f t="shared" si="888"/>
        <v>0</v>
      </c>
      <c r="BH617" s="5">
        <f t="shared" si="889"/>
        <v>0</v>
      </c>
      <c r="BI617" s="5">
        <f t="shared" si="890"/>
        <v>0</v>
      </c>
      <c r="BJ617" s="8">
        <f t="shared" si="891"/>
        <v>0</v>
      </c>
      <c r="BK617" s="8">
        <f t="shared" si="892"/>
        <v>1</v>
      </c>
      <c r="BL617" s="8">
        <f t="shared" si="893"/>
        <v>0</v>
      </c>
      <c r="BM617" s="8">
        <f t="shared" si="894"/>
        <v>0</v>
      </c>
      <c r="BN617" s="8">
        <f t="shared" si="895"/>
        <v>1</v>
      </c>
    </row>
    <row r="618" spans="1:66" x14ac:dyDescent="0.25">
      <c r="A618" t="s">
        <v>114</v>
      </c>
      <c r="B618" t="s">
        <v>116</v>
      </c>
      <c r="C618" t="s">
        <v>133</v>
      </c>
      <c r="D618" s="10"/>
      <c r="E618">
        <f>VLOOKUP(A618,home!$A$2:$E$405,3,FALSE)</f>
        <v>1.27272727272727</v>
      </c>
      <c r="F618">
        <f>VLOOKUP(B618,home!$B$2:$E$405,3,FALSE)</f>
        <v>0.79</v>
      </c>
      <c r="G618">
        <f>VLOOKUP(C618,away!$B$2:$E$405,4,FALSE)</f>
        <v>0</v>
      </c>
      <c r="H618">
        <f>VLOOKUP(A618,away!$A$2:$E$405,3,FALSE)</f>
        <v>1.02272727272727</v>
      </c>
      <c r="I618">
        <f>VLOOKUP(C618,away!$B$2:$E$405,3,FALSE)</f>
        <v>0</v>
      </c>
      <c r="J618">
        <f>VLOOKUP(B618,home!$B$2:$E$405,4,FALSE)</f>
        <v>1.96</v>
      </c>
      <c r="K618" s="3">
        <f t="shared" si="840"/>
        <v>0</v>
      </c>
      <c r="L618" s="3">
        <f t="shared" si="841"/>
        <v>0</v>
      </c>
      <c r="M618" s="5">
        <f t="shared" si="842"/>
        <v>1</v>
      </c>
      <c r="N618" s="5">
        <f t="shared" si="843"/>
        <v>0</v>
      </c>
      <c r="O618" s="5">
        <f t="shared" si="844"/>
        <v>0</v>
      </c>
      <c r="P618" s="5">
        <f t="shared" si="845"/>
        <v>0</v>
      </c>
      <c r="Q618" s="5">
        <f t="shared" si="846"/>
        <v>0</v>
      </c>
      <c r="R618" s="5">
        <f t="shared" si="847"/>
        <v>0</v>
      </c>
      <c r="S618" s="5">
        <f t="shared" si="848"/>
        <v>0</v>
      </c>
      <c r="T618" s="5">
        <f t="shared" si="849"/>
        <v>0</v>
      </c>
      <c r="U618" s="5">
        <f t="shared" si="850"/>
        <v>0</v>
      </c>
      <c r="V618" s="5">
        <f t="shared" si="851"/>
        <v>0</v>
      </c>
      <c r="W618" s="5">
        <f t="shared" si="852"/>
        <v>0</v>
      </c>
      <c r="X618" s="5">
        <f t="shared" si="853"/>
        <v>0</v>
      </c>
      <c r="Y618" s="5">
        <f t="shared" si="854"/>
        <v>0</v>
      </c>
      <c r="Z618" s="5">
        <f t="shared" si="855"/>
        <v>0</v>
      </c>
      <c r="AA618" s="5">
        <f t="shared" si="856"/>
        <v>0</v>
      </c>
      <c r="AB618" s="5">
        <f t="shared" si="857"/>
        <v>0</v>
      </c>
      <c r="AC618" s="5">
        <f t="shared" si="858"/>
        <v>0</v>
      </c>
      <c r="AD618" s="5">
        <f t="shared" si="859"/>
        <v>0</v>
      </c>
      <c r="AE618" s="5">
        <f t="shared" si="860"/>
        <v>0</v>
      </c>
      <c r="AF618" s="5">
        <f t="shared" si="861"/>
        <v>0</v>
      </c>
      <c r="AG618" s="5">
        <f t="shared" si="862"/>
        <v>0</v>
      </c>
      <c r="AH618" s="5">
        <f t="shared" si="863"/>
        <v>0</v>
      </c>
      <c r="AI618" s="5">
        <f t="shared" si="864"/>
        <v>0</v>
      </c>
      <c r="AJ618" s="5">
        <f t="shared" si="865"/>
        <v>0</v>
      </c>
      <c r="AK618" s="5">
        <f t="shared" si="866"/>
        <v>0</v>
      </c>
      <c r="AL618" s="5">
        <f t="shared" si="867"/>
        <v>0</v>
      </c>
      <c r="AM618" s="5">
        <f t="shared" si="868"/>
        <v>0</v>
      </c>
      <c r="AN618" s="5">
        <f t="shared" si="869"/>
        <v>0</v>
      </c>
      <c r="AO618" s="5">
        <f t="shared" si="870"/>
        <v>0</v>
      </c>
      <c r="AP618" s="5">
        <f t="shared" si="871"/>
        <v>0</v>
      </c>
      <c r="AQ618" s="5">
        <f t="shared" si="872"/>
        <v>0</v>
      </c>
      <c r="AR618" s="5">
        <f t="shared" si="873"/>
        <v>0</v>
      </c>
      <c r="AS618" s="5">
        <f t="shared" si="874"/>
        <v>0</v>
      </c>
      <c r="AT618" s="5">
        <f t="shared" si="875"/>
        <v>0</v>
      </c>
      <c r="AU618" s="5">
        <f t="shared" si="876"/>
        <v>0</v>
      </c>
      <c r="AV618" s="5">
        <f t="shared" si="877"/>
        <v>0</v>
      </c>
      <c r="AW618" s="5">
        <f t="shared" si="878"/>
        <v>0</v>
      </c>
      <c r="AX618" s="5">
        <f t="shared" si="879"/>
        <v>0</v>
      </c>
      <c r="AY618" s="5">
        <f t="shared" si="880"/>
        <v>0</v>
      </c>
      <c r="AZ618" s="5">
        <f t="shared" si="881"/>
        <v>0</v>
      </c>
      <c r="BA618" s="5">
        <f t="shared" si="882"/>
        <v>0</v>
      </c>
      <c r="BB618" s="5">
        <f t="shared" si="883"/>
        <v>0</v>
      </c>
      <c r="BC618" s="5">
        <f t="shared" si="884"/>
        <v>0</v>
      </c>
      <c r="BD618" s="5">
        <f t="shared" si="885"/>
        <v>0</v>
      </c>
      <c r="BE618" s="5">
        <f t="shared" si="886"/>
        <v>0</v>
      </c>
      <c r="BF618" s="5">
        <f t="shared" si="887"/>
        <v>0</v>
      </c>
      <c r="BG618" s="5">
        <f t="shared" si="888"/>
        <v>0</v>
      </c>
      <c r="BH618" s="5">
        <f t="shared" si="889"/>
        <v>0</v>
      </c>
      <c r="BI618" s="5">
        <f t="shared" si="890"/>
        <v>0</v>
      </c>
      <c r="BJ618" s="8">
        <f t="shared" si="891"/>
        <v>0</v>
      </c>
      <c r="BK618" s="8">
        <f t="shared" si="892"/>
        <v>1</v>
      </c>
      <c r="BL618" s="8">
        <f t="shared" si="893"/>
        <v>0</v>
      </c>
      <c r="BM618" s="8">
        <f t="shared" si="894"/>
        <v>0</v>
      </c>
      <c r="BN618" s="8">
        <f t="shared" si="895"/>
        <v>1</v>
      </c>
    </row>
    <row r="619" spans="1:66" x14ac:dyDescent="0.25">
      <c r="A619" t="s">
        <v>114</v>
      </c>
      <c r="B619" t="s">
        <v>379</v>
      </c>
      <c r="C619" t="s">
        <v>135</v>
      </c>
      <c r="D619" s="10"/>
      <c r="E619">
        <f>VLOOKUP(A619,home!$A$2:$E$405,3,FALSE)</f>
        <v>1.27272727272727</v>
      </c>
      <c r="F619" t="e">
        <f>VLOOKUP(B619,home!$B$2:$E$405,3,FALSE)</f>
        <v>#N/A</v>
      </c>
      <c r="G619">
        <f>VLOOKUP(C619,away!$B$2:$E$405,4,FALSE)</f>
        <v>1.18</v>
      </c>
      <c r="H619">
        <f>VLOOKUP(A619,away!$A$2:$E$405,3,FALSE)</f>
        <v>1.02272727272727</v>
      </c>
      <c r="I619">
        <f>VLOOKUP(C619,away!$B$2:$E$405,3,FALSE)</f>
        <v>0.39</v>
      </c>
      <c r="J619" t="e">
        <f>VLOOKUP(B619,home!$B$2:$E$405,4,FALSE)</f>
        <v>#N/A</v>
      </c>
      <c r="K619" s="3" t="e">
        <f t="shared" si="840"/>
        <v>#N/A</v>
      </c>
      <c r="L619" s="3" t="e">
        <f t="shared" si="841"/>
        <v>#N/A</v>
      </c>
      <c r="M619" s="5" t="e">
        <f t="shared" si="842"/>
        <v>#N/A</v>
      </c>
      <c r="N619" s="5" t="e">
        <f t="shared" si="843"/>
        <v>#N/A</v>
      </c>
      <c r="O619" s="5" t="e">
        <f t="shared" si="844"/>
        <v>#N/A</v>
      </c>
      <c r="P619" s="5" t="e">
        <f t="shared" si="845"/>
        <v>#N/A</v>
      </c>
      <c r="Q619" s="5" t="e">
        <f t="shared" si="846"/>
        <v>#N/A</v>
      </c>
      <c r="R619" s="5" t="e">
        <f t="shared" si="847"/>
        <v>#N/A</v>
      </c>
      <c r="S619" s="5" t="e">
        <f t="shared" si="848"/>
        <v>#N/A</v>
      </c>
      <c r="T619" s="5" t="e">
        <f t="shared" si="849"/>
        <v>#N/A</v>
      </c>
      <c r="U619" s="5" t="e">
        <f t="shared" si="850"/>
        <v>#N/A</v>
      </c>
      <c r="V619" s="5" t="e">
        <f t="shared" si="851"/>
        <v>#N/A</v>
      </c>
      <c r="W619" s="5" t="e">
        <f t="shared" si="852"/>
        <v>#N/A</v>
      </c>
      <c r="X619" s="5" t="e">
        <f t="shared" si="853"/>
        <v>#N/A</v>
      </c>
      <c r="Y619" s="5" t="e">
        <f t="shared" si="854"/>
        <v>#N/A</v>
      </c>
      <c r="Z619" s="5" t="e">
        <f t="shared" si="855"/>
        <v>#N/A</v>
      </c>
      <c r="AA619" s="5" t="e">
        <f t="shared" si="856"/>
        <v>#N/A</v>
      </c>
      <c r="AB619" s="5" t="e">
        <f t="shared" si="857"/>
        <v>#N/A</v>
      </c>
      <c r="AC619" s="5" t="e">
        <f t="shared" si="858"/>
        <v>#N/A</v>
      </c>
      <c r="AD619" s="5" t="e">
        <f t="shared" si="859"/>
        <v>#N/A</v>
      </c>
      <c r="AE619" s="5" t="e">
        <f t="shared" si="860"/>
        <v>#N/A</v>
      </c>
      <c r="AF619" s="5" t="e">
        <f t="shared" si="861"/>
        <v>#N/A</v>
      </c>
      <c r="AG619" s="5" t="e">
        <f t="shared" si="862"/>
        <v>#N/A</v>
      </c>
      <c r="AH619" s="5" t="e">
        <f t="shared" si="863"/>
        <v>#N/A</v>
      </c>
      <c r="AI619" s="5" t="e">
        <f t="shared" si="864"/>
        <v>#N/A</v>
      </c>
      <c r="AJ619" s="5" t="e">
        <f t="shared" si="865"/>
        <v>#N/A</v>
      </c>
      <c r="AK619" s="5" t="e">
        <f t="shared" si="866"/>
        <v>#N/A</v>
      </c>
      <c r="AL619" s="5" t="e">
        <f t="shared" si="867"/>
        <v>#N/A</v>
      </c>
      <c r="AM619" s="5" t="e">
        <f t="shared" si="868"/>
        <v>#N/A</v>
      </c>
      <c r="AN619" s="5" t="e">
        <f t="shared" si="869"/>
        <v>#N/A</v>
      </c>
      <c r="AO619" s="5" t="e">
        <f t="shared" si="870"/>
        <v>#N/A</v>
      </c>
      <c r="AP619" s="5" t="e">
        <f t="shared" si="871"/>
        <v>#N/A</v>
      </c>
      <c r="AQ619" s="5" t="e">
        <f t="shared" si="872"/>
        <v>#N/A</v>
      </c>
      <c r="AR619" s="5" t="e">
        <f t="shared" si="873"/>
        <v>#N/A</v>
      </c>
      <c r="AS619" s="5" t="e">
        <f t="shared" si="874"/>
        <v>#N/A</v>
      </c>
      <c r="AT619" s="5" t="e">
        <f t="shared" si="875"/>
        <v>#N/A</v>
      </c>
      <c r="AU619" s="5" t="e">
        <f t="shared" si="876"/>
        <v>#N/A</v>
      </c>
      <c r="AV619" s="5" t="e">
        <f t="shared" si="877"/>
        <v>#N/A</v>
      </c>
      <c r="AW619" s="5" t="e">
        <f t="shared" si="878"/>
        <v>#N/A</v>
      </c>
      <c r="AX619" s="5" t="e">
        <f t="shared" si="879"/>
        <v>#N/A</v>
      </c>
      <c r="AY619" s="5" t="e">
        <f t="shared" si="880"/>
        <v>#N/A</v>
      </c>
      <c r="AZ619" s="5" t="e">
        <f t="shared" si="881"/>
        <v>#N/A</v>
      </c>
      <c r="BA619" s="5" t="e">
        <f t="shared" si="882"/>
        <v>#N/A</v>
      </c>
      <c r="BB619" s="5" t="e">
        <f t="shared" si="883"/>
        <v>#N/A</v>
      </c>
      <c r="BC619" s="5" t="e">
        <f t="shared" si="884"/>
        <v>#N/A</v>
      </c>
      <c r="BD619" s="5" t="e">
        <f t="shared" si="885"/>
        <v>#N/A</v>
      </c>
      <c r="BE619" s="5" t="e">
        <f t="shared" si="886"/>
        <v>#N/A</v>
      </c>
      <c r="BF619" s="5" t="e">
        <f t="shared" si="887"/>
        <v>#N/A</v>
      </c>
      <c r="BG619" s="5" t="e">
        <f t="shared" si="888"/>
        <v>#N/A</v>
      </c>
      <c r="BH619" s="5" t="e">
        <f t="shared" si="889"/>
        <v>#N/A</v>
      </c>
      <c r="BI619" s="5" t="e">
        <f t="shared" si="890"/>
        <v>#N/A</v>
      </c>
      <c r="BJ619" s="8" t="e">
        <f t="shared" si="891"/>
        <v>#N/A</v>
      </c>
      <c r="BK619" s="8" t="e">
        <f t="shared" si="892"/>
        <v>#N/A</v>
      </c>
      <c r="BL619" s="8" t="e">
        <f t="shared" si="893"/>
        <v>#N/A</v>
      </c>
      <c r="BM619" s="8" t="e">
        <f t="shared" si="894"/>
        <v>#N/A</v>
      </c>
      <c r="BN619" s="8" t="e">
        <f t="shared" si="895"/>
        <v>#N/A</v>
      </c>
    </row>
    <row r="620" spans="1:66" x14ac:dyDescent="0.25">
      <c r="A620" t="s">
        <v>114</v>
      </c>
      <c r="B620" t="s">
        <v>112</v>
      </c>
      <c r="C620" t="s">
        <v>356</v>
      </c>
      <c r="D620" s="10"/>
      <c r="E620">
        <f>VLOOKUP(A620,home!$A$2:$E$405,3,FALSE)</f>
        <v>1.27272727272727</v>
      </c>
      <c r="F620">
        <f>VLOOKUP(B620,home!$B$2:$E$405,3,FALSE)</f>
        <v>0.39</v>
      </c>
      <c r="G620">
        <f>VLOOKUP(C620,away!$B$2:$E$405,4,FALSE)</f>
        <v>0.79</v>
      </c>
      <c r="H620">
        <f>VLOOKUP(A620,away!$A$2:$E$405,3,FALSE)</f>
        <v>1.02272727272727</v>
      </c>
      <c r="I620">
        <f>VLOOKUP(C620,away!$B$2:$E$405,3,FALSE)</f>
        <v>0.79</v>
      </c>
      <c r="J620">
        <f>VLOOKUP(B620,home!$B$2:$E$405,4,FALSE)</f>
        <v>0.98</v>
      </c>
      <c r="K620" s="3">
        <f t="shared" si="840"/>
        <v>0.39212727272727194</v>
      </c>
      <c r="L620" s="3">
        <f t="shared" si="841"/>
        <v>0.79179545454545253</v>
      </c>
      <c r="M620" s="5">
        <f t="shared" si="842"/>
        <v>0.30607572899482599</v>
      </c>
      <c r="N620" s="5">
        <f t="shared" si="843"/>
        <v>0.12002064085875269</v>
      </c>
      <c r="O620" s="5">
        <f t="shared" si="844"/>
        <v>0.24234937096478898</v>
      </c>
      <c r="P620" s="5">
        <f t="shared" si="845"/>
        <v>9.5031797883592589E-2</v>
      </c>
      <c r="Q620" s="5">
        <f t="shared" si="846"/>
        <v>2.3531683285461038E-2</v>
      </c>
      <c r="R620" s="5">
        <f t="shared" si="847"/>
        <v>9.5945565170934791E-2</v>
      </c>
      <c r="S620" s="5">
        <f t="shared" si="848"/>
        <v>7.3764772517626335E-3</v>
      </c>
      <c r="T620" s="5">
        <f t="shared" si="849"/>
        <v>1.8632279863231248E-2</v>
      </c>
      <c r="U620" s="5">
        <f t="shared" si="850"/>
        <v>3.7622872800755387E-2</v>
      </c>
      <c r="V620" s="5">
        <f t="shared" si="851"/>
        <v>2.5447583677867992E-4</v>
      </c>
      <c r="W620" s="5">
        <f t="shared" si="852"/>
        <v>3.0758049298032553E-3</v>
      </c>
      <c r="X620" s="5">
        <f t="shared" si="853"/>
        <v>2.4354083624867121E-3</v>
      </c>
      <c r="Y620" s="5">
        <f t="shared" si="854"/>
        <v>9.6417263568948121E-4</v>
      </c>
      <c r="Z620" s="5">
        <f t="shared" si="855"/>
        <v>2.5323087462046884E-2</v>
      </c>
      <c r="AA620" s="5">
        <f t="shared" si="856"/>
        <v>9.9298732235266179E-3</v>
      </c>
      <c r="AB620" s="5">
        <f t="shared" si="857"/>
        <v>1.9468870528345284E-3</v>
      </c>
      <c r="AC620" s="5">
        <f t="shared" si="858"/>
        <v>4.9381766496214112E-6</v>
      </c>
      <c r="AD620" s="5">
        <f t="shared" si="859"/>
        <v>3.0152674964121216E-4</v>
      </c>
      <c r="AE620" s="5">
        <f t="shared" si="860"/>
        <v>2.3874750978977643E-4</v>
      </c>
      <c r="AF620" s="5">
        <f t="shared" si="861"/>
        <v>9.4519596517795453E-5</v>
      </c>
      <c r="AG620" s="5">
        <f t="shared" si="862"/>
        <v>2.4946728962753541E-5</v>
      </c>
      <c r="AH620" s="5">
        <f t="shared" si="863"/>
        <v>5.0126763868764152E-3</v>
      </c>
      <c r="AI620" s="5">
        <f t="shared" si="864"/>
        <v>1.965607120650244E-3</v>
      </c>
      <c r="AJ620" s="5">
        <f t="shared" si="865"/>
        <v>3.8538407973694297E-4</v>
      </c>
      <c r="AK620" s="5">
        <f t="shared" si="866"/>
        <v>5.0373202713252312E-5</v>
      </c>
      <c r="AL620" s="5">
        <f t="shared" si="867"/>
        <v>6.1329110520649191E-8</v>
      </c>
      <c r="AM620" s="5">
        <f t="shared" si="868"/>
        <v>2.3647372398225506E-5</v>
      </c>
      <c r="AN620" s="5">
        <f t="shared" si="869"/>
        <v>1.8723881976858551E-5</v>
      </c>
      <c r="AO620" s="5">
        <f t="shared" si="870"/>
        <v>7.4127423203610617E-6</v>
      </c>
      <c r="AP620" s="5">
        <f t="shared" si="871"/>
        <v>1.9564585583261996E-6</v>
      </c>
      <c r="AQ620" s="5">
        <f t="shared" si="872"/>
        <v>3.8727874837230854E-7</v>
      </c>
      <c r="AR620" s="5">
        <f t="shared" si="873"/>
        <v>7.9380287564721373E-4</v>
      </c>
      <c r="AS620" s="5">
        <f t="shared" si="874"/>
        <v>3.1127175671060765E-4</v>
      </c>
      <c r="AT620" s="5">
        <f t="shared" si="875"/>
        <v>6.1029072517978738E-5</v>
      </c>
      <c r="AU620" s="5">
        <f t="shared" si="876"/>
        <v>7.9770545878499687E-6</v>
      </c>
      <c r="AV620" s="5">
        <f t="shared" si="877"/>
        <v>7.8200516498254507E-7</v>
      </c>
      <c r="AW620" s="5">
        <f t="shared" si="878"/>
        <v>5.2893732963471945E-10</v>
      </c>
      <c r="AX620" s="5">
        <f t="shared" si="879"/>
        <v>1.5454632742803876E-6</v>
      </c>
      <c r="AY620" s="5">
        <f t="shared" si="880"/>
        <v>1.2236907957421427E-6</v>
      </c>
      <c r="AZ620" s="5">
        <f t="shared" si="881"/>
        <v>4.8445640491886824E-7</v>
      </c>
      <c r="BA620" s="5">
        <f t="shared" si="882"/>
        <v>1.278634597800637E-7</v>
      </c>
      <c r="BB620" s="5">
        <f t="shared" si="883"/>
        <v>2.5310426564077429E-8</v>
      </c>
      <c r="BC620" s="5">
        <f t="shared" si="884"/>
        <v>4.0081361412085968E-9</v>
      </c>
      <c r="BD620" s="5">
        <f t="shared" si="885"/>
        <v>1.0475491812376214E-4</v>
      </c>
      <c r="BE620" s="5">
        <f t="shared" si="886"/>
        <v>4.1077260348639511E-5</v>
      </c>
      <c r="BF620" s="5">
        <f t="shared" si="887"/>
        <v>8.0537570358100591E-6</v>
      </c>
      <c r="BG620" s="5">
        <f t="shared" si="888"/>
        <v>1.0526992605534255E-6</v>
      </c>
      <c r="BH620" s="5">
        <f t="shared" si="889"/>
        <v>1.0319802251070763E-7</v>
      </c>
      <c r="BI620" s="5">
        <f t="shared" si="890"/>
        <v>8.0933518235942861E-9</v>
      </c>
      <c r="BJ620" s="8">
        <f t="shared" si="891"/>
        <v>0.1693752690468355</v>
      </c>
      <c r="BK620" s="8">
        <f t="shared" si="892"/>
        <v>0.40874470316351574</v>
      </c>
      <c r="BL620" s="8">
        <f t="shared" si="893"/>
        <v>0.3965385226935888</v>
      </c>
      <c r="BM620" s="8">
        <f t="shared" si="894"/>
        <v>0.11702557204577263</v>
      </c>
      <c r="BN620" s="8">
        <f t="shared" si="895"/>
        <v>0.88295478715835618</v>
      </c>
    </row>
    <row r="621" spans="1:66" x14ac:dyDescent="0.25">
      <c r="A621" t="s">
        <v>114</v>
      </c>
      <c r="B621" t="s">
        <v>134</v>
      </c>
      <c r="C621" t="s">
        <v>132</v>
      </c>
      <c r="D621" s="10"/>
      <c r="E621">
        <f>VLOOKUP(A621,home!$A$2:$E$405,3,FALSE)</f>
        <v>1.27272727272727</v>
      </c>
      <c r="F621">
        <f>VLOOKUP(B621,home!$B$2:$E$405,3,FALSE)</f>
        <v>0.79</v>
      </c>
      <c r="G621">
        <f>VLOOKUP(C621,away!$B$2:$E$405,4,FALSE)</f>
        <v>1.57</v>
      </c>
      <c r="H621">
        <f>VLOOKUP(A621,away!$A$2:$E$405,3,FALSE)</f>
        <v>1.02272727272727</v>
      </c>
      <c r="I621">
        <f>VLOOKUP(C621,away!$B$2:$E$405,3,FALSE)</f>
        <v>1.18</v>
      </c>
      <c r="J621">
        <f>VLOOKUP(B621,home!$B$2:$E$405,4,FALSE)</f>
        <v>1.96</v>
      </c>
      <c r="K621" s="3">
        <f t="shared" si="840"/>
        <v>1.5785636363636331</v>
      </c>
      <c r="L621" s="3">
        <f t="shared" si="841"/>
        <v>2.3653636363636301</v>
      </c>
      <c r="M621" s="5">
        <f t="shared" si="842"/>
        <v>1.9371986085366499E-2</v>
      </c>
      <c r="N621" s="5">
        <f t="shared" si="843"/>
        <v>3.0579912798501835E-2</v>
      </c>
      <c r="O621" s="5">
        <f t="shared" si="844"/>
        <v>4.5821791450468136E-2</v>
      </c>
      <c r="P621" s="5">
        <f t="shared" si="845"/>
        <v>7.2332613736747001E-2</v>
      </c>
      <c r="Q621" s="5">
        <f t="shared" si="846"/>
        <v>2.4136169173442936E-2</v>
      </c>
      <c r="R621" s="5">
        <f t="shared" si="847"/>
        <v>5.4192599624987625E-2</v>
      </c>
      <c r="S621" s="5">
        <f t="shared" si="848"/>
        <v>6.7520271113833782E-2</v>
      </c>
      <c r="T621" s="5">
        <f t="shared" si="849"/>
        <v>5.709081688398273E-2</v>
      </c>
      <c r="U621" s="5">
        <f t="shared" si="850"/>
        <v>8.5546467128018902E-2</v>
      </c>
      <c r="V621" s="5">
        <f t="shared" si="851"/>
        <v>2.8012487656462182E-2</v>
      </c>
      <c r="W621" s="5">
        <f t="shared" si="852"/>
        <v>1.2700159659439301E-2</v>
      </c>
      <c r="X621" s="5">
        <f t="shared" si="853"/>
        <v>3.0040495834450023E-2</v>
      </c>
      <c r="Y621" s="5">
        <f t="shared" si="854"/>
        <v>3.552834823257061E-2</v>
      </c>
      <c r="Z621" s="5">
        <f t="shared" si="855"/>
        <v>4.2728401504319669E-2</v>
      </c>
      <c r="AA621" s="5">
        <f t="shared" si="856"/>
        <v>6.7449500854664168E-2</v>
      </c>
      <c r="AB621" s="5">
        <f t="shared" si="857"/>
        <v>5.3236664670025337E-2</v>
      </c>
      <c r="AC621" s="5">
        <f t="shared" si="858"/>
        <v>6.5371990013419054E-3</v>
      </c>
      <c r="AD621" s="5">
        <f t="shared" si="859"/>
        <v>5.0120025536008082E-3</v>
      </c>
      <c r="AE621" s="5">
        <f t="shared" si="860"/>
        <v>1.1855208585649006E-2</v>
      </c>
      <c r="AF621" s="5">
        <f t="shared" si="861"/>
        <v>1.4020939645000034E-2</v>
      </c>
      <c r="AG621" s="5">
        <f t="shared" si="862"/>
        <v>1.1054873594644087E-2</v>
      </c>
      <c r="AH621" s="5">
        <f t="shared" si="863"/>
        <v>2.5267051789565703E-2</v>
      </c>
      <c r="AI621" s="5">
        <f t="shared" si="864"/>
        <v>3.988564915312507E-2</v>
      </c>
      <c r="AJ621" s="5">
        <f t="shared" si="865"/>
        <v>3.1481017682940593E-2</v>
      </c>
      <c r="AK621" s="5">
        <f t="shared" si="866"/>
        <v>1.656492991667018E-2</v>
      </c>
      <c r="AL621" s="5">
        <f t="shared" si="867"/>
        <v>9.7636388587229669E-4</v>
      </c>
      <c r="AM621" s="5">
        <f t="shared" si="868"/>
        <v>1.5823529952951802E-3</v>
      </c>
      <c r="AN621" s="5">
        <f t="shared" si="869"/>
        <v>3.7428402349622895E-3</v>
      </c>
      <c r="AO621" s="5">
        <f t="shared" si="870"/>
        <v>4.4265890942492541E-3</v>
      </c>
      <c r="AP621" s="5">
        <f t="shared" si="871"/>
        <v>3.4901642922203335E-3</v>
      </c>
      <c r="AQ621" s="5">
        <f t="shared" si="872"/>
        <v>2.0638769254381966E-3</v>
      </c>
      <c r="AR621" s="5">
        <f t="shared" si="873"/>
        <v>1.1953153100231064E-2</v>
      </c>
      <c r="AS621" s="5">
        <f t="shared" si="874"/>
        <v>1.8868812823911979E-2</v>
      </c>
      <c r="AT621" s="5">
        <f t="shared" si="875"/>
        <v>1.4892810892589627E-2</v>
      </c>
      <c r="AU621" s="5">
        <f t="shared" si="876"/>
        <v>7.8364165727607352E-3</v>
      </c>
      <c r="AV621" s="5">
        <f t="shared" si="877"/>
        <v>3.0925705602893572E-3</v>
      </c>
      <c r="AW621" s="5">
        <f t="shared" si="878"/>
        <v>1.0126729665785329E-4</v>
      </c>
      <c r="AX621" s="5">
        <f t="shared" si="879"/>
        <v>4.1630748304400788E-4</v>
      </c>
      <c r="AY621" s="5">
        <f t="shared" si="880"/>
        <v>9.8471858193836456E-4</v>
      </c>
      <c r="AZ621" s="5">
        <f t="shared" si="881"/>
        <v>1.1646087628842841E-3</v>
      </c>
      <c r="BA621" s="5">
        <f t="shared" si="882"/>
        <v>9.1824107277230606E-4</v>
      </c>
      <c r="BB621" s="5">
        <f t="shared" si="883"/>
        <v>5.4299351073778591E-4</v>
      </c>
      <c r="BC621" s="5">
        <f t="shared" si="884"/>
        <v>2.5687542101611671E-4</v>
      </c>
      <c r="BD621" s="5">
        <f t="shared" si="885"/>
        <v>4.7122589471956201E-3</v>
      </c>
      <c r="BE621" s="5">
        <f t="shared" si="886"/>
        <v>7.4386006191721823E-3</v>
      </c>
      <c r="BF621" s="5">
        <f t="shared" si="887"/>
        <v>5.8711522214286082E-3</v>
      </c>
      <c r="BG621" s="5">
        <f t="shared" si="888"/>
        <v>3.089329133434255E-3</v>
      </c>
      <c r="BH621" s="5">
        <f t="shared" si="889"/>
        <v>1.2191756576995227E-3</v>
      </c>
      <c r="BI621" s="5">
        <f t="shared" si="890"/>
        <v>3.8490927191683633E-4</v>
      </c>
      <c r="BJ621" s="8">
        <f t="shared" si="891"/>
        <v>0.25160849533583945</v>
      </c>
      <c r="BK621" s="8">
        <f t="shared" si="892"/>
        <v>0.19573564006156202</v>
      </c>
      <c r="BL621" s="8">
        <f t="shared" si="893"/>
        <v>0.49880486207109548</v>
      </c>
      <c r="BM621" s="8">
        <f t="shared" si="894"/>
        <v>0.74155887481802218</v>
      </c>
      <c r="BN621" s="8">
        <f t="shared" si="895"/>
        <v>0.24643507286951402</v>
      </c>
    </row>
    <row r="622" spans="1:66" x14ac:dyDescent="0.25">
      <c r="A622" t="s">
        <v>136</v>
      </c>
      <c r="B622" t="s">
        <v>317</v>
      </c>
      <c r="C622" t="s">
        <v>307</v>
      </c>
      <c r="D622" s="10"/>
      <c r="E622">
        <f>VLOOKUP(A622,home!$A$2:$E$405,3,FALSE)</f>
        <v>0.66666666666666696</v>
      </c>
      <c r="F622" t="e">
        <f>VLOOKUP(B622,home!$B$2:$E$405,3,FALSE)</f>
        <v>#N/A</v>
      </c>
      <c r="G622" t="e">
        <f>VLOOKUP(C622,away!$B$2:$E$405,4,FALSE)</f>
        <v>#N/A</v>
      </c>
      <c r="H622">
        <f>VLOOKUP(A622,away!$A$2:$E$405,3,FALSE)</f>
        <v>2.4444444444444402</v>
      </c>
      <c r="I622" t="e">
        <f>VLOOKUP(C622,away!$B$2:$E$405,3,FALSE)</f>
        <v>#N/A</v>
      </c>
      <c r="J622" t="e">
        <f>VLOOKUP(B622,home!$B$2:$E$405,4,FALSE)</f>
        <v>#N/A</v>
      </c>
      <c r="K622" s="3" t="e">
        <f t="shared" si="840"/>
        <v>#N/A</v>
      </c>
      <c r="L622" s="3" t="e">
        <f t="shared" si="841"/>
        <v>#N/A</v>
      </c>
      <c r="M622" s="5" t="e">
        <f t="shared" si="842"/>
        <v>#N/A</v>
      </c>
      <c r="N622" s="5" t="e">
        <f t="shared" si="843"/>
        <v>#N/A</v>
      </c>
      <c r="O622" s="5" t="e">
        <f t="shared" si="844"/>
        <v>#N/A</v>
      </c>
      <c r="P622" s="5" t="e">
        <f t="shared" si="845"/>
        <v>#N/A</v>
      </c>
      <c r="Q622" s="5" t="e">
        <f t="shared" si="846"/>
        <v>#N/A</v>
      </c>
      <c r="R622" s="5" t="e">
        <f t="shared" si="847"/>
        <v>#N/A</v>
      </c>
      <c r="S622" s="5" t="e">
        <f t="shared" si="848"/>
        <v>#N/A</v>
      </c>
      <c r="T622" s="5" t="e">
        <f t="shared" si="849"/>
        <v>#N/A</v>
      </c>
      <c r="U622" s="5" t="e">
        <f t="shared" si="850"/>
        <v>#N/A</v>
      </c>
      <c r="V622" s="5" t="e">
        <f t="shared" si="851"/>
        <v>#N/A</v>
      </c>
      <c r="W622" s="5" t="e">
        <f t="shared" si="852"/>
        <v>#N/A</v>
      </c>
      <c r="X622" s="5" t="e">
        <f t="shared" si="853"/>
        <v>#N/A</v>
      </c>
      <c r="Y622" s="5" t="e">
        <f t="shared" si="854"/>
        <v>#N/A</v>
      </c>
      <c r="Z622" s="5" t="e">
        <f t="shared" si="855"/>
        <v>#N/A</v>
      </c>
      <c r="AA622" s="5" t="e">
        <f t="shared" si="856"/>
        <v>#N/A</v>
      </c>
      <c r="AB622" s="5" t="e">
        <f t="shared" si="857"/>
        <v>#N/A</v>
      </c>
      <c r="AC622" s="5" t="e">
        <f t="shared" si="858"/>
        <v>#N/A</v>
      </c>
      <c r="AD622" s="5" t="e">
        <f t="shared" si="859"/>
        <v>#N/A</v>
      </c>
      <c r="AE622" s="5" t="e">
        <f t="shared" si="860"/>
        <v>#N/A</v>
      </c>
      <c r="AF622" s="5" t="e">
        <f t="shared" si="861"/>
        <v>#N/A</v>
      </c>
      <c r="AG622" s="5" t="e">
        <f t="shared" si="862"/>
        <v>#N/A</v>
      </c>
      <c r="AH622" s="5" t="e">
        <f t="shared" si="863"/>
        <v>#N/A</v>
      </c>
      <c r="AI622" s="5" t="e">
        <f t="shared" si="864"/>
        <v>#N/A</v>
      </c>
      <c r="AJ622" s="5" t="e">
        <f t="shared" si="865"/>
        <v>#N/A</v>
      </c>
      <c r="AK622" s="5" t="e">
        <f t="shared" si="866"/>
        <v>#N/A</v>
      </c>
      <c r="AL622" s="5" t="e">
        <f t="shared" si="867"/>
        <v>#N/A</v>
      </c>
      <c r="AM622" s="5" t="e">
        <f t="shared" si="868"/>
        <v>#N/A</v>
      </c>
      <c r="AN622" s="5" t="e">
        <f t="shared" si="869"/>
        <v>#N/A</v>
      </c>
      <c r="AO622" s="5" t="e">
        <f t="shared" si="870"/>
        <v>#N/A</v>
      </c>
      <c r="AP622" s="5" t="e">
        <f t="shared" si="871"/>
        <v>#N/A</v>
      </c>
      <c r="AQ622" s="5" t="e">
        <f t="shared" si="872"/>
        <v>#N/A</v>
      </c>
      <c r="AR622" s="5" t="e">
        <f t="shared" si="873"/>
        <v>#N/A</v>
      </c>
      <c r="AS622" s="5" t="e">
        <f t="shared" si="874"/>
        <v>#N/A</v>
      </c>
      <c r="AT622" s="5" t="e">
        <f t="shared" si="875"/>
        <v>#N/A</v>
      </c>
      <c r="AU622" s="5" t="e">
        <f t="shared" si="876"/>
        <v>#N/A</v>
      </c>
      <c r="AV622" s="5" t="e">
        <f t="shared" si="877"/>
        <v>#N/A</v>
      </c>
      <c r="AW622" s="5" t="e">
        <f t="shared" si="878"/>
        <v>#N/A</v>
      </c>
      <c r="AX622" s="5" t="e">
        <f t="shared" si="879"/>
        <v>#N/A</v>
      </c>
      <c r="AY622" s="5" t="e">
        <f t="shared" si="880"/>
        <v>#N/A</v>
      </c>
      <c r="AZ622" s="5" t="e">
        <f t="shared" si="881"/>
        <v>#N/A</v>
      </c>
      <c r="BA622" s="5" t="e">
        <f t="shared" si="882"/>
        <v>#N/A</v>
      </c>
      <c r="BB622" s="5" t="e">
        <f t="shared" si="883"/>
        <v>#N/A</v>
      </c>
      <c r="BC622" s="5" t="e">
        <f t="shared" si="884"/>
        <v>#N/A</v>
      </c>
      <c r="BD622" s="5" t="e">
        <f t="shared" si="885"/>
        <v>#N/A</v>
      </c>
      <c r="BE622" s="5" t="e">
        <f t="shared" si="886"/>
        <v>#N/A</v>
      </c>
      <c r="BF622" s="5" t="e">
        <f t="shared" si="887"/>
        <v>#N/A</v>
      </c>
      <c r="BG622" s="5" t="e">
        <f t="shared" si="888"/>
        <v>#N/A</v>
      </c>
      <c r="BH622" s="5" t="e">
        <f t="shared" si="889"/>
        <v>#N/A</v>
      </c>
      <c r="BI622" s="5" t="e">
        <f t="shared" si="890"/>
        <v>#N/A</v>
      </c>
      <c r="BJ622" s="8" t="e">
        <f t="shared" si="891"/>
        <v>#N/A</v>
      </c>
      <c r="BK622" s="8" t="e">
        <f t="shared" si="892"/>
        <v>#N/A</v>
      </c>
      <c r="BL622" s="8" t="e">
        <f t="shared" si="893"/>
        <v>#N/A</v>
      </c>
      <c r="BM622" s="8" t="e">
        <f t="shared" si="894"/>
        <v>#N/A</v>
      </c>
      <c r="BN622" s="8" t="e">
        <f t="shared" si="895"/>
        <v>#N/A</v>
      </c>
    </row>
    <row r="623" spans="1:66" x14ac:dyDescent="0.25">
      <c r="A623" t="s">
        <v>136</v>
      </c>
      <c r="B623" t="s">
        <v>323</v>
      </c>
      <c r="C623" t="s">
        <v>386</v>
      </c>
      <c r="D623" s="10"/>
      <c r="E623">
        <f>VLOOKUP(A623,home!$A$2:$E$405,3,FALSE)</f>
        <v>0.66666666666666696</v>
      </c>
      <c r="F623" t="e">
        <f>VLOOKUP(B623,home!$B$2:$E$405,3,FALSE)</f>
        <v>#N/A</v>
      </c>
      <c r="G623" t="e">
        <f>VLOOKUP(C623,away!$B$2:$E$405,4,FALSE)</f>
        <v>#N/A</v>
      </c>
      <c r="H623">
        <f>VLOOKUP(A623,away!$A$2:$E$405,3,FALSE)</f>
        <v>2.4444444444444402</v>
      </c>
      <c r="I623" t="e">
        <f>VLOOKUP(C623,away!$B$2:$E$405,3,FALSE)</f>
        <v>#N/A</v>
      </c>
      <c r="J623" t="e">
        <f>VLOOKUP(B623,home!$B$2:$E$405,4,FALSE)</f>
        <v>#N/A</v>
      </c>
      <c r="K623" s="3" t="e">
        <f t="shared" si="840"/>
        <v>#N/A</v>
      </c>
      <c r="L623" s="3" t="e">
        <f t="shared" si="841"/>
        <v>#N/A</v>
      </c>
      <c r="M623" s="5" t="e">
        <f t="shared" si="842"/>
        <v>#N/A</v>
      </c>
      <c r="N623" s="5" t="e">
        <f t="shared" si="843"/>
        <v>#N/A</v>
      </c>
      <c r="O623" s="5" t="e">
        <f t="shared" si="844"/>
        <v>#N/A</v>
      </c>
      <c r="P623" s="5" t="e">
        <f t="shared" si="845"/>
        <v>#N/A</v>
      </c>
      <c r="Q623" s="5" t="e">
        <f t="shared" si="846"/>
        <v>#N/A</v>
      </c>
      <c r="R623" s="5" t="e">
        <f t="shared" si="847"/>
        <v>#N/A</v>
      </c>
      <c r="S623" s="5" t="e">
        <f t="shared" si="848"/>
        <v>#N/A</v>
      </c>
      <c r="T623" s="5" t="e">
        <f t="shared" si="849"/>
        <v>#N/A</v>
      </c>
      <c r="U623" s="5" t="e">
        <f t="shared" si="850"/>
        <v>#N/A</v>
      </c>
      <c r="V623" s="5" t="e">
        <f t="shared" si="851"/>
        <v>#N/A</v>
      </c>
      <c r="W623" s="5" t="e">
        <f t="shared" si="852"/>
        <v>#N/A</v>
      </c>
      <c r="X623" s="5" t="e">
        <f t="shared" si="853"/>
        <v>#N/A</v>
      </c>
      <c r="Y623" s="5" t="e">
        <f t="shared" si="854"/>
        <v>#N/A</v>
      </c>
      <c r="Z623" s="5" t="e">
        <f t="shared" si="855"/>
        <v>#N/A</v>
      </c>
      <c r="AA623" s="5" t="e">
        <f t="shared" si="856"/>
        <v>#N/A</v>
      </c>
      <c r="AB623" s="5" t="e">
        <f t="shared" si="857"/>
        <v>#N/A</v>
      </c>
      <c r="AC623" s="5" t="e">
        <f t="shared" si="858"/>
        <v>#N/A</v>
      </c>
      <c r="AD623" s="5" t="e">
        <f t="shared" si="859"/>
        <v>#N/A</v>
      </c>
      <c r="AE623" s="5" t="e">
        <f t="shared" si="860"/>
        <v>#N/A</v>
      </c>
      <c r="AF623" s="5" t="e">
        <f t="shared" si="861"/>
        <v>#N/A</v>
      </c>
      <c r="AG623" s="5" t="e">
        <f t="shared" si="862"/>
        <v>#N/A</v>
      </c>
      <c r="AH623" s="5" t="e">
        <f t="shared" si="863"/>
        <v>#N/A</v>
      </c>
      <c r="AI623" s="5" t="e">
        <f t="shared" si="864"/>
        <v>#N/A</v>
      </c>
      <c r="AJ623" s="5" t="e">
        <f t="shared" si="865"/>
        <v>#N/A</v>
      </c>
      <c r="AK623" s="5" t="e">
        <f t="shared" si="866"/>
        <v>#N/A</v>
      </c>
      <c r="AL623" s="5" t="e">
        <f t="shared" si="867"/>
        <v>#N/A</v>
      </c>
      <c r="AM623" s="5" t="e">
        <f t="shared" si="868"/>
        <v>#N/A</v>
      </c>
      <c r="AN623" s="5" t="e">
        <f t="shared" si="869"/>
        <v>#N/A</v>
      </c>
      <c r="AO623" s="5" t="e">
        <f t="shared" si="870"/>
        <v>#N/A</v>
      </c>
      <c r="AP623" s="5" t="e">
        <f t="shared" si="871"/>
        <v>#N/A</v>
      </c>
      <c r="AQ623" s="5" t="e">
        <f t="shared" si="872"/>
        <v>#N/A</v>
      </c>
      <c r="AR623" s="5" t="e">
        <f t="shared" si="873"/>
        <v>#N/A</v>
      </c>
      <c r="AS623" s="5" t="e">
        <f t="shared" si="874"/>
        <v>#N/A</v>
      </c>
      <c r="AT623" s="5" t="e">
        <f t="shared" si="875"/>
        <v>#N/A</v>
      </c>
      <c r="AU623" s="5" t="e">
        <f t="shared" si="876"/>
        <v>#N/A</v>
      </c>
      <c r="AV623" s="5" t="e">
        <f t="shared" si="877"/>
        <v>#N/A</v>
      </c>
      <c r="AW623" s="5" t="e">
        <f t="shared" si="878"/>
        <v>#N/A</v>
      </c>
      <c r="AX623" s="5" t="e">
        <f t="shared" si="879"/>
        <v>#N/A</v>
      </c>
      <c r="AY623" s="5" t="e">
        <f t="shared" si="880"/>
        <v>#N/A</v>
      </c>
      <c r="AZ623" s="5" t="e">
        <f t="shared" si="881"/>
        <v>#N/A</v>
      </c>
      <c r="BA623" s="5" t="e">
        <f t="shared" si="882"/>
        <v>#N/A</v>
      </c>
      <c r="BB623" s="5" t="e">
        <f t="shared" si="883"/>
        <v>#N/A</v>
      </c>
      <c r="BC623" s="5" t="e">
        <f t="shared" si="884"/>
        <v>#N/A</v>
      </c>
      <c r="BD623" s="5" t="e">
        <f t="shared" si="885"/>
        <v>#N/A</v>
      </c>
      <c r="BE623" s="5" t="e">
        <f t="shared" si="886"/>
        <v>#N/A</v>
      </c>
      <c r="BF623" s="5" t="e">
        <f t="shared" si="887"/>
        <v>#N/A</v>
      </c>
      <c r="BG623" s="5" t="e">
        <f t="shared" si="888"/>
        <v>#N/A</v>
      </c>
      <c r="BH623" s="5" t="e">
        <f t="shared" si="889"/>
        <v>#N/A</v>
      </c>
      <c r="BI623" s="5" t="e">
        <f t="shared" si="890"/>
        <v>#N/A</v>
      </c>
      <c r="BJ623" s="8" t="e">
        <f t="shared" si="891"/>
        <v>#N/A</v>
      </c>
      <c r="BK623" s="8" t="e">
        <f t="shared" si="892"/>
        <v>#N/A</v>
      </c>
      <c r="BL623" s="8" t="e">
        <f t="shared" si="893"/>
        <v>#N/A</v>
      </c>
      <c r="BM623" s="8" t="e">
        <f t="shared" si="894"/>
        <v>#N/A</v>
      </c>
      <c r="BN623" s="8" t="e">
        <f t="shared" si="895"/>
        <v>#N/A</v>
      </c>
    </row>
    <row r="624" spans="1:66" x14ac:dyDescent="0.25">
      <c r="A624" t="s">
        <v>136</v>
      </c>
      <c r="B624" t="s">
        <v>328</v>
      </c>
      <c r="C624" t="s">
        <v>480</v>
      </c>
      <c r="D624" s="10"/>
      <c r="E624">
        <f>VLOOKUP(A624,home!$A$2:$E$405,3,FALSE)</f>
        <v>0.66666666666666696</v>
      </c>
      <c r="F624" t="e">
        <f>VLOOKUP(B624,home!$B$2:$E$405,3,FALSE)</f>
        <v>#N/A</v>
      </c>
      <c r="G624" t="e">
        <f>VLOOKUP(C624,away!$B$2:$E$405,4,FALSE)</f>
        <v>#N/A</v>
      </c>
      <c r="H624">
        <f>VLOOKUP(A624,away!$A$2:$E$405,3,FALSE)</f>
        <v>2.4444444444444402</v>
      </c>
      <c r="I624" t="e">
        <f>VLOOKUP(C624,away!$B$2:$E$405,3,FALSE)</f>
        <v>#N/A</v>
      </c>
      <c r="J624" t="e">
        <f>VLOOKUP(B624,home!$B$2:$E$405,4,FALSE)</f>
        <v>#N/A</v>
      </c>
      <c r="K624" s="3" t="e">
        <f t="shared" si="840"/>
        <v>#N/A</v>
      </c>
      <c r="L624" s="3" t="e">
        <f t="shared" si="841"/>
        <v>#N/A</v>
      </c>
      <c r="M624" s="5" t="e">
        <f t="shared" si="842"/>
        <v>#N/A</v>
      </c>
      <c r="N624" s="5" t="e">
        <f t="shared" si="843"/>
        <v>#N/A</v>
      </c>
      <c r="O624" s="5" t="e">
        <f t="shared" si="844"/>
        <v>#N/A</v>
      </c>
      <c r="P624" s="5" t="e">
        <f t="shared" si="845"/>
        <v>#N/A</v>
      </c>
      <c r="Q624" s="5" t="e">
        <f t="shared" si="846"/>
        <v>#N/A</v>
      </c>
      <c r="R624" s="5" t="e">
        <f t="shared" si="847"/>
        <v>#N/A</v>
      </c>
      <c r="S624" s="5" t="e">
        <f t="shared" si="848"/>
        <v>#N/A</v>
      </c>
      <c r="T624" s="5" t="e">
        <f t="shared" si="849"/>
        <v>#N/A</v>
      </c>
      <c r="U624" s="5" t="e">
        <f t="shared" si="850"/>
        <v>#N/A</v>
      </c>
      <c r="V624" s="5" t="e">
        <f t="shared" si="851"/>
        <v>#N/A</v>
      </c>
      <c r="W624" s="5" t="e">
        <f t="shared" si="852"/>
        <v>#N/A</v>
      </c>
      <c r="X624" s="5" t="e">
        <f t="shared" si="853"/>
        <v>#N/A</v>
      </c>
      <c r="Y624" s="5" t="e">
        <f t="shared" si="854"/>
        <v>#N/A</v>
      </c>
      <c r="Z624" s="5" t="e">
        <f t="shared" si="855"/>
        <v>#N/A</v>
      </c>
      <c r="AA624" s="5" t="e">
        <f t="shared" si="856"/>
        <v>#N/A</v>
      </c>
      <c r="AB624" s="5" t="e">
        <f t="shared" si="857"/>
        <v>#N/A</v>
      </c>
      <c r="AC624" s="5" t="e">
        <f t="shared" si="858"/>
        <v>#N/A</v>
      </c>
      <c r="AD624" s="5" t="e">
        <f t="shared" si="859"/>
        <v>#N/A</v>
      </c>
      <c r="AE624" s="5" t="e">
        <f t="shared" si="860"/>
        <v>#N/A</v>
      </c>
      <c r="AF624" s="5" t="e">
        <f t="shared" si="861"/>
        <v>#N/A</v>
      </c>
      <c r="AG624" s="5" t="e">
        <f t="shared" si="862"/>
        <v>#N/A</v>
      </c>
      <c r="AH624" s="5" t="e">
        <f t="shared" si="863"/>
        <v>#N/A</v>
      </c>
      <c r="AI624" s="5" t="e">
        <f t="shared" si="864"/>
        <v>#N/A</v>
      </c>
      <c r="AJ624" s="5" t="e">
        <f t="shared" si="865"/>
        <v>#N/A</v>
      </c>
      <c r="AK624" s="5" t="e">
        <f t="shared" si="866"/>
        <v>#N/A</v>
      </c>
      <c r="AL624" s="5" t="e">
        <f t="shared" si="867"/>
        <v>#N/A</v>
      </c>
      <c r="AM624" s="5" t="e">
        <f t="shared" si="868"/>
        <v>#N/A</v>
      </c>
      <c r="AN624" s="5" t="e">
        <f t="shared" si="869"/>
        <v>#N/A</v>
      </c>
      <c r="AO624" s="5" t="e">
        <f t="shared" si="870"/>
        <v>#N/A</v>
      </c>
      <c r="AP624" s="5" t="e">
        <f t="shared" si="871"/>
        <v>#N/A</v>
      </c>
      <c r="AQ624" s="5" t="e">
        <f t="shared" si="872"/>
        <v>#N/A</v>
      </c>
      <c r="AR624" s="5" t="e">
        <f t="shared" si="873"/>
        <v>#N/A</v>
      </c>
      <c r="AS624" s="5" t="e">
        <f t="shared" si="874"/>
        <v>#N/A</v>
      </c>
      <c r="AT624" s="5" t="e">
        <f t="shared" si="875"/>
        <v>#N/A</v>
      </c>
      <c r="AU624" s="5" t="e">
        <f t="shared" si="876"/>
        <v>#N/A</v>
      </c>
      <c r="AV624" s="5" t="e">
        <f t="shared" si="877"/>
        <v>#N/A</v>
      </c>
      <c r="AW624" s="5" t="e">
        <f t="shared" si="878"/>
        <v>#N/A</v>
      </c>
      <c r="AX624" s="5" t="e">
        <f t="shared" si="879"/>
        <v>#N/A</v>
      </c>
      <c r="AY624" s="5" t="e">
        <f t="shared" si="880"/>
        <v>#N/A</v>
      </c>
      <c r="AZ624" s="5" t="e">
        <f t="shared" si="881"/>
        <v>#N/A</v>
      </c>
      <c r="BA624" s="5" t="e">
        <f t="shared" si="882"/>
        <v>#N/A</v>
      </c>
      <c r="BB624" s="5" t="e">
        <f t="shared" si="883"/>
        <v>#N/A</v>
      </c>
      <c r="BC624" s="5" t="e">
        <f t="shared" si="884"/>
        <v>#N/A</v>
      </c>
      <c r="BD624" s="5" t="e">
        <f t="shared" si="885"/>
        <v>#N/A</v>
      </c>
      <c r="BE624" s="5" t="e">
        <f t="shared" si="886"/>
        <v>#N/A</v>
      </c>
      <c r="BF624" s="5" t="e">
        <f t="shared" si="887"/>
        <v>#N/A</v>
      </c>
      <c r="BG624" s="5" t="e">
        <f t="shared" si="888"/>
        <v>#N/A</v>
      </c>
      <c r="BH624" s="5" t="e">
        <f t="shared" si="889"/>
        <v>#N/A</v>
      </c>
      <c r="BI624" s="5" t="e">
        <f t="shared" si="890"/>
        <v>#N/A</v>
      </c>
      <c r="BJ624" s="8" t="e">
        <f t="shared" si="891"/>
        <v>#N/A</v>
      </c>
      <c r="BK624" s="8" t="e">
        <f t="shared" si="892"/>
        <v>#N/A</v>
      </c>
      <c r="BL624" s="8" t="e">
        <f t="shared" si="893"/>
        <v>#N/A</v>
      </c>
      <c r="BM624" s="8" t="e">
        <f t="shared" si="894"/>
        <v>#N/A</v>
      </c>
      <c r="BN624" s="8" t="e">
        <f t="shared" si="895"/>
        <v>#N/A</v>
      </c>
    </row>
    <row r="625" spans="1:66" x14ac:dyDescent="0.25">
      <c r="A625" t="s">
        <v>136</v>
      </c>
      <c r="B625" t="s">
        <v>481</v>
      </c>
      <c r="C625" t="s">
        <v>138</v>
      </c>
      <c r="D625" s="10"/>
      <c r="E625">
        <f>VLOOKUP(A625,home!$A$2:$E$405,3,FALSE)</f>
        <v>0.66666666666666696</v>
      </c>
      <c r="F625" t="e">
        <f>VLOOKUP(B625,home!$B$2:$E$405,3,FALSE)</f>
        <v>#N/A</v>
      </c>
      <c r="G625">
        <f>VLOOKUP(C625,away!$B$2:$E$405,4,FALSE)</f>
        <v>0</v>
      </c>
      <c r="H625">
        <f>VLOOKUP(A625,away!$A$2:$E$405,3,FALSE)</f>
        <v>2.4444444444444402</v>
      </c>
      <c r="I625">
        <f>VLOOKUP(C625,away!$B$2:$E$405,3,FALSE)</f>
        <v>0</v>
      </c>
      <c r="J625" t="e">
        <f>VLOOKUP(B625,home!$B$2:$E$405,4,FALSE)</f>
        <v>#N/A</v>
      </c>
      <c r="K625" s="3" t="e">
        <f t="shared" si="840"/>
        <v>#N/A</v>
      </c>
      <c r="L625" s="3" t="e">
        <f t="shared" si="841"/>
        <v>#N/A</v>
      </c>
      <c r="M625" s="5" t="e">
        <f t="shared" si="842"/>
        <v>#N/A</v>
      </c>
      <c r="N625" s="5" t="e">
        <f t="shared" si="843"/>
        <v>#N/A</v>
      </c>
      <c r="O625" s="5" t="e">
        <f t="shared" si="844"/>
        <v>#N/A</v>
      </c>
      <c r="P625" s="5" t="e">
        <f t="shared" si="845"/>
        <v>#N/A</v>
      </c>
      <c r="Q625" s="5" t="e">
        <f t="shared" si="846"/>
        <v>#N/A</v>
      </c>
      <c r="R625" s="5" t="e">
        <f t="shared" si="847"/>
        <v>#N/A</v>
      </c>
      <c r="S625" s="5" t="e">
        <f t="shared" si="848"/>
        <v>#N/A</v>
      </c>
      <c r="T625" s="5" t="e">
        <f t="shared" si="849"/>
        <v>#N/A</v>
      </c>
      <c r="U625" s="5" t="e">
        <f t="shared" si="850"/>
        <v>#N/A</v>
      </c>
      <c r="V625" s="5" t="e">
        <f t="shared" si="851"/>
        <v>#N/A</v>
      </c>
      <c r="W625" s="5" t="e">
        <f t="shared" si="852"/>
        <v>#N/A</v>
      </c>
      <c r="X625" s="5" t="e">
        <f t="shared" si="853"/>
        <v>#N/A</v>
      </c>
      <c r="Y625" s="5" t="e">
        <f t="shared" si="854"/>
        <v>#N/A</v>
      </c>
      <c r="Z625" s="5" t="e">
        <f t="shared" si="855"/>
        <v>#N/A</v>
      </c>
      <c r="AA625" s="5" t="e">
        <f t="shared" si="856"/>
        <v>#N/A</v>
      </c>
      <c r="AB625" s="5" t="e">
        <f t="shared" si="857"/>
        <v>#N/A</v>
      </c>
      <c r="AC625" s="5" t="e">
        <f t="shared" si="858"/>
        <v>#N/A</v>
      </c>
      <c r="AD625" s="5" t="e">
        <f t="shared" si="859"/>
        <v>#N/A</v>
      </c>
      <c r="AE625" s="5" t="e">
        <f t="shared" si="860"/>
        <v>#N/A</v>
      </c>
      <c r="AF625" s="5" t="e">
        <f t="shared" si="861"/>
        <v>#N/A</v>
      </c>
      <c r="AG625" s="5" t="e">
        <f t="shared" si="862"/>
        <v>#N/A</v>
      </c>
      <c r="AH625" s="5" t="e">
        <f t="shared" si="863"/>
        <v>#N/A</v>
      </c>
      <c r="AI625" s="5" t="e">
        <f t="shared" si="864"/>
        <v>#N/A</v>
      </c>
      <c r="AJ625" s="5" t="e">
        <f t="shared" si="865"/>
        <v>#N/A</v>
      </c>
      <c r="AK625" s="5" t="e">
        <f t="shared" si="866"/>
        <v>#N/A</v>
      </c>
      <c r="AL625" s="5" t="e">
        <f t="shared" si="867"/>
        <v>#N/A</v>
      </c>
      <c r="AM625" s="5" t="e">
        <f t="shared" si="868"/>
        <v>#N/A</v>
      </c>
      <c r="AN625" s="5" t="e">
        <f t="shared" si="869"/>
        <v>#N/A</v>
      </c>
      <c r="AO625" s="5" t="e">
        <f t="shared" si="870"/>
        <v>#N/A</v>
      </c>
      <c r="AP625" s="5" t="e">
        <f t="shared" si="871"/>
        <v>#N/A</v>
      </c>
      <c r="AQ625" s="5" t="e">
        <f t="shared" si="872"/>
        <v>#N/A</v>
      </c>
      <c r="AR625" s="5" t="e">
        <f t="shared" si="873"/>
        <v>#N/A</v>
      </c>
      <c r="AS625" s="5" t="e">
        <f t="shared" si="874"/>
        <v>#N/A</v>
      </c>
      <c r="AT625" s="5" t="e">
        <f t="shared" si="875"/>
        <v>#N/A</v>
      </c>
      <c r="AU625" s="5" t="e">
        <f t="shared" si="876"/>
        <v>#N/A</v>
      </c>
      <c r="AV625" s="5" t="e">
        <f t="shared" si="877"/>
        <v>#N/A</v>
      </c>
      <c r="AW625" s="5" t="e">
        <f t="shared" si="878"/>
        <v>#N/A</v>
      </c>
      <c r="AX625" s="5" t="e">
        <f t="shared" si="879"/>
        <v>#N/A</v>
      </c>
      <c r="AY625" s="5" t="e">
        <f t="shared" si="880"/>
        <v>#N/A</v>
      </c>
      <c r="AZ625" s="5" t="e">
        <f t="shared" si="881"/>
        <v>#N/A</v>
      </c>
      <c r="BA625" s="5" t="e">
        <f t="shared" si="882"/>
        <v>#N/A</v>
      </c>
      <c r="BB625" s="5" t="e">
        <f t="shared" si="883"/>
        <v>#N/A</v>
      </c>
      <c r="BC625" s="5" t="e">
        <f t="shared" si="884"/>
        <v>#N/A</v>
      </c>
      <c r="BD625" s="5" t="e">
        <f t="shared" si="885"/>
        <v>#N/A</v>
      </c>
      <c r="BE625" s="5" t="e">
        <f t="shared" si="886"/>
        <v>#N/A</v>
      </c>
      <c r="BF625" s="5" t="e">
        <f t="shared" si="887"/>
        <v>#N/A</v>
      </c>
      <c r="BG625" s="5" t="e">
        <f t="shared" si="888"/>
        <v>#N/A</v>
      </c>
      <c r="BH625" s="5" t="e">
        <f t="shared" si="889"/>
        <v>#N/A</v>
      </c>
      <c r="BI625" s="5" t="e">
        <f t="shared" si="890"/>
        <v>#N/A</v>
      </c>
      <c r="BJ625" s="8" t="e">
        <f t="shared" si="891"/>
        <v>#N/A</v>
      </c>
      <c r="BK625" s="8" t="e">
        <f t="shared" si="892"/>
        <v>#N/A</v>
      </c>
      <c r="BL625" s="8" t="e">
        <f t="shared" si="893"/>
        <v>#N/A</v>
      </c>
      <c r="BM625" s="8" t="e">
        <f t="shared" si="894"/>
        <v>#N/A</v>
      </c>
      <c r="BN625" s="8" t="e">
        <f t="shared" si="895"/>
        <v>#N/A</v>
      </c>
    </row>
    <row r="626" spans="1:66" x14ac:dyDescent="0.25">
      <c r="A626" t="s">
        <v>136</v>
      </c>
      <c r="B626" t="s">
        <v>137</v>
      </c>
      <c r="C626" t="s">
        <v>482</v>
      </c>
      <c r="D626" s="10"/>
      <c r="E626">
        <f>VLOOKUP(A626,home!$A$2:$E$405,3,FALSE)</f>
        <v>0.66666666666666696</v>
      </c>
      <c r="F626" t="e">
        <f>VLOOKUP(B626,home!$B$2:$E$405,3,FALSE)</f>
        <v>#N/A</v>
      </c>
      <c r="G626" t="e">
        <f>VLOOKUP(C626,away!$B$2:$E$405,4,FALSE)</f>
        <v>#N/A</v>
      </c>
      <c r="H626">
        <f>VLOOKUP(A626,away!$A$2:$E$405,3,FALSE)</f>
        <v>2.4444444444444402</v>
      </c>
      <c r="I626" t="e">
        <f>VLOOKUP(C626,away!$B$2:$E$405,3,FALSE)</f>
        <v>#N/A</v>
      </c>
      <c r="J626" t="e">
        <f>VLOOKUP(B626,home!$B$2:$E$405,4,FALSE)</f>
        <v>#N/A</v>
      </c>
      <c r="K626" s="3" t="e">
        <f t="shared" si="840"/>
        <v>#N/A</v>
      </c>
      <c r="L626" s="3" t="e">
        <f t="shared" si="841"/>
        <v>#N/A</v>
      </c>
      <c r="M626" s="5" t="e">
        <f t="shared" si="842"/>
        <v>#N/A</v>
      </c>
      <c r="N626" s="5" t="e">
        <f t="shared" si="843"/>
        <v>#N/A</v>
      </c>
      <c r="O626" s="5" t="e">
        <f t="shared" si="844"/>
        <v>#N/A</v>
      </c>
      <c r="P626" s="5" t="e">
        <f t="shared" si="845"/>
        <v>#N/A</v>
      </c>
      <c r="Q626" s="5" t="e">
        <f t="shared" si="846"/>
        <v>#N/A</v>
      </c>
      <c r="R626" s="5" t="e">
        <f t="shared" si="847"/>
        <v>#N/A</v>
      </c>
      <c r="S626" s="5" t="e">
        <f t="shared" si="848"/>
        <v>#N/A</v>
      </c>
      <c r="T626" s="5" t="e">
        <f t="shared" si="849"/>
        <v>#N/A</v>
      </c>
      <c r="U626" s="5" t="e">
        <f t="shared" si="850"/>
        <v>#N/A</v>
      </c>
      <c r="V626" s="5" t="e">
        <f t="shared" si="851"/>
        <v>#N/A</v>
      </c>
      <c r="W626" s="5" t="e">
        <f t="shared" si="852"/>
        <v>#N/A</v>
      </c>
      <c r="X626" s="5" t="e">
        <f t="shared" si="853"/>
        <v>#N/A</v>
      </c>
      <c r="Y626" s="5" t="e">
        <f t="shared" si="854"/>
        <v>#N/A</v>
      </c>
      <c r="Z626" s="5" t="e">
        <f t="shared" si="855"/>
        <v>#N/A</v>
      </c>
      <c r="AA626" s="5" t="e">
        <f t="shared" si="856"/>
        <v>#N/A</v>
      </c>
      <c r="AB626" s="5" t="e">
        <f t="shared" si="857"/>
        <v>#N/A</v>
      </c>
      <c r="AC626" s="5" t="e">
        <f t="shared" si="858"/>
        <v>#N/A</v>
      </c>
      <c r="AD626" s="5" t="e">
        <f t="shared" si="859"/>
        <v>#N/A</v>
      </c>
      <c r="AE626" s="5" t="e">
        <f t="shared" si="860"/>
        <v>#N/A</v>
      </c>
      <c r="AF626" s="5" t="e">
        <f t="shared" si="861"/>
        <v>#N/A</v>
      </c>
      <c r="AG626" s="5" t="e">
        <f t="shared" si="862"/>
        <v>#N/A</v>
      </c>
      <c r="AH626" s="5" t="e">
        <f t="shared" si="863"/>
        <v>#N/A</v>
      </c>
      <c r="AI626" s="5" t="e">
        <f t="shared" si="864"/>
        <v>#N/A</v>
      </c>
      <c r="AJ626" s="5" t="e">
        <f t="shared" si="865"/>
        <v>#N/A</v>
      </c>
      <c r="AK626" s="5" t="e">
        <f t="shared" si="866"/>
        <v>#N/A</v>
      </c>
      <c r="AL626" s="5" t="e">
        <f t="shared" si="867"/>
        <v>#N/A</v>
      </c>
      <c r="AM626" s="5" t="e">
        <f t="shared" si="868"/>
        <v>#N/A</v>
      </c>
      <c r="AN626" s="5" t="e">
        <f t="shared" si="869"/>
        <v>#N/A</v>
      </c>
      <c r="AO626" s="5" t="e">
        <f t="shared" si="870"/>
        <v>#N/A</v>
      </c>
      <c r="AP626" s="5" t="e">
        <f t="shared" si="871"/>
        <v>#N/A</v>
      </c>
      <c r="AQ626" s="5" t="e">
        <f t="shared" si="872"/>
        <v>#N/A</v>
      </c>
      <c r="AR626" s="5" t="e">
        <f t="shared" si="873"/>
        <v>#N/A</v>
      </c>
      <c r="AS626" s="5" t="e">
        <f t="shared" si="874"/>
        <v>#N/A</v>
      </c>
      <c r="AT626" s="5" t="e">
        <f t="shared" si="875"/>
        <v>#N/A</v>
      </c>
      <c r="AU626" s="5" t="e">
        <f t="shared" si="876"/>
        <v>#N/A</v>
      </c>
      <c r="AV626" s="5" t="e">
        <f t="shared" si="877"/>
        <v>#N/A</v>
      </c>
      <c r="AW626" s="5" t="e">
        <f t="shared" si="878"/>
        <v>#N/A</v>
      </c>
      <c r="AX626" s="5" t="e">
        <f t="shared" si="879"/>
        <v>#N/A</v>
      </c>
      <c r="AY626" s="5" t="e">
        <f t="shared" si="880"/>
        <v>#N/A</v>
      </c>
      <c r="AZ626" s="5" t="e">
        <f t="shared" si="881"/>
        <v>#N/A</v>
      </c>
      <c r="BA626" s="5" t="e">
        <f t="shared" si="882"/>
        <v>#N/A</v>
      </c>
      <c r="BB626" s="5" t="e">
        <f t="shared" si="883"/>
        <v>#N/A</v>
      </c>
      <c r="BC626" s="5" t="e">
        <f t="shared" si="884"/>
        <v>#N/A</v>
      </c>
      <c r="BD626" s="5" t="e">
        <f t="shared" si="885"/>
        <v>#N/A</v>
      </c>
      <c r="BE626" s="5" t="e">
        <f t="shared" si="886"/>
        <v>#N/A</v>
      </c>
      <c r="BF626" s="5" t="e">
        <f t="shared" si="887"/>
        <v>#N/A</v>
      </c>
      <c r="BG626" s="5" t="e">
        <f t="shared" si="888"/>
        <v>#N/A</v>
      </c>
      <c r="BH626" s="5" t="e">
        <f t="shared" si="889"/>
        <v>#N/A</v>
      </c>
      <c r="BI626" s="5" t="e">
        <f t="shared" si="890"/>
        <v>#N/A</v>
      </c>
      <c r="BJ626" s="8" t="e">
        <f t="shared" si="891"/>
        <v>#N/A</v>
      </c>
      <c r="BK626" s="8" t="e">
        <f t="shared" si="892"/>
        <v>#N/A</v>
      </c>
      <c r="BL626" s="8" t="e">
        <f t="shared" si="893"/>
        <v>#N/A</v>
      </c>
      <c r="BM626" s="8" t="e">
        <f t="shared" si="894"/>
        <v>#N/A</v>
      </c>
      <c r="BN626" s="8" t="e">
        <f t="shared" si="895"/>
        <v>#N/A</v>
      </c>
    </row>
    <row r="627" spans="1:66" x14ac:dyDescent="0.25">
      <c r="A627" t="s">
        <v>136</v>
      </c>
      <c r="B627" t="s">
        <v>359</v>
      </c>
      <c r="C627" t="s">
        <v>381</v>
      </c>
      <c r="D627" s="10"/>
      <c r="E627">
        <f>VLOOKUP(A627,home!$A$2:$E$405,3,FALSE)</f>
        <v>0.66666666666666696</v>
      </c>
      <c r="F627" t="e">
        <f>VLOOKUP(B627,home!$B$2:$E$405,3,FALSE)</f>
        <v>#N/A</v>
      </c>
      <c r="G627" t="e">
        <f>VLOOKUP(C627,away!$B$2:$E$405,4,FALSE)</f>
        <v>#N/A</v>
      </c>
      <c r="H627">
        <f>VLOOKUP(A627,away!$A$2:$E$405,3,FALSE)</f>
        <v>2.4444444444444402</v>
      </c>
      <c r="I627" t="e">
        <f>VLOOKUP(C627,away!$B$2:$E$405,3,FALSE)</f>
        <v>#N/A</v>
      </c>
      <c r="J627" t="e">
        <f>VLOOKUP(B627,home!$B$2:$E$405,4,FALSE)</f>
        <v>#N/A</v>
      </c>
      <c r="K627" s="3" t="e">
        <f t="shared" si="840"/>
        <v>#N/A</v>
      </c>
      <c r="L627" s="3" t="e">
        <f t="shared" si="841"/>
        <v>#N/A</v>
      </c>
      <c r="M627" s="5" t="e">
        <f t="shared" si="842"/>
        <v>#N/A</v>
      </c>
      <c r="N627" s="5" t="e">
        <f t="shared" si="843"/>
        <v>#N/A</v>
      </c>
      <c r="O627" s="5" t="e">
        <f t="shared" si="844"/>
        <v>#N/A</v>
      </c>
      <c r="P627" s="5" t="e">
        <f t="shared" si="845"/>
        <v>#N/A</v>
      </c>
      <c r="Q627" s="5" t="e">
        <f t="shared" si="846"/>
        <v>#N/A</v>
      </c>
      <c r="R627" s="5" t="e">
        <f t="shared" si="847"/>
        <v>#N/A</v>
      </c>
      <c r="S627" s="5" t="e">
        <f t="shared" si="848"/>
        <v>#N/A</v>
      </c>
      <c r="T627" s="5" t="e">
        <f t="shared" si="849"/>
        <v>#N/A</v>
      </c>
      <c r="U627" s="5" t="e">
        <f t="shared" si="850"/>
        <v>#N/A</v>
      </c>
      <c r="V627" s="5" t="e">
        <f t="shared" si="851"/>
        <v>#N/A</v>
      </c>
      <c r="W627" s="5" t="e">
        <f t="shared" si="852"/>
        <v>#N/A</v>
      </c>
      <c r="X627" s="5" t="e">
        <f t="shared" si="853"/>
        <v>#N/A</v>
      </c>
      <c r="Y627" s="5" t="e">
        <f t="shared" si="854"/>
        <v>#N/A</v>
      </c>
      <c r="Z627" s="5" t="e">
        <f t="shared" si="855"/>
        <v>#N/A</v>
      </c>
      <c r="AA627" s="5" t="e">
        <f t="shared" si="856"/>
        <v>#N/A</v>
      </c>
      <c r="AB627" s="5" t="e">
        <f t="shared" si="857"/>
        <v>#N/A</v>
      </c>
      <c r="AC627" s="5" t="e">
        <f t="shared" si="858"/>
        <v>#N/A</v>
      </c>
      <c r="AD627" s="5" t="e">
        <f t="shared" si="859"/>
        <v>#N/A</v>
      </c>
      <c r="AE627" s="5" t="e">
        <f t="shared" si="860"/>
        <v>#N/A</v>
      </c>
      <c r="AF627" s="5" t="e">
        <f t="shared" si="861"/>
        <v>#N/A</v>
      </c>
      <c r="AG627" s="5" t="e">
        <f t="shared" si="862"/>
        <v>#N/A</v>
      </c>
      <c r="AH627" s="5" t="e">
        <f t="shared" si="863"/>
        <v>#N/A</v>
      </c>
      <c r="AI627" s="5" t="e">
        <f t="shared" si="864"/>
        <v>#N/A</v>
      </c>
      <c r="AJ627" s="5" t="e">
        <f t="shared" si="865"/>
        <v>#N/A</v>
      </c>
      <c r="AK627" s="5" t="e">
        <f t="shared" si="866"/>
        <v>#N/A</v>
      </c>
      <c r="AL627" s="5" t="e">
        <f t="shared" si="867"/>
        <v>#N/A</v>
      </c>
      <c r="AM627" s="5" t="e">
        <f t="shared" si="868"/>
        <v>#N/A</v>
      </c>
      <c r="AN627" s="5" t="e">
        <f t="shared" si="869"/>
        <v>#N/A</v>
      </c>
      <c r="AO627" s="5" t="e">
        <f t="shared" si="870"/>
        <v>#N/A</v>
      </c>
      <c r="AP627" s="5" t="e">
        <f t="shared" si="871"/>
        <v>#N/A</v>
      </c>
      <c r="AQ627" s="5" t="e">
        <f t="shared" si="872"/>
        <v>#N/A</v>
      </c>
      <c r="AR627" s="5" t="e">
        <f t="shared" si="873"/>
        <v>#N/A</v>
      </c>
      <c r="AS627" s="5" t="e">
        <f t="shared" si="874"/>
        <v>#N/A</v>
      </c>
      <c r="AT627" s="5" t="e">
        <f t="shared" si="875"/>
        <v>#N/A</v>
      </c>
      <c r="AU627" s="5" t="e">
        <f t="shared" si="876"/>
        <v>#N/A</v>
      </c>
      <c r="AV627" s="5" t="e">
        <f t="shared" si="877"/>
        <v>#N/A</v>
      </c>
      <c r="AW627" s="5" t="e">
        <f t="shared" si="878"/>
        <v>#N/A</v>
      </c>
      <c r="AX627" s="5" t="e">
        <f t="shared" si="879"/>
        <v>#N/A</v>
      </c>
      <c r="AY627" s="5" t="e">
        <f t="shared" si="880"/>
        <v>#N/A</v>
      </c>
      <c r="AZ627" s="5" t="e">
        <f t="shared" si="881"/>
        <v>#N/A</v>
      </c>
      <c r="BA627" s="5" t="e">
        <f t="shared" si="882"/>
        <v>#N/A</v>
      </c>
      <c r="BB627" s="5" t="e">
        <f t="shared" si="883"/>
        <v>#N/A</v>
      </c>
      <c r="BC627" s="5" t="e">
        <f t="shared" si="884"/>
        <v>#N/A</v>
      </c>
      <c r="BD627" s="5" t="e">
        <f t="shared" si="885"/>
        <v>#N/A</v>
      </c>
      <c r="BE627" s="5" t="e">
        <f t="shared" si="886"/>
        <v>#N/A</v>
      </c>
      <c r="BF627" s="5" t="e">
        <f t="shared" si="887"/>
        <v>#N/A</v>
      </c>
      <c r="BG627" s="5" t="e">
        <f t="shared" si="888"/>
        <v>#N/A</v>
      </c>
      <c r="BH627" s="5" t="e">
        <f t="shared" si="889"/>
        <v>#N/A</v>
      </c>
      <c r="BI627" s="5" t="e">
        <f t="shared" si="890"/>
        <v>#N/A</v>
      </c>
      <c r="BJ627" s="8" t="e">
        <f t="shared" si="891"/>
        <v>#N/A</v>
      </c>
      <c r="BK627" s="8" t="e">
        <f t="shared" si="892"/>
        <v>#N/A</v>
      </c>
      <c r="BL627" s="8" t="e">
        <f t="shared" si="893"/>
        <v>#N/A</v>
      </c>
      <c r="BM627" s="8" t="e">
        <f t="shared" si="894"/>
        <v>#N/A</v>
      </c>
      <c r="BN627" s="8" t="e">
        <f t="shared" si="895"/>
        <v>#N/A</v>
      </c>
    </row>
    <row r="628" spans="1:66" x14ac:dyDescent="0.25">
      <c r="A628" t="s">
        <v>136</v>
      </c>
      <c r="B628" t="s">
        <v>373</v>
      </c>
      <c r="C628" t="s">
        <v>315</v>
      </c>
      <c r="D628" s="10"/>
      <c r="E628">
        <f>VLOOKUP(A628,home!$A$2:$E$405,3,FALSE)</f>
        <v>0.66666666666666696</v>
      </c>
      <c r="F628">
        <f>VLOOKUP(B628,home!$B$2:$E$405,3,FALSE)</f>
        <v>3</v>
      </c>
      <c r="G628" t="e">
        <f>VLOOKUP(C628,away!$B$2:$E$405,4,FALSE)</f>
        <v>#N/A</v>
      </c>
      <c r="H628">
        <f>VLOOKUP(A628,away!$A$2:$E$405,3,FALSE)</f>
        <v>2.4444444444444402</v>
      </c>
      <c r="I628" t="e">
        <f>VLOOKUP(C628,away!$B$2:$E$405,3,FALSE)</f>
        <v>#N/A</v>
      </c>
      <c r="J628">
        <f>VLOOKUP(B628,home!$B$2:$E$405,4,FALSE)</f>
        <v>0.82</v>
      </c>
      <c r="K628" s="3" t="e">
        <f t="shared" si="840"/>
        <v>#N/A</v>
      </c>
      <c r="L628" s="3" t="e">
        <f t="shared" si="841"/>
        <v>#N/A</v>
      </c>
      <c r="M628" s="5" t="e">
        <f t="shared" si="842"/>
        <v>#N/A</v>
      </c>
      <c r="N628" s="5" t="e">
        <f t="shared" si="843"/>
        <v>#N/A</v>
      </c>
      <c r="O628" s="5" t="e">
        <f t="shared" si="844"/>
        <v>#N/A</v>
      </c>
      <c r="P628" s="5" t="e">
        <f t="shared" si="845"/>
        <v>#N/A</v>
      </c>
      <c r="Q628" s="5" t="e">
        <f t="shared" si="846"/>
        <v>#N/A</v>
      </c>
      <c r="R628" s="5" t="e">
        <f t="shared" si="847"/>
        <v>#N/A</v>
      </c>
      <c r="S628" s="5" t="e">
        <f t="shared" si="848"/>
        <v>#N/A</v>
      </c>
      <c r="T628" s="5" t="e">
        <f t="shared" si="849"/>
        <v>#N/A</v>
      </c>
      <c r="U628" s="5" t="e">
        <f t="shared" si="850"/>
        <v>#N/A</v>
      </c>
      <c r="V628" s="5" t="e">
        <f t="shared" si="851"/>
        <v>#N/A</v>
      </c>
      <c r="W628" s="5" t="e">
        <f t="shared" si="852"/>
        <v>#N/A</v>
      </c>
      <c r="X628" s="5" t="e">
        <f t="shared" si="853"/>
        <v>#N/A</v>
      </c>
      <c r="Y628" s="5" t="e">
        <f t="shared" si="854"/>
        <v>#N/A</v>
      </c>
      <c r="Z628" s="5" t="e">
        <f t="shared" si="855"/>
        <v>#N/A</v>
      </c>
      <c r="AA628" s="5" t="e">
        <f t="shared" si="856"/>
        <v>#N/A</v>
      </c>
      <c r="AB628" s="5" t="e">
        <f t="shared" si="857"/>
        <v>#N/A</v>
      </c>
      <c r="AC628" s="5" t="e">
        <f t="shared" si="858"/>
        <v>#N/A</v>
      </c>
      <c r="AD628" s="5" t="e">
        <f t="shared" si="859"/>
        <v>#N/A</v>
      </c>
      <c r="AE628" s="5" t="e">
        <f t="shared" si="860"/>
        <v>#N/A</v>
      </c>
      <c r="AF628" s="5" t="e">
        <f t="shared" si="861"/>
        <v>#N/A</v>
      </c>
      <c r="AG628" s="5" t="e">
        <f t="shared" si="862"/>
        <v>#N/A</v>
      </c>
      <c r="AH628" s="5" t="e">
        <f t="shared" si="863"/>
        <v>#N/A</v>
      </c>
      <c r="AI628" s="5" t="e">
        <f t="shared" si="864"/>
        <v>#N/A</v>
      </c>
      <c r="AJ628" s="5" t="e">
        <f t="shared" si="865"/>
        <v>#N/A</v>
      </c>
      <c r="AK628" s="5" t="e">
        <f t="shared" si="866"/>
        <v>#N/A</v>
      </c>
      <c r="AL628" s="5" t="e">
        <f t="shared" si="867"/>
        <v>#N/A</v>
      </c>
      <c r="AM628" s="5" t="e">
        <f t="shared" si="868"/>
        <v>#N/A</v>
      </c>
      <c r="AN628" s="5" t="e">
        <f t="shared" si="869"/>
        <v>#N/A</v>
      </c>
      <c r="AO628" s="5" t="e">
        <f t="shared" si="870"/>
        <v>#N/A</v>
      </c>
      <c r="AP628" s="5" t="e">
        <f t="shared" si="871"/>
        <v>#N/A</v>
      </c>
      <c r="AQ628" s="5" t="e">
        <f t="shared" si="872"/>
        <v>#N/A</v>
      </c>
      <c r="AR628" s="5" t="e">
        <f t="shared" si="873"/>
        <v>#N/A</v>
      </c>
      <c r="AS628" s="5" t="e">
        <f t="shared" si="874"/>
        <v>#N/A</v>
      </c>
      <c r="AT628" s="5" t="e">
        <f t="shared" si="875"/>
        <v>#N/A</v>
      </c>
      <c r="AU628" s="5" t="e">
        <f t="shared" si="876"/>
        <v>#N/A</v>
      </c>
      <c r="AV628" s="5" t="e">
        <f t="shared" si="877"/>
        <v>#N/A</v>
      </c>
      <c r="AW628" s="5" t="e">
        <f t="shared" si="878"/>
        <v>#N/A</v>
      </c>
      <c r="AX628" s="5" t="e">
        <f t="shared" si="879"/>
        <v>#N/A</v>
      </c>
      <c r="AY628" s="5" t="e">
        <f t="shared" si="880"/>
        <v>#N/A</v>
      </c>
      <c r="AZ628" s="5" t="e">
        <f t="shared" si="881"/>
        <v>#N/A</v>
      </c>
      <c r="BA628" s="5" t="e">
        <f t="shared" si="882"/>
        <v>#N/A</v>
      </c>
      <c r="BB628" s="5" t="e">
        <f t="shared" si="883"/>
        <v>#N/A</v>
      </c>
      <c r="BC628" s="5" t="e">
        <f t="shared" si="884"/>
        <v>#N/A</v>
      </c>
      <c r="BD628" s="5" t="e">
        <f t="shared" si="885"/>
        <v>#N/A</v>
      </c>
      <c r="BE628" s="5" t="e">
        <f t="shared" si="886"/>
        <v>#N/A</v>
      </c>
      <c r="BF628" s="5" t="e">
        <f t="shared" si="887"/>
        <v>#N/A</v>
      </c>
      <c r="BG628" s="5" t="e">
        <f t="shared" si="888"/>
        <v>#N/A</v>
      </c>
      <c r="BH628" s="5" t="e">
        <f t="shared" si="889"/>
        <v>#N/A</v>
      </c>
      <c r="BI628" s="5" t="e">
        <f t="shared" si="890"/>
        <v>#N/A</v>
      </c>
      <c r="BJ628" s="8" t="e">
        <f t="shared" si="891"/>
        <v>#N/A</v>
      </c>
      <c r="BK628" s="8" t="e">
        <f t="shared" si="892"/>
        <v>#N/A</v>
      </c>
      <c r="BL628" s="8" t="e">
        <f t="shared" si="893"/>
        <v>#N/A</v>
      </c>
      <c r="BM628" s="8" t="e">
        <f t="shared" si="894"/>
        <v>#N/A</v>
      </c>
      <c r="BN628" s="8" t="e">
        <f t="shared" si="895"/>
        <v>#N/A</v>
      </c>
    </row>
    <row r="629" spans="1:66" x14ac:dyDescent="0.25">
      <c r="A629" t="s">
        <v>136</v>
      </c>
      <c r="B629" t="s">
        <v>388</v>
      </c>
      <c r="C629" t="s">
        <v>344</v>
      </c>
      <c r="D629" s="10"/>
      <c r="E629">
        <f>VLOOKUP(A629,home!$A$2:$E$405,3,FALSE)</f>
        <v>0.66666666666666696</v>
      </c>
      <c r="F629" t="e">
        <f>VLOOKUP(B629,home!$B$2:$E$405,3,FALSE)</f>
        <v>#N/A</v>
      </c>
      <c r="G629" t="e">
        <f>VLOOKUP(C629,away!$B$2:$E$405,4,FALSE)</f>
        <v>#N/A</v>
      </c>
      <c r="H629">
        <f>VLOOKUP(A629,away!$A$2:$E$405,3,FALSE)</f>
        <v>2.4444444444444402</v>
      </c>
      <c r="I629" t="e">
        <f>VLOOKUP(C629,away!$B$2:$E$405,3,FALSE)</f>
        <v>#N/A</v>
      </c>
      <c r="J629" t="e">
        <f>VLOOKUP(B629,home!$B$2:$E$405,4,FALSE)</f>
        <v>#N/A</v>
      </c>
      <c r="K629" s="3" t="e">
        <f t="shared" si="840"/>
        <v>#N/A</v>
      </c>
      <c r="L629" s="3" t="e">
        <f t="shared" si="841"/>
        <v>#N/A</v>
      </c>
      <c r="M629" s="5" t="e">
        <f t="shared" si="842"/>
        <v>#N/A</v>
      </c>
      <c r="N629" s="5" t="e">
        <f t="shared" si="843"/>
        <v>#N/A</v>
      </c>
      <c r="O629" s="5" t="e">
        <f t="shared" si="844"/>
        <v>#N/A</v>
      </c>
      <c r="P629" s="5" t="e">
        <f t="shared" si="845"/>
        <v>#N/A</v>
      </c>
      <c r="Q629" s="5" t="e">
        <f t="shared" si="846"/>
        <v>#N/A</v>
      </c>
      <c r="R629" s="5" t="e">
        <f t="shared" si="847"/>
        <v>#N/A</v>
      </c>
      <c r="S629" s="5" t="e">
        <f t="shared" si="848"/>
        <v>#N/A</v>
      </c>
      <c r="T629" s="5" t="e">
        <f t="shared" si="849"/>
        <v>#N/A</v>
      </c>
      <c r="U629" s="5" t="e">
        <f t="shared" si="850"/>
        <v>#N/A</v>
      </c>
      <c r="V629" s="5" t="e">
        <f t="shared" si="851"/>
        <v>#N/A</v>
      </c>
      <c r="W629" s="5" t="e">
        <f t="shared" si="852"/>
        <v>#N/A</v>
      </c>
      <c r="X629" s="5" t="e">
        <f t="shared" si="853"/>
        <v>#N/A</v>
      </c>
      <c r="Y629" s="5" t="e">
        <f t="shared" si="854"/>
        <v>#N/A</v>
      </c>
      <c r="Z629" s="5" t="e">
        <f t="shared" si="855"/>
        <v>#N/A</v>
      </c>
      <c r="AA629" s="5" t="e">
        <f t="shared" si="856"/>
        <v>#N/A</v>
      </c>
      <c r="AB629" s="5" t="e">
        <f t="shared" si="857"/>
        <v>#N/A</v>
      </c>
      <c r="AC629" s="5" t="e">
        <f t="shared" si="858"/>
        <v>#N/A</v>
      </c>
      <c r="AD629" s="5" t="e">
        <f t="shared" si="859"/>
        <v>#N/A</v>
      </c>
      <c r="AE629" s="5" t="e">
        <f t="shared" si="860"/>
        <v>#N/A</v>
      </c>
      <c r="AF629" s="5" t="e">
        <f t="shared" si="861"/>
        <v>#N/A</v>
      </c>
      <c r="AG629" s="5" t="e">
        <f t="shared" si="862"/>
        <v>#N/A</v>
      </c>
      <c r="AH629" s="5" t="e">
        <f t="shared" si="863"/>
        <v>#N/A</v>
      </c>
      <c r="AI629" s="5" t="e">
        <f t="shared" si="864"/>
        <v>#N/A</v>
      </c>
      <c r="AJ629" s="5" t="e">
        <f t="shared" si="865"/>
        <v>#N/A</v>
      </c>
      <c r="AK629" s="5" t="e">
        <f t="shared" si="866"/>
        <v>#N/A</v>
      </c>
      <c r="AL629" s="5" t="e">
        <f t="shared" si="867"/>
        <v>#N/A</v>
      </c>
      <c r="AM629" s="5" t="e">
        <f t="shared" si="868"/>
        <v>#N/A</v>
      </c>
      <c r="AN629" s="5" t="e">
        <f t="shared" si="869"/>
        <v>#N/A</v>
      </c>
      <c r="AO629" s="5" t="e">
        <f t="shared" si="870"/>
        <v>#N/A</v>
      </c>
      <c r="AP629" s="5" t="e">
        <f t="shared" si="871"/>
        <v>#N/A</v>
      </c>
      <c r="AQ629" s="5" t="e">
        <f t="shared" si="872"/>
        <v>#N/A</v>
      </c>
      <c r="AR629" s="5" t="e">
        <f t="shared" si="873"/>
        <v>#N/A</v>
      </c>
      <c r="AS629" s="5" t="e">
        <f t="shared" si="874"/>
        <v>#N/A</v>
      </c>
      <c r="AT629" s="5" t="e">
        <f t="shared" si="875"/>
        <v>#N/A</v>
      </c>
      <c r="AU629" s="5" t="e">
        <f t="shared" si="876"/>
        <v>#N/A</v>
      </c>
      <c r="AV629" s="5" t="e">
        <f t="shared" si="877"/>
        <v>#N/A</v>
      </c>
      <c r="AW629" s="5" t="e">
        <f t="shared" si="878"/>
        <v>#N/A</v>
      </c>
      <c r="AX629" s="5" t="e">
        <f t="shared" si="879"/>
        <v>#N/A</v>
      </c>
      <c r="AY629" s="5" t="e">
        <f t="shared" si="880"/>
        <v>#N/A</v>
      </c>
      <c r="AZ629" s="5" t="e">
        <f t="shared" si="881"/>
        <v>#N/A</v>
      </c>
      <c r="BA629" s="5" t="e">
        <f t="shared" si="882"/>
        <v>#N/A</v>
      </c>
      <c r="BB629" s="5" t="e">
        <f t="shared" si="883"/>
        <v>#N/A</v>
      </c>
      <c r="BC629" s="5" t="e">
        <f t="shared" si="884"/>
        <v>#N/A</v>
      </c>
      <c r="BD629" s="5" t="e">
        <f t="shared" si="885"/>
        <v>#N/A</v>
      </c>
      <c r="BE629" s="5" t="e">
        <f t="shared" si="886"/>
        <v>#N/A</v>
      </c>
      <c r="BF629" s="5" t="e">
        <f t="shared" si="887"/>
        <v>#N/A</v>
      </c>
      <c r="BG629" s="5" t="e">
        <f t="shared" si="888"/>
        <v>#N/A</v>
      </c>
      <c r="BH629" s="5" t="e">
        <f t="shared" si="889"/>
        <v>#N/A</v>
      </c>
      <c r="BI629" s="5" t="e">
        <f t="shared" si="890"/>
        <v>#N/A</v>
      </c>
      <c r="BJ629" s="8" t="e">
        <f t="shared" si="891"/>
        <v>#N/A</v>
      </c>
      <c r="BK629" s="8" t="e">
        <f t="shared" si="892"/>
        <v>#N/A</v>
      </c>
      <c r="BL629" s="8" t="e">
        <f t="shared" si="893"/>
        <v>#N/A</v>
      </c>
      <c r="BM629" s="8" t="e">
        <f t="shared" si="894"/>
        <v>#N/A</v>
      </c>
      <c r="BN629" s="8" t="e">
        <f t="shared" si="895"/>
        <v>#N/A</v>
      </c>
    </row>
    <row r="630" spans="1:66" x14ac:dyDescent="0.25">
      <c r="A630" t="s">
        <v>136</v>
      </c>
      <c r="B630" t="s">
        <v>483</v>
      </c>
      <c r="C630" t="s">
        <v>347</v>
      </c>
      <c r="D630" s="10"/>
      <c r="E630">
        <f>VLOOKUP(A630,home!$A$2:$E$405,3,FALSE)</f>
        <v>0.66666666666666696</v>
      </c>
      <c r="F630" t="e">
        <f>VLOOKUP(B630,home!$B$2:$E$405,3,FALSE)</f>
        <v>#N/A</v>
      </c>
      <c r="G630" t="e">
        <f>VLOOKUP(C630,away!$B$2:$E$405,4,FALSE)</f>
        <v>#N/A</v>
      </c>
      <c r="H630">
        <f>VLOOKUP(A630,away!$A$2:$E$405,3,FALSE)</f>
        <v>2.4444444444444402</v>
      </c>
      <c r="I630" t="e">
        <f>VLOOKUP(C630,away!$B$2:$E$405,3,FALSE)</f>
        <v>#N/A</v>
      </c>
      <c r="J630" t="e">
        <f>VLOOKUP(B630,home!$B$2:$E$405,4,FALSE)</f>
        <v>#N/A</v>
      </c>
      <c r="K630" s="3" t="e">
        <f t="shared" si="840"/>
        <v>#N/A</v>
      </c>
      <c r="L630" s="3" t="e">
        <f t="shared" si="841"/>
        <v>#N/A</v>
      </c>
      <c r="M630" s="5" t="e">
        <f t="shared" si="842"/>
        <v>#N/A</v>
      </c>
      <c r="N630" s="5" t="e">
        <f t="shared" si="843"/>
        <v>#N/A</v>
      </c>
      <c r="O630" s="5" t="e">
        <f t="shared" si="844"/>
        <v>#N/A</v>
      </c>
      <c r="P630" s="5" t="e">
        <f t="shared" si="845"/>
        <v>#N/A</v>
      </c>
      <c r="Q630" s="5" t="e">
        <f t="shared" si="846"/>
        <v>#N/A</v>
      </c>
      <c r="R630" s="5" t="e">
        <f t="shared" si="847"/>
        <v>#N/A</v>
      </c>
      <c r="S630" s="5" t="e">
        <f t="shared" si="848"/>
        <v>#N/A</v>
      </c>
      <c r="T630" s="5" t="e">
        <f t="shared" si="849"/>
        <v>#N/A</v>
      </c>
      <c r="U630" s="5" t="e">
        <f t="shared" si="850"/>
        <v>#N/A</v>
      </c>
      <c r="V630" s="5" t="e">
        <f t="shared" si="851"/>
        <v>#N/A</v>
      </c>
      <c r="W630" s="5" t="e">
        <f t="shared" si="852"/>
        <v>#N/A</v>
      </c>
      <c r="X630" s="5" t="e">
        <f t="shared" si="853"/>
        <v>#N/A</v>
      </c>
      <c r="Y630" s="5" t="e">
        <f t="shared" si="854"/>
        <v>#N/A</v>
      </c>
      <c r="Z630" s="5" t="e">
        <f t="shared" si="855"/>
        <v>#N/A</v>
      </c>
      <c r="AA630" s="5" t="e">
        <f t="shared" si="856"/>
        <v>#N/A</v>
      </c>
      <c r="AB630" s="5" t="e">
        <f t="shared" si="857"/>
        <v>#N/A</v>
      </c>
      <c r="AC630" s="5" t="e">
        <f t="shared" si="858"/>
        <v>#N/A</v>
      </c>
      <c r="AD630" s="5" t="e">
        <f t="shared" si="859"/>
        <v>#N/A</v>
      </c>
      <c r="AE630" s="5" t="e">
        <f t="shared" si="860"/>
        <v>#N/A</v>
      </c>
      <c r="AF630" s="5" t="e">
        <f t="shared" si="861"/>
        <v>#N/A</v>
      </c>
      <c r="AG630" s="5" t="e">
        <f t="shared" si="862"/>
        <v>#N/A</v>
      </c>
      <c r="AH630" s="5" t="e">
        <f t="shared" si="863"/>
        <v>#N/A</v>
      </c>
      <c r="AI630" s="5" t="e">
        <f t="shared" si="864"/>
        <v>#N/A</v>
      </c>
      <c r="AJ630" s="5" t="e">
        <f t="shared" si="865"/>
        <v>#N/A</v>
      </c>
      <c r="AK630" s="5" t="e">
        <f t="shared" si="866"/>
        <v>#N/A</v>
      </c>
      <c r="AL630" s="5" t="e">
        <f t="shared" si="867"/>
        <v>#N/A</v>
      </c>
      <c r="AM630" s="5" t="e">
        <f t="shared" si="868"/>
        <v>#N/A</v>
      </c>
      <c r="AN630" s="5" t="e">
        <f t="shared" si="869"/>
        <v>#N/A</v>
      </c>
      <c r="AO630" s="5" t="e">
        <f t="shared" si="870"/>
        <v>#N/A</v>
      </c>
      <c r="AP630" s="5" t="e">
        <f t="shared" si="871"/>
        <v>#N/A</v>
      </c>
      <c r="AQ630" s="5" t="e">
        <f t="shared" si="872"/>
        <v>#N/A</v>
      </c>
      <c r="AR630" s="5" t="e">
        <f t="shared" si="873"/>
        <v>#N/A</v>
      </c>
      <c r="AS630" s="5" t="e">
        <f t="shared" si="874"/>
        <v>#N/A</v>
      </c>
      <c r="AT630" s="5" t="e">
        <f t="shared" si="875"/>
        <v>#N/A</v>
      </c>
      <c r="AU630" s="5" t="e">
        <f t="shared" si="876"/>
        <v>#N/A</v>
      </c>
      <c r="AV630" s="5" t="e">
        <f t="shared" si="877"/>
        <v>#N/A</v>
      </c>
      <c r="AW630" s="5" t="e">
        <f t="shared" si="878"/>
        <v>#N/A</v>
      </c>
      <c r="AX630" s="5" t="e">
        <f t="shared" si="879"/>
        <v>#N/A</v>
      </c>
      <c r="AY630" s="5" t="e">
        <f t="shared" si="880"/>
        <v>#N/A</v>
      </c>
      <c r="AZ630" s="5" t="e">
        <f t="shared" si="881"/>
        <v>#N/A</v>
      </c>
      <c r="BA630" s="5" t="e">
        <f t="shared" si="882"/>
        <v>#N/A</v>
      </c>
      <c r="BB630" s="5" t="e">
        <f t="shared" si="883"/>
        <v>#N/A</v>
      </c>
      <c r="BC630" s="5" t="e">
        <f t="shared" si="884"/>
        <v>#N/A</v>
      </c>
      <c r="BD630" s="5" t="e">
        <f t="shared" si="885"/>
        <v>#N/A</v>
      </c>
      <c r="BE630" s="5" t="e">
        <f t="shared" si="886"/>
        <v>#N/A</v>
      </c>
      <c r="BF630" s="5" t="e">
        <f t="shared" si="887"/>
        <v>#N/A</v>
      </c>
      <c r="BG630" s="5" t="e">
        <f t="shared" si="888"/>
        <v>#N/A</v>
      </c>
      <c r="BH630" s="5" t="e">
        <f t="shared" si="889"/>
        <v>#N/A</v>
      </c>
      <c r="BI630" s="5" t="e">
        <f t="shared" si="890"/>
        <v>#N/A</v>
      </c>
      <c r="BJ630" s="8" t="e">
        <f t="shared" si="891"/>
        <v>#N/A</v>
      </c>
      <c r="BK630" s="8" t="e">
        <f t="shared" si="892"/>
        <v>#N/A</v>
      </c>
      <c r="BL630" s="8" t="e">
        <f t="shared" si="893"/>
        <v>#N/A</v>
      </c>
      <c r="BM630" s="8" t="e">
        <f t="shared" si="894"/>
        <v>#N/A</v>
      </c>
      <c r="BN630" s="8" t="e">
        <f t="shared" si="895"/>
        <v>#N/A</v>
      </c>
    </row>
    <row r="631" spans="1:66" x14ac:dyDescent="0.25">
      <c r="A631" t="s">
        <v>136</v>
      </c>
      <c r="B631" t="s">
        <v>125</v>
      </c>
      <c r="C631" t="s">
        <v>377</v>
      </c>
      <c r="D631" s="10"/>
      <c r="E631">
        <f>VLOOKUP(A631,home!$A$2:$E$405,3,FALSE)</f>
        <v>0.66666666666666696</v>
      </c>
      <c r="F631" t="e">
        <f>VLOOKUP(B631,home!$B$2:$E$405,3,FALSE)</f>
        <v>#N/A</v>
      </c>
      <c r="G631" t="e">
        <f>VLOOKUP(C631,away!$B$2:$E$405,4,FALSE)</f>
        <v>#N/A</v>
      </c>
      <c r="H631">
        <f>VLOOKUP(A631,away!$A$2:$E$405,3,FALSE)</f>
        <v>2.4444444444444402</v>
      </c>
      <c r="I631" t="e">
        <f>VLOOKUP(C631,away!$B$2:$E$405,3,FALSE)</f>
        <v>#N/A</v>
      </c>
      <c r="J631" t="e">
        <f>VLOOKUP(B631,home!$B$2:$E$405,4,FALSE)</f>
        <v>#N/A</v>
      </c>
      <c r="K631" s="3" t="e">
        <f t="shared" si="840"/>
        <v>#N/A</v>
      </c>
      <c r="L631" s="3" t="e">
        <f t="shared" si="841"/>
        <v>#N/A</v>
      </c>
      <c r="M631" s="5" t="e">
        <f t="shared" si="842"/>
        <v>#N/A</v>
      </c>
      <c r="N631" s="5" t="e">
        <f t="shared" si="843"/>
        <v>#N/A</v>
      </c>
      <c r="O631" s="5" t="e">
        <f t="shared" si="844"/>
        <v>#N/A</v>
      </c>
      <c r="P631" s="5" t="e">
        <f t="shared" si="845"/>
        <v>#N/A</v>
      </c>
      <c r="Q631" s="5" t="e">
        <f t="shared" si="846"/>
        <v>#N/A</v>
      </c>
      <c r="R631" s="5" t="e">
        <f t="shared" si="847"/>
        <v>#N/A</v>
      </c>
      <c r="S631" s="5" t="e">
        <f t="shared" si="848"/>
        <v>#N/A</v>
      </c>
      <c r="T631" s="5" t="e">
        <f t="shared" si="849"/>
        <v>#N/A</v>
      </c>
      <c r="U631" s="5" t="e">
        <f t="shared" si="850"/>
        <v>#N/A</v>
      </c>
      <c r="V631" s="5" t="e">
        <f t="shared" si="851"/>
        <v>#N/A</v>
      </c>
      <c r="W631" s="5" t="e">
        <f t="shared" si="852"/>
        <v>#N/A</v>
      </c>
      <c r="X631" s="5" t="e">
        <f t="shared" si="853"/>
        <v>#N/A</v>
      </c>
      <c r="Y631" s="5" t="e">
        <f t="shared" si="854"/>
        <v>#N/A</v>
      </c>
      <c r="Z631" s="5" t="e">
        <f t="shared" si="855"/>
        <v>#N/A</v>
      </c>
      <c r="AA631" s="5" t="e">
        <f t="shared" si="856"/>
        <v>#N/A</v>
      </c>
      <c r="AB631" s="5" t="e">
        <f t="shared" si="857"/>
        <v>#N/A</v>
      </c>
      <c r="AC631" s="5" t="e">
        <f t="shared" si="858"/>
        <v>#N/A</v>
      </c>
      <c r="AD631" s="5" t="e">
        <f t="shared" si="859"/>
        <v>#N/A</v>
      </c>
      <c r="AE631" s="5" t="e">
        <f t="shared" si="860"/>
        <v>#N/A</v>
      </c>
      <c r="AF631" s="5" t="e">
        <f t="shared" si="861"/>
        <v>#N/A</v>
      </c>
      <c r="AG631" s="5" t="e">
        <f t="shared" si="862"/>
        <v>#N/A</v>
      </c>
      <c r="AH631" s="5" t="e">
        <f t="shared" si="863"/>
        <v>#N/A</v>
      </c>
      <c r="AI631" s="5" t="e">
        <f t="shared" si="864"/>
        <v>#N/A</v>
      </c>
      <c r="AJ631" s="5" t="e">
        <f t="shared" si="865"/>
        <v>#N/A</v>
      </c>
      <c r="AK631" s="5" t="e">
        <f t="shared" si="866"/>
        <v>#N/A</v>
      </c>
      <c r="AL631" s="5" t="e">
        <f t="shared" si="867"/>
        <v>#N/A</v>
      </c>
      <c r="AM631" s="5" t="e">
        <f t="shared" si="868"/>
        <v>#N/A</v>
      </c>
      <c r="AN631" s="5" t="e">
        <f t="shared" si="869"/>
        <v>#N/A</v>
      </c>
      <c r="AO631" s="5" t="e">
        <f t="shared" si="870"/>
        <v>#N/A</v>
      </c>
      <c r="AP631" s="5" t="e">
        <f t="shared" si="871"/>
        <v>#N/A</v>
      </c>
      <c r="AQ631" s="5" t="e">
        <f t="shared" si="872"/>
        <v>#N/A</v>
      </c>
      <c r="AR631" s="5" t="e">
        <f t="shared" si="873"/>
        <v>#N/A</v>
      </c>
      <c r="AS631" s="5" t="e">
        <f t="shared" si="874"/>
        <v>#N/A</v>
      </c>
      <c r="AT631" s="5" t="e">
        <f t="shared" si="875"/>
        <v>#N/A</v>
      </c>
      <c r="AU631" s="5" t="e">
        <f t="shared" si="876"/>
        <v>#N/A</v>
      </c>
      <c r="AV631" s="5" t="e">
        <f t="shared" si="877"/>
        <v>#N/A</v>
      </c>
      <c r="AW631" s="5" t="e">
        <f t="shared" si="878"/>
        <v>#N/A</v>
      </c>
      <c r="AX631" s="5" t="e">
        <f t="shared" si="879"/>
        <v>#N/A</v>
      </c>
      <c r="AY631" s="5" t="e">
        <f t="shared" si="880"/>
        <v>#N/A</v>
      </c>
      <c r="AZ631" s="5" t="e">
        <f t="shared" si="881"/>
        <v>#N/A</v>
      </c>
      <c r="BA631" s="5" t="e">
        <f t="shared" si="882"/>
        <v>#N/A</v>
      </c>
      <c r="BB631" s="5" t="e">
        <f t="shared" si="883"/>
        <v>#N/A</v>
      </c>
      <c r="BC631" s="5" t="e">
        <f t="shared" si="884"/>
        <v>#N/A</v>
      </c>
      <c r="BD631" s="5" t="e">
        <f t="shared" si="885"/>
        <v>#N/A</v>
      </c>
      <c r="BE631" s="5" t="e">
        <f t="shared" si="886"/>
        <v>#N/A</v>
      </c>
      <c r="BF631" s="5" t="e">
        <f t="shared" si="887"/>
        <v>#N/A</v>
      </c>
      <c r="BG631" s="5" t="e">
        <f t="shared" si="888"/>
        <v>#N/A</v>
      </c>
      <c r="BH631" s="5" t="e">
        <f t="shared" si="889"/>
        <v>#N/A</v>
      </c>
      <c r="BI631" s="5" t="e">
        <f t="shared" si="890"/>
        <v>#N/A</v>
      </c>
      <c r="BJ631" s="8" t="e">
        <f t="shared" si="891"/>
        <v>#N/A</v>
      </c>
      <c r="BK631" s="8" t="e">
        <f t="shared" si="892"/>
        <v>#N/A</v>
      </c>
      <c r="BL631" s="8" t="e">
        <f t="shared" si="893"/>
        <v>#N/A</v>
      </c>
      <c r="BM631" s="8" t="e">
        <f t="shared" si="894"/>
        <v>#N/A</v>
      </c>
      <c r="BN631" s="8" t="e">
        <f t="shared" si="895"/>
        <v>#N/A</v>
      </c>
    </row>
    <row r="632" spans="1:66" x14ac:dyDescent="0.25">
      <c r="A632" t="s">
        <v>19</v>
      </c>
      <c r="B632" t="s">
        <v>247</v>
      </c>
      <c r="C632" t="s">
        <v>248</v>
      </c>
      <c r="D632" s="10"/>
      <c r="E632">
        <f>VLOOKUP(A632,home!$A$2:$E$405,3,FALSE)</f>
        <v>1.4827586206896599</v>
      </c>
      <c r="F632">
        <f>VLOOKUP(B632,home!$B$2:$E$405,3,FALSE)</f>
        <v>0</v>
      </c>
      <c r="G632">
        <f>VLOOKUP(C632,away!$B$2:$E$405,4,FALSE)</f>
        <v>1.35</v>
      </c>
      <c r="H632">
        <f>VLOOKUP(A632,away!$A$2:$E$405,3,FALSE)</f>
        <v>1.5172413793103401</v>
      </c>
      <c r="I632">
        <f>VLOOKUP(C632,away!$B$2:$E$405,3,FALSE)</f>
        <v>1.35</v>
      </c>
      <c r="J632">
        <f>VLOOKUP(B632,home!$B$2:$E$405,4,FALSE)</f>
        <v>0</v>
      </c>
      <c r="K632" s="3">
        <f t="shared" si="840"/>
        <v>0</v>
      </c>
      <c r="L632" s="3">
        <f t="shared" si="841"/>
        <v>0</v>
      </c>
      <c r="M632" s="5">
        <f t="shared" si="842"/>
        <v>1</v>
      </c>
      <c r="N632" s="5">
        <f t="shared" si="843"/>
        <v>0</v>
      </c>
      <c r="O632" s="5">
        <f t="shared" si="844"/>
        <v>0</v>
      </c>
      <c r="P632" s="5">
        <f t="shared" si="845"/>
        <v>0</v>
      </c>
      <c r="Q632" s="5">
        <f t="shared" si="846"/>
        <v>0</v>
      </c>
      <c r="R632" s="5">
        <f t="shared" si="847"/>
        <v>0</v>
      </c>
      <c r="S632" s="5">
        <f t="shared" si="848"/>
        <v>0</v>
      </c>
      <c r="T632" s="5">
        <f t="shared" si="849"/>
        <v>0</v>
      </c>
      <c r="U632" s="5">
        <f t="shared" si="850"/>
        <v>0</v>
      </c>
      <c r="V632" s="5">
        <f t="shared" si="851"/>
        <v>0</v>
      </c>
      <c r="W632" s="5">
        <f t="shared" si="852"/>
        <v>0</v>
      </c>
      <c r="X632" s="5">
        <f t="shared" si="853"/>
        <v>0</v>
      </c>
      <c r="Y632" s="5">
        <f t="shared" si="854"/>
        <v>0</v>
      </c>
      <c r="Z632" s="5">
        <f t="shared" si="855"/>
        <v>0</v>
      </c>
      <c r="AA632" s="5">
        <f t="shared" si="856"/>
        <v>0</v>
      </c>
      <c r="AB632" s="5">
        <f t="shared" si="857"/>
        <v>0</v>
      </c>
      <c r="AC632" s="5">
        <f t="shared" si="858"/>
        <v>0</v>
      </c>
      <c r="AD632" s="5">
        <f t="shared" si="859"/>
        <v>0</v>
      </c>
      <c r="AE632" s="5">
        <f t="shared" si="860"/>
        <v>0</v>
      </c>
      <c r="AF632" s="5">
        <f t="shared" si="861"/>
        <v>0</v>
      </c>
      <c r="AG632" s="5">
        <f t="shared" si="862"/>
        <v>0</v>
      </c>
      <c r="AH632" s="5">
        <f t="shared" si="863"/>
        <v>0</v>
      </c>
      <c r="AI632" s="5">
        <f t="shared" si="864"/>
        <v>0</v>
      </c>
      <c r="AJ632" s="5">
        <f t="shared" si="865"/>
        <v>0</v>
      </c>
      <c r="AK632" s="5">
        <f t="shared" si="866"/>
        <v>0</v>
      </c>
      <c r="AL632" s="5">
        <f t="shared" si="867"/>
        <v>0</v>
      </c>
      <c r="AM632" s="5">
        <f t="shared" si="868"/>
        <v>0</v>
      </c>
      <c r="AN632" s="5">
        <f t="shared" si="869"/>
        <v>0</v>
      </c>
      <c r="AO632" s="5">
        <f t="shared" si="870"/>
        <v>0</v>
      </c>
      <c r="AP632" s="5">
        <f t="shared" si="871"/>
        <v>0</v>
      </c>
      <c r="AQ632" s="5">
        <f t="shared" si="872"/>
        <v>0</v>
      </c>
      <c r="AR632" s="5">
        <f t="shared" si="873"/>
        <v>0</v>
      </c>
      <c r="AS632" s="5">
        <f t="shared" si="874"/>
        <v>0</v>
      </c>
      <c r="AT632" s="5">
        <f t="shared" si="875"/>
        <v>0</v>
      </c>
      <c r="AU632" s="5">
        <f t="shared" si="876"/>
        <v>0</v>
      </c>
      <c r="AV632" s="5">
        <f t="shared" si="877"/>
        <v>0</v>
      </c>
      <c r="AW632" s="5">
        <f t="shared" si="878"/>
        <v>0</v>
      </c>
      <c r="AX632" s="5">
        <f t="shared" si="879"/>
        <v>0</v>
      </c>
      <c r="AY632" s="5">
        <f t="shared" si="880"/>
        <v>0</v>
      </c>
      <c r="AZ632" s="5">
        <f t="shared" si="881"/>
        <v>0</v>
      </c>
      <c r="BA632" s="5">
        <f t="shared" si="882"/>
        <v>0</v>
      </c>
      <c r="BB632" s="5">
        <f t="shared" si="883"/>
        <v>0</v>
      </c>
      <c r="BC632" s="5">
        <f t="shared" si="884"/>
        <v>0</v>
      </c>
      <c r="BD632" s="5">
        <f t="shared" si="885"/>
        <v>0</v>
      </c>
      <c r="BE632" s="5">
        <f t="shared" si="886"/>
        <v>0</v>
      </c>
      <c r="BF632" s="5">
        <f t="shared" si="887"/>
        <v>0</v>
      </c>
      <c r="BG632" s="5">
        <f t="shared" si="888"/>
        <v>0</v>
      </c>
      <c r="BH632" s="5">
        <f t="shared" si="889"/>
        <v>0</v>
      </c>
      <c r="BI632" s="5">
        <f t="shared" si="890"/>
        <v>0</v>
      </c>
      <c r="BJ632" s="8">
        <f t="shared" si="891"/>
        <v>0</v>
      </c>
      <c r="BK632" s="8">
        <f t="shared" si="892"/>
        <v>1</v>
      </c>
      <c r="BL632" s="8">
        <f t="shared" si="893"/>
        <v>0</v>
      </c>
      <c r="BM632" s="8">
        <f t="shared" si="894"/>
        <v>0</v>
      </c>
      <c r="BN632" s="8">
        <f t="shared" si="895"/>
        <v>1</v>
      </c>
    </row>
    <row r="633" spans="1:66" x14ac:dyDescent="0.25">
      <c r="A633" t="s">
        <v>19</v>
      </c>
      <c r="B633" t="s">
        <v>139</v>
      </c>
      <c r="C633" t="s">
        <v>250</v>
      </c>
      <c r="D633" s="10"/>
      <c r="E633">
        <f>VLOOKUP(A633,home!$A$2:$E$405,3,FALSE)</f>
        <v>1.4827586206896599</v>
      </c>
      <c r="F633">
        <f>VLOOKUP(B633,home!$B$2:$E$405,3,FALSE)</f>
        <v>1.35</v>
      </c>
      <c r="G633">
        <f>VLOOKUP(C633,away!$B$2:$E$405,4,FALSE)</f>
        <v>1.35</v>
      </c>
      <c r="H633">
        <f>VLOOKUP(A633,away!$A$2:$E$405,3,FALSE)</f>
        <v>1.5172413793103401</v>
      </c>
      <c r="I633">
        <f>VLOOKUP(C633,away!$B$2:$E$405,3,FALSE)</f>
        <v>1.35</v>
      </c>
      <c r="J633">
        <f>VLOOKUP(B633,home!$B$2:$E$405,4,FALSE)</f>
        <v>1.32</v>
      </c>
      <c r="K633" s="3">
        <f t="shared" si="840"/>
        <v>2.7023275862069056</v>
      </c>
      <c r="L633" s="3">
        <f t="shared" si="841"/>
        <v>2.7037241379310264</v>
      </c>
      <c r="M633" s="5">
        <f t="shared" si="842"/>
        <v>4.4893303803113837E-3</v>
      </c>
      <c r="N633" s="5">
        <f t="shared" si="843"/>
        <v>1.2131641330312191E-2</v>
      </c>
      <c r="O633" s="5">
        <f t="shared" si="844"/>
        <v>1.2137910912394963E-2</v>
      </c>
      <c r="P633" s="5">
        <f t="shared" si="845"/>
        <v>3.280061149748674E-2</v>
      </c>
      <c r="Q633" s="5">
        <f t="shared" si="846"/>
        <v>1.6391834516435243E-2</v>
      </c>
      <c r="R633" s="5">
        <f t="shared" si="847"/>
        <v>1.640878135894934E-2</v>
      </c>
      <c r="S633" s="5">
        <f t="shared" si="848"/>
        <v>5.9913173205490167E-2</v>
      </c>
      <c r="T633" s="5">
        <f t="shared" si="849"/>
        <v>4.431899864705692E-2</v>
      </c>
      <c r="U633" s="5">
        <f t="shared" si="850"/>
        <v>4.4341902522326435E-2</v>
      </c>
      <c r="V633" s="5">
        <f t="shared" si="851"/>
        <v>4.8638501400108274E-2</v>
      </c>
      <c r="W633" s="5">
        <f t="shared" si="852"/>
        <v>1.4765368867433827E-2</v>
      </c>
      <c r="X633" s="5">
        <f t="shared" si="853"/>
        <v>3.9921484212336142E-2</v>
      </c>
      <c r="Y633" s="5">
        <f t="shared" si="854"/>
        <v>5.3968340243462823E-2</v>
      </c>
      <c r="Z633" s="5">
        <f t="shared" si="855"/>
        <v>1.4788272744741333E-2</v>
      </c>
      <c r="AA633" s="5">
        <f t="shared" si="856"/>
        <v>3.9962757390466216E-2</v>
      </c>
      <c r="AB633" s="5">
        <f t="shared" si="857"/>
        <v>5.3996230858575384E-2</v>
      </c>
      <c r="AC633" s="5">
        <f t="shared" si="858"/>
        <v>2.2210614572410078E-2</v>
      </c>
      <c r="AD633" s="5">
        <f t="shared" si="859"/>
        <v>9.9752159027467618E-3</v>
      </c>
      <c r="AE633" s="5">
        <f t="shared" si="860"/>
        <v>2.6970232017329857E-2</v>
      </c>
      <c r="AF633" s="5">
        <f t="shared" si="861"/>
        <v>3.6460033655427479E-2</v>
      </c>
      <c r="AG633" s="5">
        <f t="shared" si="862"/>
        <v>3.2859291021318952E-2</v>
      </c>
      <c r="AH633" s="5">
        <f t="shared" si="863"/>
        <v>9.9958524945661636E-3</v>
      </c>
      <c r="AI633" s="5">
        <f t="shared" si="864"/>
        <v>2.7012067943721258E-2</v>
      </c>
      <c r="AJ633" s="5">
        <f t="shared" si="865"/>
        <v>3.6497728182406611E-2</v>
      </c>
      <c r="AK633" s="5">
        <f t="shared" si="866"/>
        <v>3.2876272567066198E-2</v>
      </c>
      <c r="AL633" s="5">
        <f t="shared" si="867"/>
        <v>6.4911394617342367E-3</v>
      </c>
      <c r="AM633" s="5">
        <f t="shared" si="868"/>
        <v>5.3912602224724772E-3</v>
      </c>
      <c r="AN633" s="5">
        <f t="shared" si="869"/>
        <v>1.4576480397366231E-2</v>
      </c>
      <c r="AO633" s="5">
        <f t="shared" si="870"/>
        <v>1.9705390948218764E-2</v>
      </c>
      <c r="AP633" s="5">
        <f t="shared" si="871"/>
        <v>1.775931371802221E-2</v>
      </c>
      <c r="AQ633" s="5">
        <f t="shared" si="872"/>
        <v>1.2004071293126563E-2</v>
      </c>
      <c r="AR633" s="5">
        <f t="shared" si="873"/>
        <v>5.405205533751318E-3</v>
      </c>
      <c r="AS633" s="5">
        <f t="shared" si="874"/>
        <v>1.4606636022974408E-2</v>
      </c>
      <c r="AT633" s="5">
        <f t="shared" si="875"/>
        <v>1.9735957733283637E-2</v>
      </c>
      <c r="AU633" s="5">
        <f t="shared" si="876"/>
        <v>1.7777674340955292E-2</v>
      </c>
      <c r="AV633" s="5">
        <f t="shared" si="877"/>
        <v>1.201027494754154E-2</v>
      </c>
      <c r="AW633" s="5">
        <f t="shared" si="878"/>
        <v>1.3174034978710139E-3</v>
      </c>
      <c r="AX633" s="5">
        <f t="shared" si="879"/>
        <v>2.4281585372678913E-3</v>
      </c>
      <c r="AY633" s="5">
        <f t="shared" si="880"/>
        <v>6.5650708479344918E-3</v>
      </c>
      <c r="AZ633" s="5">
        <f t="shared" si="881"/>
        <v>8.875070259393901E-3</v>
      </c>
      <c r="BA633" s="5">
        <f t="shared" si="882"/>
        <v>7.9985805620523542E-3</v>
      </c>
      <c r="BB633" s="5">
        <f t="shared" si="883"/>
        <v>5.4064888337017171E-3</v>
      </c>
      <c r="BC633" s="5">
        <f t="shared" si="884"/>
        <v>2.9235308722267779E-3</v>
      </c>
      <c r="BD633" s="5">
        <f t="shared" si="885"/>
        <v>2.4356974453469652E-3</v>
      </c>
      <c r="BE633" s="5">
        <f t="shared" si="886"/>
        <v>6.5820523982147898E-3</v>
      </c>
      <c r="BF633" s="5">
        <f t="shared" si="887"/>
        <v>8.8934308847775766E-3</v>
      </c>
      <c r="BG633" s="5">
        <f t="shared" si="888"/>
        <v>8.0109878719863102E-3</v>
      </c>
      <c r="BH633" s="5">
        <f t="shared" si="889"/>
        <v>5.4120783798093904E-3</v>
      </c>
      <c r="BI633" s="5">
        <f t="shared" si="890"/>
        <v>2.9250417408945768E-3</v>
      </c>
      <c r="BJ633" s="8">
        <f t="shared" si="891"/>
        <v>0.3913958569056436</v>
      </c>
      <c r="BK633" s="8">
        <f t="shared" si="892"/>
        <v>0.18110844136547538</v>
      </c>
      <c r="BL633" s="8">
        <f t="shared" si="893"/>
        <v>0.37702454153000836</v>
      </c>
      <c r="BM633" s="8">
        <f t="shared" si="894"/>
        <v>0.86470933519991511</v>
      </c>
      <c r="BN633" s="8">
        <f t="shared" si="895"/>
        <v>9.4360109995889854E-2</v>
      </c>
    </row>
    <row r="634" spans="1:66" x14ac:dyDescent="0.25">
      <c r="A634" t="s">
        <v>143</v>
      </c>
      <c r="B634" t="s">
        <v>140</v>
      </c>
      <c r="C634" t="s">
        <v>149</v>
      </c>
      <c r="D634" s="10"/>
      <c r="E634">
        <f>VLOOKUP(A634,home!$A$2:$E$405,3,FALSE)</f>
        <v>1</v>
      </c>
      <c r="F634">
        <f>VLOOKUP(B634,home!$B$2:$E$405,3,FALSE)</f>
        <v>1</v>
      </c>
      <c r="G634">
        <f>VLOOKUP(C634,away!$B$2:$E$405,4,FALSE)</f>
        <v>0</v>
      </c>
      <c r="H634">
        <f>VLOOKUP(A634,away!$A$2:$E$405,3,FALSE)</f>
        <v>1.25</v>
      </c>
      <c r="I634">
        <f>VLOOKUP(C634,away!$B$2:$E$405,3,FALSE)</f>
        <v>1</v>
      </c>
      <c r="J634">
        <f>VLOOKUP(B634,home!$B$2:$E$405,4,FALSE)</f>
        <v>0.4</v>
      </c>
      <c r="K634" s="3">
        <f t="shared" si="840"/>
        <v>0</v>
      </c>
      <c r="L634" s="3">
        <f t="shared" si="841"/>
        <v>0.5</v>
      </c>
      <c r="M634" s="5">
        <f t="shared" si="842"/>
        <v>0.60653065971263342</v>
      </c>
      <c r="N634" s="5">
        <f t="shared" si="843"/>
        <v>0</v>
      </c>
      <c r="O634" s="5">
        <f t="shared" si="844"/>
        <v>0.30326532985631671</v>
      </c>
      <c r="P634" s="5">
        <f t="shared" si="845"/>
        <v>0</v>
      </c>
      <c r="Q634" s="5">
        <f t="shared" si="846"/>
        <v>0</v>
      </c>
      <c r="R634" s="5">
        <f t="shared" si="847"/>
        <v>7.5816332464079178E-2</v>
      </c>
      <c r="S634" s="5">
        <f t="shared" si="848"/>
        <v>0</v>
      </c>
      <c r="T634" s="5">
        <f t="shared" si="849"/>
        <v>0</v>
      </c>
      <c r="U634" s="5">
        <f t="shared" si="850"/>
        <v>0</v>
      </c>
      <c r="V634" s="5">
        <f t="shared" si="851"/>
        <v>0</v>
      </c>
      <c r="W634" s="5">
        <f t="shared" si="852"/>
        <v>0</v>
      </c>
      <c r="X634" s="5">
        <f t="shared" si="853"/>
        <v>0</v>
      </c>
      <c r="Y634" s="5">
        <f t="shared" si="854"/>
        <v>0</v>
      </c>
      <c r="Z634" s="5">
        <f t="shared" si="855"/>
        <v>1.2636055410679865E-2</v>
      </c>
      <c r="AA634" s="5">
        <f t="shared" si="856"/>
        <v>0</v>
      </c>
      <c r="AB634" s="5">
        <f t="shared" si="857"/>
        <v>0</v>
      </c>
      <c r="AC634" s="5">
        <f t="shared" si="858"/>
        <v>0</v>
      </c>
      <c r="AD634" s="5">
        <f t="shared" si="859"/>
        <v>0</v>
      </c>
      <c r="AE634" s="5">
        <f t="shared" si="860"/>
        <v>0</v>
      </c>
      <c r="AF634" s="5">
        <f t="shared" si="861"/>
        <v>0</v>
      </c>
      <c r="AG634" s="5">
        <f t="shared" si="862"/>
        <v>0</v>
      </c>
      <c r="AH634" s="5">
        <f t="shared" si="863"/>
        <v>1.5795069263349827E-3</v>
      </c>
      <c r="AI634" s="5">
        <f t="shared" si="864"/>
        <v>0</v>
      </c>
      <c r="AJ634" s="5">
        <f t="shared" si="865"/>
        <v>0</v>
      </c>
      <c r="AK634" s="5">
        <f t="shared" si="866"/>
        <v>0</v>
      </c>
      <c r="AL634" s="5">
        <f t="shared" si="867"/>
        <v>0</v>
      </c>
      <c r="AM634" s="5">
        <f t="shared" si="868"/>
        <v>0</v>
      </c>
      <c r="AN634" s="5">
        <f t="shared" si="869"/>
        <v>0</v>
      </c>
      <c r="AO634" s="5">
        <f t="shared" si="870"/>
        <v>0</v>
      </c>
      <c r="AP634" s="5">
        <f t="shared" si="871"/>
        <v>0</v>
      </c>
      <c r="AQ634" s="5">
        <f t="shared" si="872"/>
        <v>0</v>
      </c>
      <c r="AR634" s="5">
        <f t="shared" si="873"/>
        <v>1.5795069263349832E-4</v>
      </c>
      <c r="AS634" s="5">
        <f t="shared" si="874"/>
        <v>0</v>
      </c>
      <c r="AT634" s="5">
        <f t="shared" si="875"/>
        <v>0</v>
      </c>
      <c r="AU634" s="5">
        <f t="shared" si="876"/>
        <v>0</v>
      </c>
      <c r="AV634" s="5">
        <f t="shared" si="877"/>
        <v>0</v>
      </c>
      <c r="AW634" s="5">
        <f t="shared" si="878"/>
        <v>0</v>
      </c>
      <c r="AX634" s="5">
        <f t="shared" si="879"/>
        <v>0</v>
      </c>
      <c r="AY634" s="5">
        <f t="shared" si="880"/>
        <v>0</v>
      </c>
      <c r="AZ634" s="5">
        <f t="shared" si="881"/>
        <v>0</v>
      </c>
      <c r="BA634" s="5">
        <f t="shared" si="882"/>
        <v>0</v>
      </c>
      <c r="BB634" s="5">
        <f t="shared" si="883"/>
        <v>0</v>
      </c>
      <c r="BC634" s="5">
        <f t="shared" si="884"/>
        <v>0</v>
      </c>
      <c r="BD634" s="5">
        <f t="shared" si="885"/>
        <v>1.3162557719458192E-5</v>
      </c>
      <c r="BE634" s="5">
        <f t="shared" si="886"/>
        <v>0</v>
      </c>
      <c r="BF634" s="5">
        <f t="shared" si="887"/>
        <v>0</v>
      </c>
      <c r="BG634" s="5">
        <f t="shared" si="888"/>
        <v>0</v>
      </c>
      <c r="BH634" s="5">
        <f t="shared" si="889"/>
        <v>0</v>
      </c>
      <c r="BI634" s="5">
        <f t="shared" si="890"/>
        <v>0</v>
      </c>
      <c r="BJ634" s="8">
        <f t="shared" si="891"/>
        <v>0</v>
      </c>
      <c r="BK634" s="8">
        <f t="shared" si="892"/>
        <v>0.60653065971263342</v>
      </c>
      <c r="BL634" s="8">
        <f t="shared" si="893"/>
        <v>0.38083228249708378</v>
      </c>
      <c r="BM634" s="8">
        <f t="shared" si="894"/>
        <v>1.4386675587367804E-2</v>
      </c>
      <c r="BN634" s="8">
        <f t="shared" si="895"/>
        <v>0.98561232203302929</v>
      </c>
    </row>
    <row r="635" spans="1:66" s="10" customFormat="1" x14ac:dyDescent="0.25">
      <c r="A635" t="s">
        <v>143</v>
      </c>
      <c r="B635" t="s">
        <v>144</v>
      </c>
      <c r="C635" t="s">
        <v>160</v>
      </c>
      <c r="E635">
        <f>VLOOKUP(A635,home!$A$2:$E$405,3,FALSE)</f>
        <v>1</v>
      </c>
      <c r="F635">
        <f>VLOOKUP(B635,home!$B$2:$E$405,3,FALSE)</f>
        <v>1.5</v>
      </c>
      <c r="G635">
        <f>VLOOKUP(C635,away!$B$2:$E$405,4,FALSE)</f>
        <v>0.5</v>
      </c>
      <c r="H635">
        <f>VLOOKUP(A635,away!$A$2:$E$405,3,FALSE)</f>
        <v>1.25</v>
      </c>
      <c r="I635">
        <f>VLOOKUP(C635,away!$B$2:$E$405,3,FALSE)</f>
        <v>1</v>
      </c>
      <c r="J635">
        <f>VLOOKUP(B635,home!$B$2:$E$405,4,FALSE)</f>
        <v>0.8</v>
      </c>
      <c r="K635" s="3">
        <f t="shared" si="840"/>
        <v>0.75</v>
      </c>
      <c r="L635" s="3">
        <f t="shared" si="841"/>
        <v>1</v>
      </c>
      <c r="M635" s="5">
        <f t="shared" si="842"/>
        <v>0.17377394345044514</v>
      </c>
      <c r="N635" s="5">
        <f t="shared" si="843"/>
        <v>0.13033045758783385</v>
      </c>
      <c r="O635" s="5">
        <f t="shared" si="844"/>
        <v>0.17377394345044514</v>
      </c>
      <c r="P635" s="5">
        <f t="shared" si="845"/>
        <v>0.13033045758783385</v>
      </c>
      <c r="Q635" s="5">
        <f t="shared" si="846"/>
        <v>4.8873921595437693E-2</v>
      </c>
      <c r="R635" s="5">
        <f t="shared" si="847"/>
        <v>8.6886971725222556E-2</v>
      </c>
      <c r="S635" s="5">
        <f t="shared" si="848"/>
        <v>2.4436960797718843E-2</v>
      </c>
      <c r="T635" s="5">
        <f t="shared" si="849"/>
        <v>4.8873921595437693E-2</v>
      </c>
      <c r="U635" s="5">
        <f t="shared" si="850"/>
        <v>6.5165228793916924E-2</v>
      </c>
      <c r="V635" s="5">
        <f t="shared" si="851"/>
        <v>2.0364133998099039E-3</v>
      </c>
      <c r="W635" s="5">
        <f t="shared" si="852"/>
        <v>1.2218480398859423E-2</v>
      </c>
      <c r="X635" s="5">
        <f t="shared" si="853"/>
        <v>1.2218480398859423E-2</v>
      </c>
      <c r="Y635" s="5">
        <f t="shared" si="854"/>
        <v>6.1092401994297107E-3</v>
      </c>
      <c r="Z635" s="5">
        <f t="shared" si="855"/>
        <v>2.8962323908407521E-2</v>
      </c>
      <c r="AA635" s="5">
        <f t="shared" si="856"/>
        <v>2.1721742931305642E-2</v>
      </c>
      <c r="AB635" s="5">
        <f t="shared" si="857"/>
        <v>8.1456535992396155E-3</v>
      </c>
      <c r="AC635" s="5">
        <f t="shared" si="858"/>
        <v>9.5456878116089217E-5</v>
      </c>
      <c r="AD635" s="5">
        <f t="shared" si="859"/>
        <v>2.2909650747861415E-3</v>
      </c>
      <c r="AE635" s="5">
        <f t="shared" si="860"/>
        <v>2.2909650747861415E-3</v>
      </c>
      <c r="AF635" s="5">
        <f t="shared" si="861"/>
        <v>1.1454825373930708E-3</v>
      </c>
      <c r="AG635" s="5">
        <f t="shared" si="862"/>
        <v>3.8182751246435698E-4</v>
      </c>
      <c r="AH635" s="5">
        <f t="shared" si="863"/>
        <v>7.2405809771018785E-3</v>
      </c>
      <c r="AI635" s="5">
        <f t="shared" si="864"/>
        <v>5.4304357328264097E-3</v>
      </c>
      <c r="AJ635" s="5">
        <f t="shared" si="865"/>
        <v>2.0364133998099034E-3</v>
      </c>
      <c r="AK635" s="5">
        <f t="shared" si="866"/>
        <v>5.0910334995247586E-4</v>
      </c>
      <c r="AL635" s="5">
        <f t="shared" si="867"/>
        <v>2.8637063434826792E-6</v>
      </c>
      <c r="AM635" s="5">
        <f t="shared" si="868"/>
        <v>3.4364476121792142E-4</v>
      </c>
      <c r="AN635" s="5">
        <f t="shared" si="869"/>
        <v>3.4364476121792142E-4</v>
      </c>
      <c r="AO635" s="5">
        <f t="shared" si="870"/>
        <v>1.7182238060896069E-4</v>
      </c>
      <c r="AP635" s="5">
        <f t="shared" si="871"/>
        <v>5.7274126869653571E-5</v>
      </c>
      <c r="AQ635" s="5">
        <f t="shared" si="872"/>
        <v>1.4318531717413391E-5</v>
      </c>
      <c r="AR635" s="5">
        <f t="shared" si="873"/>
        <v>1.4481161954203762E-3</v>
      </c>
      <c r="AS635" s="5">
        <f t="shared" si="874"/>
        <v>1.0860871465652824E-3</v>
      </c>
      <c r="AT635" s="5">
        <f t="shared" si="875"/>
        <v>4.0728267996198084E-4</v>
      </c>
      <c r="AU635" s="5">
        <f t="shared" si="876"/>
        <v>1.0182066999049521E-4</v>
      </c>
      <c r="AV635" s="5">
        <f t="shared" si="877"/>
        <v>1.909137562321785E-5</v>
      </c>
      <c r="AW635" s="5">
        <f t="shared" si="878"/>
        <v>5.9660548822555755E-8</v>
      </c>
      <c r="AX635" s="5">
        <f t="shared" si="879"/>
        <v>4.2955595152240158E-5</v>
      </c>
      <c r="AY635" s="5">
        <f t="shared" si="880"/>
        <v>4.2955595152240158E-5</v>
      </c>
      <c r="AZ635" s="5">
        <f t="shared" si="881"/>
        <v>2.1477797576120075E-5</v>
      </c>
      <c r="BA635" s="5">
        <f t="shared" si="882"/>
        <v>7.1592658587066938E-6</v>
      </c>
      <c r="BB635" s="5">
        <f t="shared" si="883"/>
        <v>1.789816464676673E-6</v>
      </c>
      <c r="BC635" s="5">
        <f t="shared" si="884"/>
        <v>3.5796329293533474E-7</v>
      </c>
      <c r="BD635" s="5">
        <f t="shared" si="885"/>
        <v>2.4135269923672927E-4</v>
      </c>
      <c r="BE635" s="5">
        <f t="shared" si="886"/>
        <v>1.8101452442754697E-4</v>
      </c>
      <c r="BF635" s="5">
        <f t="shared" si="887"/>
        <v>6.7880446660330108E-5</v>
      </c>
      <c r="BG635" s="5">
        <f t="shared" si="888"/>
        <v>1.6970111665082527E-5</v>
      </c>
      <c r="BH635" s="5">
        <f t="shared" si="889"/>
        <v>3.1818959372029736E-6</v>
      </c>
      <c r="BI635" s="5">
        <f t="shared" si="890"/>
        <v>4.7728439058044636E-7</v>
      </c>
      <c r="BJ635" s="8">
        <f t="shared" si="891"/>
        <v>0.26578114257041624</v>
      </c>
      <c r="BK635" s="8">
        <f t="shared" si="892"/>
        <v>0.33071905141541952</v>
      </c>
      <c r="BL635" s="8">
        <f t="shared" si="893"/>
        <v>0.37448334898969943</v>
      </c>
      <c r="BM635" s="8">
        <f t="shared" si="894"/>
        <v>0.25593327555212109</v>
      </c>
      <c r="BN635" s="8">
        <f t="shared" si="895"/>
        <v>0.74396969539721813</v>
      </c>
    </row>
    <row r="636" spans="1:66" x14ac:dyDescent="0.25">
      <c r="A636" t="s">
        <v>143</v>
      </c>
      <c r="B636" t="s">
        <v>451</v>
      </c>
      <c r="C636" t="s">
        <v>151</v>
      </c>
      <c r="D636" s="10"/>
      <c r="E636">
        <f>VLOOKUP(A636,home!$A$2:$E$405,3,FALSE)</f>
        <v>1</v>
      </c>
      <c r="F636">
        <f>VLOOKUP(B636,home!$B$2:$E$405,3,FALSE)</f>
        <v>1</v>
      </c>
      <c r="G636">
        <f>VLOOKUP(C636,away!$B$2:$E$405,4,FALSE)</f>
        <v>0</v>
      </c>
      <c r="H636">
        <f>VLOOKUP(A636,away!$A$2:$E$405,3,FALSE)</f>
        <v>1.25</v>
      </c>
      <c r="I636">
        <f>VLOOKUP(C636,away!$B$2:$E$405,3,FALSE)</f>
        <v>1</v>
      </c>
      <c r="J636">
        <f>VLOOKUP(B636,home!$B$2:$E$405,4,FALSE)</f>
        <v>0.8</v>
      </c>
      <c r="K636" s="3">
        <f t="shared" si="840"/>
        <v>0</v>
      </c>
      <c r="L636" s="3">
        <f t="shared" si="841"/>
        <v>1</v>
      </c>
      <c r="M636" s="5">
        <f t="shared" si="842"/>
        <v>0.36787944117144233</v>
      </c>
      <c r="N636" s="5">
        <f t="shared" si="843"/>
        <v>0</v>
      </c>
      <c r="O636" s="5">
        <f t="shared" si="844"/>
        <v>0.36787944117144233</v>
      </c>
      <c r="P636" s="5">
        <f t="shared" si="845"/>
        <v>0</v>
      </c>
      <c r="Q636" s="5">
        <f t="shared" si="846"/>
        <v>0</v>
      </c>
      <c r="R636" s="5">
        <f t="shared" si="847"/>
        <v>0.18393972058572114</v>
      </c>
      <c r="S636" s="5">
        <f t="shared" si="848"/>
        <v>0</v>
      </c>
      <c r="T636" s="5">
        <f t="shared" si="849"/>
        <v>0</v>
      </c>
      <c r="U636" s="5">
        <f t="shared" si="850"/>
        <v>0</v>
      </c>
      <c r="V636" s="5">
        <f t="shared" si="851"/>
        <v>0</v>
      </c>
      <c r="W636" s="5">
        <f t="shared" si="852"/>
        <v>0</v>
      </c>
      <c r="X636" s="5">
        <f t="shared" si="853"/>
        <v>0</v>
      </c>
      <c r="Y636" s="5">
        <f t="shared" si="854"/>
        <v>0</v>
      </c>
      <c r="Z636" s="5">
        <f t="shared" si="855"/>
        <v>6.1313240195240391E-2</v>
      </c>
      <c r="AA636" s="5">
        <f t="shared" si="856"/>
        <v>0</v>
      </c>
      <c r="AB636" s="5">
        <f t="shared" si="857"/>
        <v>0</v>
      </c>
      <c r="AC636" s="5">
        <f t="shared" si="858"/>
        <v>0</v>
      </c>
      <c r="AD636" s="5">
        <f t="shared" si="859"/>
        <v>0</v>
      </c>
      <c r="AE636" s="5">
        <f t="shared" si="860"/>
        <v>0</v>
      </c>
      <c r="AF636" s="5">
        <f t="shared" si="861"/>
        <v>0</v>
      </c>
      <c r="AG636" s="5">
        <f t="shared" si="862"/>
        <v>0</v>
      </c>
      <c r="AH636" s="5">
        <f t="shared" si="863"/>
        <v>1.5328310048810094E-2</v>
      </c>
      <c r="AI636" s="5">
        <f t="shared" si="864"/>
        <v>0</v>
      </c>
      <c r="AJ636" s="5">
        <f t="shared" si="865"/>
        <v>0</v>
      </c>
      <c r="AK636" s="5">
        <f t="shared" si="866"/>
        <v>0</v>
      </c>
      <c r="AL636" s="5">
        <f t="shared" si="867"/>
        <v>0</v>
      </c>
      <c r="AM636" s="5">
        <f t="shared" si="868"/>
        <v>0</v>
      </c>
      <c r="AN636" s="5">
        <f t="shared" si="869"/>
        <v>0</v>
      </c>
      <c r="AO636" s="5">
        <f t="shared" si="870"/>
        <v>0</v>
      </c>
      <c r="AP636" s="5">
        <f t="shared" si="871"/>
        <v>0</v>
      </c>
      <c r="AQ636" s="5">
        <f t="shared" si="872"/>
        <v>0</v>
      </c>
      <c r="AR636" s="5">
        <f t="shared" si="873"/>
        <v>3.06566200976202E-3</v>
      </c>
      <c r="AS636" s="5">
        <f t="shared" si="874"/>
        <v>0</v>
      </c>
      <c r="AT636" s="5">
        <f t="shared" si="875"/>
        <v>0</v>
      </c>
      <c r="AU636" s="5">
        <f t="shared" si="876"/>
        <v>0</v>
      </c>
      <c r="AV636" s="5">
        <f t="shared" si="877"/>
        <v>0</v>
      </c>
      <c r="AW636" s="5">
        <f t="shared" si="878"/>
        <v>0</v>
      </c>
      <c r="AX636" s="5">
        <f t="shared" si="879"/>
        <v>0</v>
      </c>
      <c r="AY636" s="5">
        <f t="shared" si="880"/>
        <v>0</v>
      </c>
      <c r="AZ636" s="5">
        <f t="shared" si="881"/>
        <v>0</v>
      </c>
      <c r="BA636" s="5">
        <f t="shared" si="882"/>
        <v>0</v>
      </c>
      <c r="BB636" s="5">
        <f t="shared" si="883"/>
        <v>0</v>
      </c>
      <c r="BC636" s="5">
        <f t="shared" si="884"/>
        <v>0</v>
      </c>
      <c r="BD636" s="5">
        <f t="shared" si="885"/>
        <v>5.1094366829366978E-4</v>
      </c>
      <c r="BE636" s="5">
        <f t="shared" si="886"/>
        <v>0</v>
      </c>
      <c r="BF636" s="5">
        <f t="shared" si="887"/>
        <v>0</v>
      </c>
      <c r="BG636" s="5">
        <f t="shared" si="888"/>
        <v>0</v>
      </c>
      <c r="BH636" s="5">
        <f t="shared" si="889"/>
        <v>0</v>
      </c>
      <c r="BI636" s="5">
        <f t="shared" si="890"/>
        <v>0</v>
      </c>
      <c r="BJ636" s="8">
        <f t="shared" si="891"/>
        <v>0</v>
      </c>
      <c r="BK636" s="8">
        <f t="shared" si="892"/>
        <v>0.36787944117144233</v>
      </c>
      <c r="BL636" s="8">
        <f t="shared" si="893"/>
        <v>0.5707240774840292</v>
      </c>
      <c r="BM636" s="8">
        <f t="shared" si="894"/>
        <v>8.0218155922106182E-2</v>
      </c>
      <c r="BN636" s="8">
        <f t="shared" si="895"/>
        <v>0.91969860292860584</v>
      </c>
    </row>
    <row r="637" spans="1:66" x14ac:dyDescent="0.25">
      <c r="A637" t="s">
        <v>143</v>
      </c>
      <c r="B637" t="s">
        <v>156</v>
      </c>
      <c r="C637" t="s">
        <v>148</v>
      </c>
      <c r="D637" s="10"/>
      <c r="E637">
        <f>VLOOKUP(A637,home!$A$2:$E$405,3,FALSE)</f>
        <v>1</v>
      </c>
      <c r="F637">
        <f>VLOOKUP(B637,home!$B$2:$E$405,3,FALSE)</f>
        <v>0.5</v>
      </c>
      <c r="G637">
        <f>VLOOKUP(C637,away!$B$2:$E$405,4,FALSE)</f>
        <v>1</v>
      </c>
      <c r="H637">
        <f>VLOOKUP(A637,away!$A$2:$E$405,3,FALSE)</f>
        <v>1.25</v>
      </c>
      <c r="I637">
        <f>VLOOKUP(C637,away!$B$2:$E$405,3,FALSE)</f>
        <v>1</v>
      </c>
      <c r="J637">
        <f>VLOOKUP(B637,home!$B$2:$E$405,4,FALSE)</f>
        <v>1.2</v>
      </c>
      <c r="K637" s="3">
        <f t="shared" si="840"/>
        <v>0.5</v>
      </c>
      <c r="L637" s="3">
        <f t="shared" si="841"/>
        <v>1.5</v>
      </c>
      <c r="M637" s="5">
        <f t="shared" si="842"/>
        <v>0.13533528323661267</v>
      </c>
      <c r="N637" s="5">
        <f t="shared" si="843"/>
        <v>6.7667641618306337E-2</v>
      </c>
      <c r="O637" s="5">
        <f t="shared" si="844"/>
        <v>0.20300292485491903</v>
      </c>
      <c r="P637" s="5">
        <f t="shared" si="845"/>
        <v>0.10150146242745951</v>
      </c>
      <c r="Q637" s="5">
        <f t="shared" si="846"/>
        <v>1.6916910404576584E-2</v>
      </c>
      <c r="R637" s="5">
        <f t="shared" si="847"/>
        <v>0.1522521936411893</v>
      </c>
      <c r="S637" s="5">
        <f t="shared" si="848"/>
        <v>1.9031524205148663E-2</v>
      </c>
      <c r="T637" s="5">
        <f t="shared" si="849"/>
        <v>2.5375365606864878E-2</v>
      </c>
      <c r="U637" s="5">
        <f t="shared" si="850"/>
        <v>7.6126096820594652E-2</v>
      </c>
      <c r="V637" s="5">
        <f t="shared" si="851"/>
        <v>1.5859603504290558E-3</v>
      </c>
      <c r="W637" s="5">
        <f t="shared" si="852"/>
        <v>2.8194850674294314E-3</v>
      </c>
      <c r="X637" s="5">
        <f t="shared" si="853"/>
        <v>4.2292276011441469E-3</v>
      </c>
      <c r="Y637" s="5">
        <f t="shared" si="854"/>
        <v>3.1719207008581111E-3</v>
      </c>
      <c r="Z637" s="5">
        <f t="shared" si="855"/>
        <v>7.6126096820594666E-2</v>
      </c>
      <c r="AA637" s="5">
        <f t="shared" si="856"/>
        <v>3.8063048410297333E-2</v>
      </c>
      <c r="AB637" s="5">
        <f t="shared" si="857"/>
        <v>9.5157621025743332E-3</v>
      </c>
      <c r="AC637" s="5">
        <f t="shared" si="858"/>
        <v>7.4341891426361978E-5</v>
      </c>
      <c r="AD637" s="5">
        <f t="shared" si="859"/>
        <v>3.5243563342867882E-4</v>
      </c>
      <c r="AE637" s="5">
        <f t="shared" si="860"/>
        <v>5.2865345014301826E-4</v>
      </c>
      <c r="AF637" s="5">
        <f t="shared" si="861"/>
        <v>3.9649008760726378E-4</v>
      </c>
      <c r="AG637" s="5">
        <f t="shared" si="862"/>
        <v>1.9824504380363192E-4</v>
      </c>
      <c r="AH637" s="5">
        <f t="shared" si="863"/>
        <v>2.8547286307723005E-2</v>
      </c>
      <c r="AI637" s="5">
        <f t="shared" si="864"/>
        <v>1.4273643153861502E-2</v>
      </c>
      <c r="AJ637" s="5">
        <f t="shared" si="865"/>
        <v>3.5684107884653756E-3</v>
      </c>
      <c r="AK637" s="5">
        <f t="shared" si="866"/>
        <v>5.9473513141089604E-4</v>
      </c>
      <c r="AL637" s="5">
        <f t="shared" si="867"/>
        <v>2.2302567427908578E-6</v>
      </c>
      <c r="AM637" s="5">
        <f t="shared" si="868"/>
        <v>3.5243563342867893E-5</v>
      </c>
      <c r="AN637" s="5">
        <f t="shared" si="869"/>
        <v>5.286534501430184E-5</v>
      </c>
      <c r="AO637" s="5">
        <f t="shared" si="870"/>
        <v>3.9649008760726383E-5</v>
      </c>
      <c r="AP637" s="5">
        <f t="shared" si="871"/>
        <v>1.9824504380363198E-5</v>
      </c>
      <c r="AQ637" s="5">
        <f t="shared" si="872"/>
        <v>7.4341891426362002E-6</v>
      </c>
      <c r="AR637" s="5">
        <f t="shared" si="873"/>
        <v>8.5641858923168925E-3</v>
      </c>
      <c r="AS637" s="5">
        <f t="shared" si="874"/>
        <v>4.2820929461584462E-3</v>
      </c>
      <c r="AT637" s="5">
        <f t="shared" si="875"/>
        <v>1.0705232365396116E-3</v>
      </c>
      <c r="AU637" s="5">
        <f t="shared" si="876"/>
        <v>1.7842053942326863E-4</v>
      </c>
      <c r="AV637" s="5">
        <f t="shared" si="877"/>
        <v>2.2302567427908572E-5</v>
      </c>
      <c r="AW637" s="5">
        <f t="shared" si="878"/>
        <v>4.6463682141476257E-8</v>
      </c>
      <c r="AX637" s="5">
        <f t="shared" si="879"/>
        <v>2.9369636119056576E-6</v>
      </c>
      <c r="AY637" s="5">
        <f t="shared" si="880"/>
        <v>4.4054454178584866E-6</v>
      </c>
      <c r="AZ637" s="5">
        <f t="shared" si="881"/>
        <v>3.3040840633938654E-6</v>
      </c>
      <c r="BA637" s="5">
        <f t="shared" si="882"/>
        <v>1.6520420316969329E-6</v>
      </c>
      <c r="BB637" s="5">
        <f t="shared" si="883"/>
        <v>6.1951576188634995E-7</v>
      </c>
      <c r="BC637" s="5">
        <f t="shared" si="884"/>
        <v>1.8585472856590481E-7</v>
      </c>
      <c r="BD637" s="5">
        <f t="shared" si="885"/>
        <v>2.1410464730792257E-3</v>
      </c>
      <c r="BE637" s="5">
        <f t="shared" si="886"/>
        <v>1.0705232365396129E-3</v>
      </c>
      <c r="BF637" s="5">
        <f t="shared" si="887"/>
        <v>2.6763080913490321E-4</v>
      </c>
      <c r="BG637" s="5">
        <f t="shared" si="888"/>
        <v>4.4605134855817211E-5</v>
      </c>
      <c r="BH637" s="5">
        <f t="shared" si="889"/>
        <v>5.5756418569771497E-6</v>
      </c>
      <c r="BI637" s="5">
        <f t="shared" si="890"/>
        <v>5.5756418569771519E-7</v>
      </c>
      <c r="BJ637" s="8">
        <f t="shared" si="891"/>
        <v>0.1218244957304183</v>
      </c>
      <c r="BK637" s="8">
        <f t="shared" si="892"/>
        <v>0.25753520781323691</v>
      </c>
      <c r="BL637" s="8">
        <f t="shared" si="893"/>
        <v>0.54359156525255403</v>
      </c>
      <c r="BM637" s="8">
        <f t="shared" si="894"/>
        <v>0.32239659045200458</v>
      </c>
      <c r="BN637" s="8">
        <f t="shared" si="895"/>
        <v>0.6766764161830634</v>
      </c>
    </row>
    <row r="638" spans="1:66" s="10" customFormat="1" x14ac:dyDescent="0.25">
      <c r="A638" t="s">
        <v>143</v>
      </c>
      <c r="B638" t="s">
        <v>157</v>
      </c>
      <c r="C638" t="s">
        <v>152</v>
      </c>
      <c r="E638">
        <f>VLOOKUP(A638,home!$A$2:$E$405,3,FALSE)</f>
        <v>1</v>
      </c>
      <c r="F638">
        <f>VLOOKUP(B638,home!$B$2:$E$405,3,FALSE)</f>
        <v>0</v>
      </c>
      <c r="G638">
        <f>VLOOKUP(C638,away!$B$2:$E$405,4,FALSE)</f>
        <v>1</v>
      </c>
      <c r="H638">
        <f>VLOOKUP(A638,away!$A$2:$E$405,3,FALSE)</f>
        <v>1.25</v>
      </c>
      <c r="I638">
        <f>VLOOKUP(C638,away!$B$2:$E$405,3,FALSE)</f>
        <v>1.5</v>
      </c>
      <c r="J638">
        <f>VLOOKUP(B638,home!$B$2:$E$405,4,FALSE)</f>
        <v>2</v>
      </c>
      <c r="K638" s="3">
        <f t="shared" si="840"/>
        <v>0</v>
      </c>
      <c r="L638" s="3">
        <f t="shared" si="841"/>
        <v>3.75</v>
      </c>
      <c r="M638" s="5">
        <f t="shared" si="842"/>
        <v>2.3517745856009107E-2</v>
      </c>
      <c r="N638" s="5">
        <f t="shared" si="843"/>
        <v>0</v>
      </c>
      <c r="O638" s="5">
        <f t="shared" si="844"/>
        <v>8.8191546960034159E-2</v>
      </c>
      <c r="P638" s="5">
        <f t="shared" si="845"/>
        <v>0</v>
      </c>
      <c r="Q638" s="5">
        <f t="shared" si="846"/>
        <v>0</v>
      </c>
      <c r="R638" s="5">
        <f t="shared" si="847"/>
        <v>0.16535915055006409</v>
      </c>
      <c r="S638" s="5">
        <f t="shared" si="848"/>
        <v>0</v>
      </c>
      <c r="T638" s="5">
        <f t="shared" si="849"/>
        <v>0</v>
      </c>
      <c r="U638" s="5">
        <f t="shared" si="850"/>
        <v>0</v>
      </c>
      <c r="V638" s="5">
        <f t="shared" si="851"/>
        <v>0</v>
      </c>
      <c r="W638" s="5">
        <f t="shared" si="852"/>
        <v>0</v>
      </c>
      <c r="X638" s="5">
        <f t="shared" si="853"/>
        <v>0</v>
      </c>
      <c r="Y638" s="5">
        <f t="shared" si="854"/>
        <v>0</v>
      </c>
      <c r="Z638" s="5">
        <f t="shared" si="855"/>
        <v>0.20669893818758009</v>
      </c>
      <c r="AA638" s="5">
        <f t="shared" si="856"/>
        <v>0</v>
      </c>
      <c r="AB638" s="5">
        <f t="shared" si="857"/>
        <v>0</v>
      </c>
      <c r="AC638" s="5">
        <f t="shared" si="858"/>
        <v>0</v>
      </c>
      <c r="AD638" s="5">
        <f t="shared" si="859"/>
        <v>0</v>
      </c>
      <c r="AE638" s="5">
        <f t="shared" si="860"/>
        <v>0</v>
      </c>
      <c r="AF638" s="5">
        <f t="shared" si="861"/>
        <v>0</v>
      </c>
      <c r="AG638" s="5">
        <f t="shared" si="862"/>
        <v>0</v>
      </c>
      <c r="AH638" s="5">
        <f t="shared" si="863"/>
        <v>0.19378025455085635</v>
      </c>
      <c r="AI638" s="5">
        <f t="shared" si="864"/>
        <v>0</v>
      </c>
      <c r="AJ638" s="5">
        <f t="shared" si="865"/>
        <v>0</v>
      </c>
      <c r="AK638" s="5">
        <f t="shared" si="866"/>
        <v>0</v>
      </c>
      <c r="AL638" s="5">
        <f t="shared" si="867"/>
        <v>0</v>
      </c>
      <c r="AM638" s="5">
        <f t="shared" si="868"/>
        <v>0</v>
      </c>
      <c r="AN638" s="5">
        <f t="shared" si="869"/>
        <v>0</v>
      </c>
      <c r="AO638" s="5">
        <f t="shared" si="870"/>
        <v>0</v>
      </c>
      <c r="AP638" s="5">
        <f t="shared" si="871"/>
        <v>0</v>
      </c>
      <c r="AQ638" s="5">
        <f t="shared" si="872"/>
        <v>0</v>
      </c>
      <c r="AR638" s="5">
        <f t="shared" si="873"/>
        <v>0.14533519091314226</v>
      </c>
      <c r="AS638" s="5">
        <f t="shared" si="874"/>
        <v>0</v>
      </c>
      <c r="AT638" s="5">
        <f t="shared" si="875"/>
        <v>0</v>
      </c>
      <c r="AU638" s="5">
        <f t="shared" si="876"/>
        <v>0</v>
      </c>
      <c r="AV638" s="5">
        <f t="shared" si="877"/>
        <v>0</v>
      </c>
      <c r="AW638" s="5">
        <f t="shared" si="878"/>
        <v>0</v>
      </c>
      <c r="AX638" s="5">
        <f t="shared" si="879"/>
        <v>0</v>
      </c>
      <c r="AY638" s="5">
        <f t="shared" si="880"/>
        <v>0</v>
      </c>
      <c r="AZ638" s="5">
        <f t="shared" si="881"/>
        <v>0</v>
      </c>
      <c r="BA638" s="5">
        <f t="shared" si="882"/>
        <v>0</v>
      </c>
      <c r="BB638" s="5">
        <f t="shared" si="883"/>
        <v>0</v>
      </c>
      <c r="BC638" s="5">
        <f t="shared" si="884"/>
        <v>0</v>
      </c>
      <c r="BD638" s="5">
        <f t="shared" si="885"/>
        <v>9.083449432071386E-2</v>
      </c>
      <c r="BE638" s="5">
        <f t="shared" si="886"/>
        <v>0</v>
      </c>
      <c r="BF638" s="5">
        <f t="shared" si="887"/>
        <v>0</v>
      </c>
      <c r="BG638" s="5">
        <f t="shared" si="888"/>
        <v>0</v>
      </c>
      <c r="BH638" s="5">
        <f t="shared" si="889"/>
        <v>0</v>
      </c>
      <c r="BI638" s="5">
        <f t="shared" si="890"/>
        <v>0</v>
      </c>
      <c r="BJ638" s="8">
        <f t="shared" si="891"/>
        <v>0</v>
      </c>
      <c r="BK638" s="8">
        <f t="shared" si="892"/>
        <v>2.3517745856009107E-2</v>
      </c>
      <c r="BL638" s="8">
        <f t="shared" si="893"/>
        <v>0.6835006372948107</v>
      </c>
      <c r="BM638" s="8">
        <f t="shared" si="894"/>
        <v>0.63664887797229264</v>
      </c>
      <c r="BN638" s="8">
        <f t="shared" si="895"/>
        <v>0.27706844336610736</v>
      </c>
    </row>
    <row r="639" spans="1:66" x14ac:dyDescent="0.25">
      <c r="A639" t="s">
        <v>143</v>
      </c>
      <c r="B639" t="s">
        <v>153</v>
      </c>
      <c r="C639" t="s">
        <v>150</v>
      </c>
      <c r="D639" s="10"/>
      <c r="E639">
        <f>VLOOKUP(A639,home!$A$2:$E$405,3,FALSE)</f>
        <v>1</v>
      </c>
      <c r="F639">
        <f>VLOOKUP(B639,home!$B$2:$E$405,3,FALSE)</f>
        <v>0.5</v>
      </c>
      <c r="G639">
        <f>VLOOKUP(C639,away!$B$2:$E$405,4,FALSE)</f>
        <v>1.5</v>
      </c>
      <c r="H639">
        <f>VLOOKUP(A639,away!$A$2:$E$405,3,FALSE)</f>
        <v>1.25</v>
      </c>
      <c r="I639">
        <f>VLOOKUP(C639,away!$B$2:$E$405,3,FALSE)</f>
        <v>1.5</v>
      </c>
      <c r="J639">
        <f>VLOOKUP(B639,home!$B$2:$E$405,4,FALSE)</f>
        <v>0.4</v>
      </c>
      <c r="K639" s="3">
        <f t="shared" si="840"/>
        <v>0.75</v>
      </c>
      <c r="L639" s="3">
        <f t="shared" si="841"/>
        <v>0.75</v>
      </c>
      <c r="M639" s="5">
        <f t="shared" si="842"/>
        <v>0.22313016014842982</v>
      </c>
      <c r="N639" s="5">
        <f t="shared" si="843"/>
        <v>0.16734762011132237</v>
      </c>
      <c r="O639" s="5">
        <f t="shared" si="844"/>
        <v>0.16734762011132237</v>
      </c>
      <c r="P639" s="5">
        <f t="shared" si="845"/>
        <v>0.12551071508349179</v>
      </c>
      <c r="Q639" s="5">
        <f t="shared" si="846"/>
        <v>6.2755357541745882E-2</v>
      </c>
      <c r="R639" s="5">
        <f t="shared" si="847"/>
        <v>6.2755357541745882E-2</v>
      </c>
      <c r="S639" s="5">
        <f t="shared" si="848"/>
        <v>1.7649944308616029E-2</v>
      </c>
      <c r="T639" s="5">
        <f t="shared" si="849"/>
        <v>4.7066518156309418E-2</v>
      </c>
      <c r="U639" s="5">
        <f t="shared" si="850"/>
        <v>4.7066518156309418E-2</v>
      </c>
      <c r="V639" s="5">
        <f t="shared" si="851"/>
        <v>1.1031215192885018E-3</v>
      </c>
      <c r="W639" s="5">
        <f t="shared" si="852"/>
        <v>1.568883938543647E-2</v>
      </c>
      <c r="X639" s="5">
        <f t="shared" si="853"/>
        <v>1.1766629539077355E-2</v>
      </c>
      <c r="Y639" s="5">
        <f t="shared" si="854"/>
        <v>4.4124860771540073E-3</v>
      </c>
      <c r="Z639" s="5">
        <f t="shared" si="855"/>
        <v>1.568883938543647E-2</v>
      </c>
      <c r="AA639" s="5">
        <f t="shared" si="856"/>
        <v>1.1766629539077355E-2</v>
      </c>
      <c r="AB639" s="5">
        <f t="shared" si="857"/>
        <v>4.4124860771540073E-3</v>
      </c>
      <c r="AC639" s="5">
        <f t="shared" si="858"/>
        <v>3.8781615912486391E-5</v>
      </c>
      <c r="AD639" s="5">
        <f t="shared" si="859"/>
        <v>2.9416573847693382E-3</v>
      </c>
      <c r="AE639" s="5">
        <f t="shared" si="860"/>
        <v>2.2062430385770037E-3</v>
      </c>
      <c r="AF639" s="5">
        <f t="shared" si="861"/>
        <v>8.2734113946637637E-4</v>
      </c>
      <c r="AG639" s="5">
        <f t="shared" si="862"/>
        <v>2.0683528486659409E-4</v>
      </c>
      <c r="AH639" s="5">
        <f t="shared" si="863"/>
        <v>2.9416573847693382E-3</v>
      </c>
      <c r="AI639" s="5">
        <f t="shared" si="864"/>
        <v>2.2062430385770037E-3</v>
      </c>
      <c r="AJ639" s="5">
        <f t="shared" si="865"/>
        <v>8.2734113946637637E-4</v>
      </c>
      <c r="AK639" s="5">
        <f t="shared" si="866"/>
        <v>2.0683528486659409E-4</v>
      </c>
      <c r="AL639" s="5">
        <f t="shared" si="867"/>
        <v>8.7258635803094463E-7</v>
      </c>
      <c r="AM639" s="5">
        <f t="shared" si="868"/>
        <v>4.4124860771540094E-4</v>
      </c>
      <c r="AN639" s="5">
        <f t="shared" si="869"/>
        <v>3.3093645578655074E-4</v>
      </c>
      <c r="AO639" s="5">
        <f t="shared" si="870"/>
        <v>1.2410117091995652E-4</v>
      </c>
      <c r="AP639" s="5">
        <f t="shared" si="871"/>
        <v>3.1025292729989129E-5</v>
      </c>
      <c r="AQ639" s="5">
        <f t="shared" si="872"/>
        <v>5.8172423868729617E-6</v>
      </c>
      <c r="AR639" s="5">
        <f t="shared" si="873"/>
        <v>4.4124860771540094E-4</v>
      </c>
      <c r="AS639" s="5">
        <f t="shared" si="874"/>
        <v>3.3093645578655074E-4</v>
      </c>
      <c r="AT639" s="5">
        <f t="shared" si="875"/>
        <v>1.2410117091995652E-4</v>
      </c>
      <c r="AU639" s="5">
        <f t="shared" si="876"/>
        <v>3.1025292729989129E-5</v>
      </c>
      <c r="AV639" s="5">
        <f t="shared" si="877"/>
        <v>5.8172423868729617E-6</v>
      </c>
      <c r="AW639" s="5">
        <f t="shared" si="878"/>
        <v>1.3634161844233498E-8</v>
      </c>
      <c r="AX639" s="5">
        <f t="shared" si="879"/>
        <v>5.5156075964425097E-5</v>
      </c>
      <c r="AY639" s="5">
        <f t="shared" si="880"/>
        <v>4.1367056973318823E-5</v>
      </c>
      <c r="AZ639" s="5">
        <f t="shared" si="881"/>
        <v>1.5512646364994558E-5</v>
      </c>
      <c r="BA639" s="5">
        <f t="shared" si="882"/>
        <v>3.8781615912486394E-6</v>
      </c>
      <c r="BB639" s="5">
        <f t="shared" si="883"/>
        <v>7.2715529835911989E-7</v>
      </c>
      <c r="BC639" s="5">
        <f t="shared" si="884"/>
        <v>1.0907329475386804E-7</v>
      </c>
      <c r="BD639" s="5">
        <f t="shared" si="885"/>
        <v>5.5156075964425097E-5</v>
      </c>
      <c r="BE639" s="5">
        <f t="shared" si="886"/>
        <v>4.1367056973318823E-5</v>
      </c>
      <c r="BF639" s="5">
        <f t="shared" si="887"/>
        <v>1.5512646364994558E-5</v>
      </c>
      <c r="BG639" s="5">
        <f t="shared" si="888"/>
        <v>3.8781615912486394E-6</v>
      </c>
      <c r="BH639" s="5">
        <f t="shared" si="889"/>
        <v>7.2715529835911989E-7</v>
      </c>
      <c r="BI639" s="5">
        <f t="shared" si="890"/>
        <v>1.0907329475386804E-7</v>
      </c>
      <c r="BJ639" s="8">
        <f t="shared" si="891"/>
        <v>0.31626940659775055</v>
      </c>
      <c r="BK639" s="8">
        <f t="shared" si="892"/>
        <v>0.36747496231907001</v>
      </c>
      <c r="BL639" s="8">
        <f t="shared" si="893"/>
        <v>0.30058056721231408</v>
      </c>
      <c r="BM639" s="8">
        <f t="shared" si="894"/>
        <v>0.19112559155370182</v>
      </c>
      <c r="BN639" s="8">
        <f t="shared" si="895"/>
        <v>0.80884683053805806</v>
      </c>
    </row>
    <row r="640" spans="1:66" x14ac:dyDescent="0.25">
      <c r="A640" t="s">
        <v>143</v>
      </c>
      <c r="B640" t="s">
        <v>159</v>
      </c>
      <c r="C640" t="s">
        <v>329</v>
      </c>
      <c r="D640" s="10"/>
      <c r="E640">
        <f>VLOOKUP(A640,home!$A$2:$E$405,3,FALSE)</f>
        <v>1</v>
      </c>
      <c r="F640">
        <f>VLOOKUP(B640,home!$B$2:$E$405,3,FALSE)</f>
        <v>1.33</v>
      </c>
      <c r="G640">
        <f>VLOOKUP(C640,away!$B$2:$E$405,4,FALSE)</f>
        <v>2</v>
      </c>
      <c r="H640">
        <f>VLOOKUP(A640,away!$A$2:$E$405,3,FALSE)</f>
        <v>1.25</v>
      </c>
      <c r="I640">
        <f>VLOOKUP(C640,away!$B$2:$E$405,3,FALSE)</f>
        <v>1</v>
      </c>
      <c r="J640">
        <f>VLOOKUP(B640,home!$B$2:$E$405,4,FALSE)</f>
        <v>0.53</v>
      </c>
      <c r="K640" s="3">
        <f t="shared" si="840"/>
        <v>2.66</v>
      </c>
      <c r="L640" s="3">
        <f t="shared" si="841"/>
        <v>0.66250000000000009</v>
      </c>
      <c r="M640" s="5">
        <f t="shared" si="842"/>
        <v>3.6062562558171335E-2</v>
      </c>
      <c r="N640" s="5">
        <f t="shared" si="843"/>
        <v>9.5926416404735759E-2</v>
      </c>
      <c r="O640" s="5">
        <f t="shared" si="844"/>
        <v>2.3891447694788515E-2</v>
      </c>
      <c r="P640" s="5">
        <f t="shared" si="845"/>
        <v>6.3551250868137454E-2</v>
      </c>
      <c r="Q640" s="5">
        <f t="shared" si="846"/>
        <v>0.12758213381829858</v>
      </c>
      <c r="R640" s="5">
        <f t="shared" si="847"/>
        <v>7.9140420488986955E-3</v>
      </c>
      <c r="S640" s="5">
        <f t="shared" si="848"/>
        <v>2.7998297960593815E-2</v>
      </c>
      <c r="T640" s="5">
        <f t="shared" si="849"/>
        <v>8.4523163654622827E-2</v>
      </c>
      <c r="U640" s="5">
        <f t="shared" si="850"/>
        <v>2.1051351850070531E-2</v>
      </c>
      <c r="V640" s="5">
        <f t="shared" si="851"/>
        <v>5.4822222867840524E-3</v>
      </c>
      <c r="W640" s="5">
        <f t="shared" si="852"/>
        <v>0.11312282531889141</v>
      </c>
      <c r="X640" s="5">
        <f t="shared" si="853"/>
        <v>7.4943871773765575E-2</v>
      </c>
      <c r="Y640" s="5">
        <f t="shared" si="854"/>
        <v>2.4825157525059847E-2</v>
      </c>
      <c r="Z640" s="5">
        <f t="shared" si="855"/>
        <v>1.747684285798463E-3</v>
      </c>
      <c r="AA640" s="5">
        <f t="shared" si="856"/>
        <v>4.6488402002239117E-3</v>
      </c>
      <c r="AB640" s="5">
        <f t="shared" si="857"/>
        <v>6.1829574662978035E-3</v>
      </c>
      <c r="AC640" s="5">
        <f t="shared" si="858"/>
        <v>6.038153890553248E-4</v>
      </c>
      <c r="AD640" s="5">
        <f t="shared" si="859"/>
        <v>7.5226678837062799E-2</v>
      </c>
      <c r="AE640" s="5">
        <f t="shared" si="860"/>
        <v>4.983767472955411E-2</v>
      </c>
      <c r="AF640" s="5">
        <f t="shared" si="861"/>
        <v>1.65087297541648E-2</v>
      </c>
      <c r="AG640" s="5">
        <f t="shared" si="862"/>
        <v>3.6456778207113955E-3</v>
      </c>
      <c r="AH640" s="5">
        <f t="shared" si="863"/>
        <v>2.8946020983537039E-4</v>
      </c>
      <c r="AI640" s="5">
        <f t="shared" si="864"/>
        <v>7.6996415816208525E-4</v>
      </c>
      <c r="AJ640" s="5">
        <f t="shared" si="865"/>
        <v>1.0240523303555735E-3</v>
      </c>
      <c r="AK640" s="5">
        <f t="shared" si="866"/>
        <v>9.0799306624860855E-4</v>
      </c>
      <c r="AL640" s="5">
        <f t="shared" si="867"/>
        <v>4.2562946774509855E-5</v>
      </c>
      <c r="AM640" s="5">
        <f t="shared" si="868"/>
        <v>4.0020593141317395E-2</v>
      </c>
      <c r="AN640" s="5">
        <f t="shared" si="869"/>
        <v>2.6513642956122775E-2</v>
      </c>
      <c r="AO640" s="5">
        <f t="shared" si="870"/>
        <v>8.7826442292156699E-3</v>
      </c>
      <c r="AP640" s="5">
        <f t="shared" si="871"/>
        <v>1.9395006006184615E-3</v>
      </c>
      <c r="AQ640" s="5">
        <f t="shared" si="872"/>
        <v>3.2122978697743263E-4</v>
      </c>
      <c r="AR640" s="5">
        <f t="shared" si="873"/>
        <v>3.83534778031866E-5</v>
      </c>
      <c r="AS640" s="5">
        <f t="shared" si="874"/>
        <v>1.0202025095647636E-4</v>
      </c>
      <c r="AT640" s="5">
        <f t="shared" si="875"/>
        <v>1.356869337721136E-4</v>
      </c>
      <c r="AU640" s="5">
        <f t="shared" si="876"/>
        <v>1.2030908127794072E-4</v>
      </c>
      <c r="AV640" s="5">
        <f t="shared" si="877"/>
        <v>8.0005539049830587E-5</v>
      </c>
      <c r="AW640" s="5">
        <f t="shared" si="878"/>
        <v>2.0835153598161094E-6</v>
      </c>
      <c r="AX640" s="5">
        <f t="shared" si="879"/>
        <v>1.7742462959317373E-2</v>
      </c>
      <c r="AY640" s="5">
        <f t="shared" si="880"/>
        <v>1.1754381710547761E-2</v>
      </c>
      <c r="AZ640" s="5">
        <f t="shared" si="881"/>
        <v>3.8936389416189461E-3</v>
      </c>
      <c r="BA640" s="5">
        <f t="shared" si="882"/>
        <v>8.5984526627418437E-4</v>
      </c>
      <c r="BB640" s="5">
        <f t="shared" si="883"/>
        <v>1.4241187222666178E-4</v>
      </c>
      <c r="BC640" s="5">
        <f t="shared" si="884"/>
        <v>1.8869573070032697E-5</v>
      </c>
      <c r="BD640" s="5">
        <f t="shared" si="885"/>
        <v>4.2348631741018527E-6</v>
      </c>
      <c r="BE640" s="5">
        <f t="shared" si="886"/>
        <v>1.1264736043110929E-5</v>
      </c>
      <c r="BF640" s="5">
        <f t="shared" si="887"/>
        <v>1.4982098937337538E-5</v>
      </c>
      <c r="BG640" s="5">
        <f t="shared" si="888"/>
        <v>1.3284127724439283E-5</v>
      </c>
      <c r="BH640" s="5">
        <f t="shared" si="889"/>
        <v>8.8339449367521244E-6</v>
      </c>
      <c r="BI640" s="5">
        <f t="shared" si="890"/>
        <v>4.6996587063521277E-6</v>
      </c>
      <c r="BJ640" s="8">
        <f t="shared" si="891"/>
        <v>0.77813155067417383</v>
      </c>
      <c r="BK640" s="8">
        <f t="shared" si="892"/>
        <v>0.14549509372006425</v>
      </c>
      <c r="BL640" s="8">
        <f t="shared" si="893"/>
        <v>6.721378373726275E-2</v>
      </c>
      <c r="BM640" s="8">
        <f t="shared" si="894"/>
        <v>0.62590796082908107</v>
      </c>
      <c r="BN640" s="8">
        <f t="shared" si="895"/>
        <v>0.35492785339303035</v>
      </c>
    </row>
    <row r="641" spans="1:66" x14ac:dyDescent="0.25">
      <c r="A641" t="s">
        <v>143</v>
      </c>
      <c r="B641" t="s">
        <v>452</v>
      </c>
      <c r="C641" t="s">
        <v>161</v>
      </c>
      <c r="D641" s="10"/>
      <c r="E641">
        <f>VLOOKUP(A641,home!$A$2:$E$405,3,FALSE)</f>
        <v>1</v>
      </c>
      <c r="F641">
        <f>VLOOKUP(B641,home!$B$2:$E$405,3,FALSE)</f>
        <v>1.5</v>
      </c>
      <c r="G641">
        <f>VLOOKUP(C641,away!$B$2:$E$405,4,FALSE)</f>
        <v>0.5</v>
      </c>
      <c r="H641">
        <f>VLOOKUP(A641,away!$A$2:$E$405,3,FALSE)</f>
        <v>1.25</v>
      </c>
      <c r="I641">
        <f>VLOOKUP(C641,away!$B$2:$E$405,3,FALSE)</f>
        <v>3</v>
      </c>
      <c r="J641">
        <f>VLOOKUP(B641,home!$B$2:$E$405,4,FALSE)</f>
        <v>1.2</v>
      </c>
      <c r="K641" s="3">
        <f t="shared" si="840"/>
        <v>0.75</v>
      </c>
      <c r="L641" s="3">
        <f t="shared" si="841"/>
        <v>4.5</v>
      </c>
      <c r="M641" s="5">
        <f t="shared" si="842"/>
        <v>5.2475183991813838E-3</v>
      </c>
      <c r="N641" s="5">
        <f t="shared" si="843"/>
        <v>3.9356387993860383E-3</v>
      </c>
      <c r="O641" s="5">
        <f t="shared" si="844"/>
        <v>2.361383279631623E-2</v>
      </c>
      <c r="P641" s="5">
        <f t="shared" si="845"/>
        <v>1.7710374597237174E-2</v>
      </c>
      <c r="Q641" s="5">
        <f t="shared" si="846"/>
        <v>1.4758645497697643E-3</v>
      </c>
      <c r="R641" s="5">
        <f t="shared" si="847"/>
        <v>5.3131123791711518E-2</v>
      </c>
      <c r="S641" s="5">
        <f t="shared" si="848"/>
        <v>1.4943128566418865E-2</v>
      </c>
      <c r="T641" s="5">
        <f t="shared" si="849"/>
        <v>6.6413904739639398E-3</v>
      </c>
      <c r="U641" s="5">
        <f t="shared" si="850"/>
        <v>3.9848342843783642E-2</v>
      </c>
      <c r="V641" s="5">
        <f t="shared" si="851"/>
        <v>5.6036732124070737E-3</v>
      </c>
      <c r="W641" s="5">
        <f t="shared" si="852"/>
        <v>3.6896613744244109E-4</v>
      </c>
      <c r="X641" s="5">
        <f t="shared" si="853"/>
        <v>1.6603476184909849E-3</v>
      </c>
      <c r="Y641" s="5">
        <f t="shared" si="854"/>
        <v>3.7357821416047162E-3</v>
      </c>
      <c r="Z641" s="5">
        <f t="shared" si="855"/>
        <v>7.969668568756727E-2</v>
      </c>
      <c r="AA641" s="5">
        <f t="shared" si="856"/>
        <v>5.977251426567546E-2</v>
      </c>
      <c r="AB641" s="5">
        <f t="shared" si="857"/>
        <v>2.2414692849628295E-2</v>
      </c>
      <c r="AC641" s="5">
        <f t="shared" si="858"/>
        <v>1.1820248182421173E-3</v>
      </c>
      <c r="AD641" s="5">
        <f t="shared" si="859"/>
        <v>6.9181150770457697E-5</v>
      </c>
      <c r="AE641" s="5">
        <f t="shared" si="860"/>
        <v>3.1131517846705965E-4</v>
      </c>
      <c r="AF641" s="5">
        <f t="shared" si="861"/>
        <v>7.0045915155088421E-4</v>
      </c>
      <c r="AG641" s="5">
        <f t="shared" si="862"/>
        <v>1.0506887273263263E-3</v>
      </c>
      <c r="AH641" s="5">
        <f t="shared" si="863"/>
        <v>8.9658771398513207E-2</v>
      </c>
      <c r="AI641" s="5">
        <f t="shared" si="864"/>
        <v>6.7244078548884909E-2</v>
      </c>
      <c r="AJ641" s="5">
        <f t="shared" si="865"/>
        <v>2.5216529455831839E-2</v>
      </c>
      <c r="AK641" s="5">
        <f t="shared" si="866"/>
        <v>6.3041323639579597E-3</v>
      </c>
      <c r="AL641" s="5">
        <f t="shared" si="867"/>
        <v>1.595733504626859E-4</v>
      </c>
      <c r="AM641" s="5">
        <f t="shared" si="868"/>
        <v>1.037717261556866E-5</v>
      </c>
      <c r="AN641" s="5">
        <f t="shared" si="869"/>
        <v>4.6697276770058976E-5</v>
      </c>
      <c r="AO641" s="5">
        <f t="shared" si="870"/>
        <v>1.0506887273263269E-4</v>
      </c>
      <c r="AP641" s="5">
        <f t="shared" si="871"/>
        <v>1.5760330909894902E-4</v>
      </c>
      <c r="AQ641" s="5">
        <f t="shared" si="872"/>
        <v>1.773037227363177E-4</v>
      </c>
      <c r="AR641" s="5">
        <f t="shared" si="873"/>
        <v>8.0692894258661871E-2</v>
      </c>
      <c r="AS641" s="5">
        <f t="shared" si="874"/>
        <v>6.0519670693996407E-2</v>
      </c>
      <c r="AT641" s="5">
        <f t="shared" si="875"/>
        <v>2.2694876510248652E-2</v>
      </c>
      <c r="AU641" s="5">
        <f t="shared" si="876"/>
        <v>5.6737191275621629E-3</v>
      </c>
      <c r="AV641" s="5">
        <f t="shared" si="877"/>
        <v>1.0638223364179055E-3</v>
      </c>
      <c r="AW641" s="5">
        <f t="shared" si="878"/>
        <v>1.4960001605876799E-5</v>
      </c>
      <c r="AX641" s="5">
        <f t="shared" si="879"/>
        <v>1.2971465769460818E-6</v>
      </c>
      <c r="AY641" s="5">
        <f t="shared" si="880"/>
        <v>5.8371595962573694E-6</v>
      </c>
      <c r="AZ641" s="5">
        <f t="shared" si="881"/>
        <v>1.313360909157908E-5</v>
      </c>
      <c r="BA641" s="5">
        <f t="shared" si="882"/>
        <v>1.9700413637368617E-5</v>
      </c>
      <c r="BB641" s="5">
        <f t="shared" si="883"/>
        <v>2.2162965342039702E-5</v>
      </c>
      <c r="BC641" s="5">
        <f t="shared" si="884"/>
        <v>1.9946668807835728E-5</v>
      </c>
      <c r="BD641" s="5">
        <f t="shared" si="885"/>
        <v>6.0519670693996414E-2</v>
      </c>
      <c r="BE641" s="5">
        <f t="shared" si="886"/>
        <v>4.538975302049731E-2</v>
      </c>
      <c r="BF641" s="5">
        <f t="shared" si="887"/>
        <v>1.7021157382686492E-2</v>
      </c>
      <c r="BG641" s="5">
        <f t="shared" si="888"/>
        <v>4.255289345671623E-3</v>
      </c>
      <c r="BH641" s="5">
        <f t="shared" si="889"/>
        <v>7.9786675231342927E-4</v>
      </c>
      <c r="BI641" s="5">
        <f t="shared" si="890"/>
        <v>1.1968001284701445E-4</v>
      </c>
      <c r="BJ641" s="8">
        <f t="shared" si="891"/>
        <v>2.0528762245778168E-2</v>
      </c>
      <c r="BK641" s="8">
        <f t="shared" si="892"/>
        <v>4.4852130103545551E-2</v>
      </c>
      <c r="BL641" s="8">
        <f t="shared" si="893"/>
        <v>0.68595241844920241</v>
      </c>
      <c r="BM641" s="8">
        <f t="shared" si="894"/>
        <v>0.72592476639450121</v>
      </c>
      <c r="BN641" s="8">
        <f t="shared" si="895"/>
        <v>0.10511435293360211</v>
      </c>
    </row>
    <row r="642" spans="1:66" x14ac:dyDescent="0.25">
      <c r="A642" t="s">
        <v>143</v>
      </c>
      <c r="B642" t="s">
        <v>158</v>
      </c>
      <c r="C642" t="s">
        <v>155</v>
      </c>
      <c r="D642" s="10"/>
      <c r="E642">
        <f>VLOOKUP(A642,home!$A$2:$E$405,3,FALSE)</f>
        <v>1</v>
      </c>
      <c r="F642">
        <f>VLOOKUP(B642,home!$B$2:$E$405,3,FALSE)</f>
        <v>0.5</v>
      </c>
      <c r="G642">
        <f>VLOOKUP(C642,away!$B$2:$E$405,4,FALSE)</f>
        <v>1.5</v>
      </c>
      <c r="H642">
        <f>VLOOKUP(A642,away!$A$2:$E$405,3,FALSE)</f>
        <v>1.25</v>
      </c>
      <c r="I642">
        <f>VLOOKUP(C642,away!$B$2:$E$405,3,FALSE)</f>
        <v>0.5</v>
      </c>
      <c r="J642">
        <f>VLOOKUP(B642,home!$B$2:$E$405,4,FALSE)</f>
        <v>0</v>
      </c>
      <c r="K642" s="3">
        <f t="shared" si="840"/>
        <v>0.75</v>
      </c>
      <c r="L642" s="3">
        <f t="shared" si="841"/>
        <v>0</v>
      </c>
      <c r="M642" s="5">
        <f t="shared" si="842"/>
        <v>0.47236655274101469</v>
      </c>
      <c r="N642" s="5">
        <f t="shared" si="843"/>
        <v>0.35427491455576104</v>
      </c>
      <c r="O642" s="5">
        <f t="shared" si="844"/>
        <v>0</v>
      </c>
      <c r="P642" s="5">
        <f t="shared" si="845"/>
        <v>0</v>
      </c>
      <c r="Q642" s="5">
        <f t="shared" si="846"/>
        <v>0.13285309295841038</v>
      </c>
      <c r="R642" s="5">
        <f t="shared" si="847"/>
        <v>0</v>
      </c>
      <c r="S642" s="5">
        <f t="shared" si="848"/>
        <v>0</v>
      </c>
      <c r="T642" s="5">
        <f t="shared" si="849"/>
        <v>0</v>
      </c>
      <c r="U642" s="5">
        <f t="shared" si="850"/>
        <v>0</v>
      </c>
      <c r="V642" s="5">
        <f t="shared" si="851"/>
        <v>0</v>
      </c>
      <c r="W642" s="5">
        <f t="shared" si="852"/>
        <v>3.3213273239602596E-2</v>
      </c>
      <c r="X642" s="5">
        <f t="shared" si="853"/>
        <v>0</v>
      </c>
      <c r="Y642" s="5">
        <f t="shared" si="854"/>
        <v>0</v>
      </c>
      <c r="Z642" s="5">
        <f t="shared" si="855"/>
        <v>0</v>
      </c>
      <c r="AA642" s="5">
        <f t="shared" si="856"/>
        <v>0</v>
      </c>
      <c r="AB642" s="5">
        <f t="shared" si="857"/>
        <v>0</v>
      </c>
      <c r="AC642" s="5">
        <f t="shared" si="858"/>
        <v>0</v>
      </c>
      <c r="AD642" s="5">
        <f t="shared" si="859"/>
        <v>6.2274887324254864E-3</v>
      </c>
      <c r="AE642" s="5">
        <f t="shared" si="860"/>
        <v>0</v>
      </c>
      <c r="AF642" s="5">
        <f t="shared" si="861"/>
        <v>0</v>
      </c>
      <c r="AG642" s="5">
        <f t="shared" si="862"/>
        <v>0</v>
      </c>
      <c r="AH642" s="5">
        <f t="shared" si="863"/>
        <v>0</v>
      </c>
      <c r="AI642" s="5">
        <f t="shared" si="864"/>
        <v>0</v>
      </c>
      <c r="AJ642" s="5">
        <f t="shared" si="865"/>
        <v>0</v>
      </c>
      <c r="AK642" s="5">
        <f t="shared" si="866"/>
        <v>0</v>
      </c>
      <c r="AL642" s="5">
        <f t="shared" si="867"/>
        <v>0</v>
      </c>
      <c r="AM642" s="5">
        <f t="shared" si="868"/>
        <v>9.3412330986382343E-4</v>
      </c>
      <c r="AN642" s="5">
        <f t="shared" si="869"/>
        <v>0</v>
      </c>
      <c r="AO642" s="5">
        <f t="shared" si="870"/>
        <v>0</v>
      </c>
      <c r="AP642" s="5">
        <f t="shared" si="871"/>
        <v>0</v>
      </c>
      <c r="AQ642" s="5">
        <f t="shared" si="872"/>
        <v>0</v>
      </c>
      <c r="AR642" s="5">
        <f t="shared" si="873"/>
        <v>0</v>
      </c>
      <c r="AS642" s="5">
        <f t="shared" si="874"/>
        <v>0</v>
      </c>
      <c r="AT642" s="5">
        <f t="shared" si="875"/>
        <v>0</v>
      </c>
      <c r="AU642" s="5">
        <f t="shared" si="876"/>
        <v>0</v>
      </c>
      <c r="AV642" s="5">
        <f t="shared" si="877"/>
        <v>0</v>
      </c>
      <c r="AW642" s="5">
        <f t="shared" si="878"/>
        <v>0</v>
      </c>
      <c r="AX642" s="5">
        <f t="shared" si="879"/>
        <v>1.1676541373297787E-4</v>
      </c>
      <c r="AY642" s="5">
        <f t="shared" si="880"/>
        <v>0</v>
      </c>
      <c r="AZ642" s="5">
        <f t="shared" si="881"/>
        <v>0</v>
      </c>
      <c r="BA642" s="5">
        <f t="shared" si="882"/>
        <v>0</v>
      </c>
      <c r="BB642" s="5">
        <f t="shared" si="883"/>
        <v>0</v>
      </c>
      <c r="BC642" s="5">
        <f t="shared" si="884"/>
        <v>0</v>
      </c>
      <c r="BD642" s="5">
        <f t="shared" si="885"/>
        <v>0</v>
      </c>
      <c r="BE642" s="5">
        <f t="shared" si="886"/>
        <v>0</v>
      </c>
      <c r="BF642" s="5">
        <f t="shared" si="887"/>
        <v>0</v>
      </c>
      <c r="BG642" s="5">
        <f t="shared" si="888"/>
        <v>0</v>
      </c>
      <c r="BH642" s="5">
        <f t="shared" si="889"/>
        <v>0</v>
      </c>
      <c r="BI642" s="5">
        <f t="shared" si="890"/>
        <v>0</v>
      </c>
      <c r="BJ642" s="8">
        <f t="shared" si="891"/>
        <v>0.52761965820979628</v>
      </c>
      <c r="BK642" s="8">
        <f t="shared" si="892"/>
        <v>0.47236655274101469</v>
      </c>
      <c r="BL642" s="8">
        <f t="shared" si="893"/>
        <v>0</v>
      </c>
      <c r="BM642" s="8">
        <f t="shared" si="894"/>
        <v>4.0491650695624881E-2</v>
      </c>
      <c r="BN642" s="8">
        <f t="shared" si="895"/>
        <v>0.95949456025518609</v>
      </c>
    </row>
    <row r="643" spans="1:66" x14ac:dyDescent="0.25">
      <c r="A643" t="s">
        <v>143</v>
      </c>
      <c r="B643" t="s">
        <v>147</v>
      </c>
      <c r="C643" t="s">
        <v>145</v>
      </c>
      <c r="D643" s="10"/>
      <c r="E643">
        <f>VLOOKUP(A643,home!$A$2:$E$405,3,FALSE)</f>
        <v>1</v>
      </c>
      <c r="F643">
        <f>VLOOKUP(B643,home!$B$2:$E$405,3,FALSE)</f>
        <v>0.5</v>
      </c>
      <c r="G643">
        <f>VLOOKUP(C643,away!$B$2:$E$405,4,FALSE)</f>
        <v>2</v>
      </c>
      <c r="H643">
        <f>VLOOKUP(A643,away!$A$2:$E$405,3,FALSE)</f>
        <v>1.25</v>
      </c>
      <c r="I643">
        <f>VLOOKUP(C643,away!$B$2:$E$405,3,FALSE)</f>
        <v>0</v>
      </c>
      <c r="J643">
        <f>VLOOKUP(B643,home!$B$2:$E$405,4,FALSE)</f>
        <v>0.8</v>
      </c>
      <c r="K643" s="3">
        <f t="shared" si="840"/>
        <v>1</v>
      </c>
      <c r="L643" s="3">
        <f t="shared" si="841"/>
        <v>0</v>
      </c>
      <c r="M643" s="5">
        <f t="shared" si="842"/>
        <v>0.36787944117144233</v>
      </c>
      <c r="N643" s="5">
        <f t="shared" si="843"/>
        <v>0.36787944117144233</v>
      </c>
      <c r="O643" s="5">
        <f t="shared" si="844"/>
        <v>0</v>
      </c>
      <c r="P643" s="5">
        <f t="shared" si="845"/>
        <v>0</v>
      </c>
      <c r="Q643" s="5">
        <f t="shared" si="846"/>
        <v>0.18393972058572114</v>
      </c>
      <c r="R643" s="5">
        <f t="shared" si="847"/>
        <v>0</v>
      </c>
      <c r="S643" s="5">
        <f t="shared" si="848"/>
        <v>0</v>
      </c>
      <c r="T643" s="5">
        <f t="shared" si="849"/>
        <v>0</v>
      </c>
      <c r="U643" s="5">
        <f t="shared" si="850"/>
        <v>0</v>
      </c>
      <c r="V643" s="5">
        <f t="shared" si="851"/>
        <v>0</v>
      </c>
      <c r="W643" s="5">
        <f t="shared" si="852"/>
        <v>6.1313240195240391E-2</v>
      </c>
      <c r="X643" s="5">
        <f t="shared" si="853"/>
        <v>0</v>
      </c>
      <c r="Y643" s="5">
        <f t="shared" si="854"/>
        <v>0</v>
      </c>
      <c r="Z643" s="5">
        <f t="shared" si="855"/>
        <v>0</v>
      </c>
      <c r="AA643" s="5">
        <f t="shared" si="856"/>
        <v>0</v>
      </c>
      <c r="AB643" s="5">
        <f t="shared" si="857"/>
        <v>0</v>
      </c>
      <c r="AC643" s="5">
        <f t="shared" si="858"/>
        <v>0</v>
      </c>
      <c r="AD643" s="5">
        <f t="shared" si="859"/>
        <v>1.5328310048810094E-2</v>
      </c>
      <c r="AE643" s="5">
        <f t="shared" si="860"/>
        <v>0</v>
      </c>
      <c r="AF643" s="5">
        <f t="shared" si="861"/>
        <v>0</v>
      </c>
      <c r="AG643" s="5">
        <f t="shared" si="862"/>
        <v>0</v>
      </c>
      <c r="AH643" s="5">
        <f t="shared" si="863"/>
        <v>0</v>
      </c>
      <c r="AI643" s="5">
        <f t="shared" si="864"/>
        <v>0</v>
      </c>
      <c r="AJ643" s="5">
        <f t="shared" si="865"/>
        <v>0</v>
      </c>
      <c r="AK643" s="5">
        <f t="shared" si="866"/>
        <v>0</v>
      </c>
      <c r="AL643" s="5">
        <f t="shared" si="867"/>
        <v>0</v>
      </c>
      <c r="AM643" s="5">
        <f t="shared" si="868"/>
        <v>3.06566200976202E-3</v>
      </c>
      <c r="AN643" s="5">
        <f t="shared" si="869"/>
        <v>0</v>
      </c>
      <c r="AO643" s="5">
        <f t="shared" si="870"/>
        <v>0</v>
      </c>
      <c r="AP643" s="5">
        <f t="shared" si="871"/>
        <v>0</v>
      </c>
      <c r="AQ643" s="5">
        <f t="shared" si="872"/>
        <v>0</v>
      </c>
      <c r="AR643" s="5">
        <f t="shared" si="873"/>
        <v>0</v>
      </c>
      <c r="AS643" s="5">
        <f t="shared" si="874"/>
        <v>0</v>
      </c>
      <c r="AT643" s="5">
        <f t="shared" si="875"/>
        <v>0</v>
      </c>
      <c r="AU643" s="5">
        <f t="shared" si="876"/>
        <v>0</v>
      </c>
      <c r="AV643" s="5">
        <f t="shared" si="877"/>
        <v>0</v>
      </c>
      <c r="AW643" s="5">
        <f t="shared" si="878"/>
        <v>0</v>
      </c>
      <c r="AX643" s="5">
        <f t="shared" si="879"/>
        <v>5.1094366829366978E-4</v>
      </c>
      <c r="AY643" s="5">
        <f t="shared" si="880"/>
        <v>0</v>
      </c>
      <c r="AZ643" s="5">
        <f t="shared" si="881"/>
        <v>0</v>
      </c>
      <c r="BA643" s="5">
        <f t="shared" si="882"/>
        <v>0</v>
      </c>
      <c r="BB643" s="5">
        <f t="shared" si="883"/>
        <v>0</v>
      </c>
      <c r="BC643" s="5">
        <f t="shared" si="884"/>
        <v>0</v>
      </c>
      <c r="BD643" s="5">
        <f t="shared" si="885"/>
        <v>0</v>
      </c>
      <c r="BE643" s="5">
        <f t="shared" si="886"/>
        <v>0</v>
      </c>
      <c r="BF643" s="5">
        <f t="shared" si="887"/>
        <v>0</v>
      </c>
      <c r="BG643" s="5">
        <f t="shared" si="888"/>
        <v>0</v>
      </c>
      <c r="BH643" s="5">
        <f t="shared" si="889"/>
        <v>0</v>
      </c>
      <c r="BI643" s="5">
        <f t="shared" si="890"/>
        <v>0</v>
      </c>
      <c r="BJ643" s="8">
        <f t="shared" si="891"/>
        <v>0.63203731767926963</v>
      </c>
      <c r="BK643" s="8">
        <f t="shared" si="892"/>
        <v>0.36787944117144233</v>
      </c>
      <c r="BL643" s="8">
        <f t="shared" si="893"/>
        <v>0</v>
      </c>
      <c r="BM643" s="8">
        <f t="shared" si="894"/>
        <v>8.0218155922106182E-2</v>
      </c>
      <c r="BN643" s="8">
        <f t="shared" si="895"/>
        <v>0.91969860292860584</v>
      </c>
    </row>
    <row r="644" spans="1:66" x14ac:dyDescent="0.25">
      <c r="A644" t="s">
        <v>22</v>
      </c>
      <c r="B644" t="s">
        <v>261</v>
      </c>
      <c r="C644" t="s">
        <v>162</v>
      </c>
      <c r="D644" s="10"/>
      <c r="E644">
        <f>VLOOKUP(A644,home!$A$2:$E$405,3,FALSE)</f>
        <v>2</v>
      </c>
      <c r="F644" t="e">
        <f>VLOOKUP(B644,home!$B$2:$E$405,3,FALSE)</f>
        <v>#N/A</v>
      </c>
      <c r="G644" t="e">
        <f>VLOOKUP(C644,away!$B$2:$E$405,4,FALSE)</f>
        <v>#N/A</v>
      </c>
      <c r="H644">
        <f>VLOOKUP(A644,away!$A$2:$E$405,3,FALSE)</f>
        <v>1.6</v>
      </c>
      <c r="I644" t="e">
        <f>VLOOKUP(C644,away!$B$2:$E$405,3,FALSE)</f>
        <v>#N/A</v>
      </c>
      <c r="J644" t="e">
        <f>VLOOKUP(B644,home!$B$2:$E$405,4,FALSE)</f>
        <v>#N/A</v>
      </c>
      <c r="K644" s="3" t="e">
        <f t="shared" si="840"/>
        <v>#N/A</v>
      </c>
      <c r="L644" s="3" t="e">
        <f t="shared" si="841"/>
        <v>#N/A</v>
      </c>
      <c r="M644" s="5" t="e">
        <f t="shared" si="842"/>
        <v>#N/A</v>
      </c>
      <c r="N644" s="5" t="e">
        <f t="shared" si="843"/>
        <v>#N/A</v>
      </c>
      <c r="O644" s="5" t="e">
        <f t="shared" si="844"/>
        <v>#N/A</v>
      </c>
      <c r="P644" s="5" t="e">
        <f t="shared" si="845"/>
        <v>#N/A</v>
      </c>
      <c r="Q644" s="5" t="e">
        <f t="shared" si="846"/>
        <v>#N/A</v>
      </c>
      <c r="R644" s="5" t="e">
        <f t="shared" si="847"/>
        <v>#N/A</v>
      </c>
      <c r="S644" s="5" t="e">
        <f t="shared" si="848"/>
        <v>#N/A</v>
      </c>
      <c r="T644" s="5" t="e">
        <f t="shared" si="849"/>
        <v>#N/A</v>
      </c>
      <c r="U644" s="5" t="e">
        <f t="shared" si="850"/>
        <v>#N/A</v>
      </c>
      <c r="V644" s="5" t="e">
        <f t="shared" si="851"/>
        <v>#N/A</v>
      </c>
      <c r="W644" s="5" t="e">
        <f t="shared" si="852"/>
        <v>#N/A</v>
      </c>
      <c r="X644" s="5" t="e">
        <f t="shared" si="853"/>
        <v>#N/A</v>
      </c>
      <c r="Y644" s="5" t="e">
        <f t="shared" si="854"/>
        <v>#N/A</v>
      </c>
      <c r="Z644" s="5" t="e">
        <f t="shared" si="855"/>
        <v>#N/A</v>
      </c>
      <c r="AA644" s="5" t="e">
        <f t="shared" si="856"/>
        <v>#N/A</v>
      </c>
      <c r="AB644" s="5" t="e">
        <f t="shared" si="857"/>
        <v>#N/A</v>
      </c>
      <c r="AC644" s="5" t="e">
        <f t="shared" si="858"/>
        <v>#N/A</v>
      </c>
      <c r="AD644" s="5" t="e">
        <f t="shared" si="859"/>
        <v>#N/A</v>
      </c>
      <c r="AE644" s="5" t="e">
        <f t="shared" si="860"/>
        <v>#N/A</v>
      </c>
      <c r="AF644" s="5" t="e">
        <f t="shared" si="861"/>
        <v>#N/A</v>
      </c>
      <c r="AG644" s="5" t="e">
        <f t="shared" si="862"/>
        <v>#N/A</v>
      </c>
      <c r="AH644" s="5" t="e">
        <f t="shared" si="863"/>
        <v>#N/A</v>
      </c>
      <c r="AI644" s="5" t="e">
        <f t="shared" si="864"/>
        <v>#N/A</v>
      </c>
      <c r="AJ644" s="5" t="e">
        <f t="shared" si="865"/>
        <v>#N/A</v>
      </c>
      <c r="AK644" s="5" t="e">
        <f t="shared" si="866"/>
        <v>#N/A</v>
      </c>
      <c r="AL644" s="5" t="e">
        <f t="shared" si="867"/>
        <v>#N/A</v>
      </c>
      <c r="AM644" s="5" t="e">
        <f t="shared" si="868"/>
        <v>#N/A</v>
      </c>
      <c r="AN644" s="5" t="e">
        <f t="shared" si="869"/>
        <v>#N/A</v>
      </c>
      <c r="AO644" s="5" t="e">
        <f t="shared" si="870"/>
        <v>#N/A</v>
      </c>
      <c r="AP644" s="5" t="e">
        <f t="shared" si="871"/>
        <v>#N/A</v>
      </c>
      <c r="AQ644" s="5" t="e">
        <f t="shared" si="872"/>
        <v>#N/A</v>
      </c>
      <c r="AR644" s="5" t="e">
        <f t="shared" si="873"/>
        <v>#N/A</v>
      </c>
      <c r="AS644" s="5" t="e">
        <f t="shared" si="874"/>
        <v>#N/A</v>
      </c>
      <c r="AT644" s="5" t="e">
        <f t="shared" si="875"/>
        <v>#N/A</v>
      </c>
      <c r="AU644" s="5" t="e">
        <f t="shared" si="876"/>
        <v>#N/A</v>
      </c>
      <c r="AV644" s="5" t="e">
        <f t="shared" si="877"/>
        <v>#N/A</v>
      </c>
      <c r="AW644" s="5" t="e">
        <f t="shared" si="878"/>
        <v>#N/A</v>
      </c>
      <c r="AX644" s="5" t="e">
        <f t="shared" si="879"/>
        <v>#N/A</v>
      </c>
      <c r="AY644" s="5" t="e">
        <f t="shared" si="880"/>
        <v>#N/A</v>
      </c>
      <c r="AZ644" s="5" t="e">
        <f t="shared" si="881"/>
        <v>#N/A</v>
      </c>
      <c r="BA644" s="5" t="e">
        <f t="shared" si="882"/>
        <v>#N/A</v>
      </c>
      <c r="BB644" s="5" t="e">
        <f t="shared" si="883"/>
        <v>#N/A</v>
      </c>
      <c r="BC644" s="5" t="e">
        <f t="shared" si="884"/>
        <v>#N/A</v>
      </c>
      <c r="BD644" s="5" t="e">
        <f t="shared" si="885"/>
        <v>#N/A</v>
      </c>
      <c r="BE644" s="5" t="e">
        <f t="shared" si="886"/>
        <v>#N/A</v>
      </c>
      <c r="BF644" s="5" t="e">
        <f t="shared" si="887"/>
        <v>#N/A</v>
      </c>
      <c r="BG644" s="5" t="e">
        <f t="shared" si="888"/>
        <v>#N/A</v>
      </c>
      <c r="BH644" s="5" t="e">
        <f t="shared" si="889"/>
        <v>#N/A</v>
      </c>
      <c r="BI644" s="5" t="e">
        <f t="shared" si="890"/>
        <v>#N/A</v>
      </c>
      <c r="BJ644" s="8" t="e">
        <f t="shared" si="891"/>
        <v>#N/A</v>
      </c>
      <c r="BK644" s="8" t="e">
        <f t="shared" si="892"/>
        <v>#N/A</v>
      </c>
      <c r="BL644" s="8" t="e">
        <f t="shared" si="893"/>
        <v>#N/A</v>
      </c>
      <c r="BM644" s="8" t="e">
        <f t="shared" si="894"/>
        <v>#N/A</v>
      </c>
      <c r="BN644" s="8" t="e">
        <f t="shared" si="895"/>
        <v>#N/A</v>
      </c>
    </row>
    <row r="645" spans="1:66" x14ac:dyDescent="0.25">
      <c r="A645" t="s">
        <v>22</v>
      </c>
      <c r="B645" t="s">
        <v>23</v>
      </c>
      <c r="C645" t="s">
        <v>165</v>
      </c>
      <c r="D645" s="10"/>
      <c r="E645">
        <f>VLOOKUP(A645,home!$A$2:$E$405,3,FALSE)</f>
        <v>2</v>
      </c>
      <c r="F645" t="e">
        <f>VLOOKUP(B645,home!$B$2:$E$405,3,FALSE)</f>
        <v>#N/A</v>
      </c>
      <c r="G645">
        <f>VLOOKUP(C645,away!$B$2:$E$405,4,FALSE)</f>
        <v>0</v>
      </c>
      <c r="H645">
        <f>VLOOKUP(A645,away!$A$2:$E$405,3,FALSE)</f>
        <v>1.6</v>
      </c>
      <c r="I645">
        <f>VLOOKUP(C645,away!$B$2:$E$405,3,FALSE)</f>
        <v>0</v>
      </c>
      <c r="J645" t="e">
        <f>VLOOKUP(B645,home!$B$2:$E$405,4,FALSE)</f>
        <v>#N/A</v>
      </c>
      <c r="K645" s="3" t="e">
        <f t="shared" si="840"/>
        <v>#N/A</v>
      </c>
      <c r="L645" s="3" t="e">
        <f t="shared" si="841"/>
        <v>#N/A</v>
      </c>
      <c r="M645" s="5" t="e">
        <f t="shared" si="842"/>
        <v>#N/A</v>
      </c>
      <c r="N645" s="5" t="e">
        <f t="shared" si="843"/>
        <v>#N/A</v>
      </c>
      <c r="O645" s="5" t="e">
        <f t="shared" si="844"/>
        <v>#N/A</v>
      </c>
      <c r="P645" s="5" t="e">
        <f t="shared" si="845"/>
        <v>#N/A</v>
      </c>
      <c r="Q645" s="5" t="e">
        <f t="shared" si="846"/>
        <v>#N/A</v>
      </c>
      <c r="R645" s="5" t="e">
        <f t="shared" si="847"/>
        <v>#N/A</v>
      </c>
      <c r="S645" s="5" t="e">
        <f t="shared" si="848"/>
        <v>#N/A</v>
      </c>
      <c r="T645" s="5" t="e">
        <f t="shared" si="849"/>
        <v>#N/A</v>
      </c>
      <c r="U645" s="5" t="e">
        <f t="shared" si="850"/>
        <v>#N/A</v>
      </c>
      <c r="V645" s="5" t="e">
        <f t="shared" si="851"/>
        <v>#N/A</v>
      </c>
      <c r="W645" s="5" t="e">
        <f t="shared" si="852"/>
        <v>#N/A</v>
      </c>
      <c r="X645" s="5" t="e">
        <f t="shared" si="853"/>
        <v>#N/A</v>
      </c>
      <c r="Y645" s="5" t="e">
        <f t="shared" si="854"/>
        <v>#N/A</v>
      </c>
      <c r="Z645" s="5" t="e">
        <f t="shared" si="855"/>
        <v>#N/A</v>
      </c>
      <c r="AA645" s="5" t="e">
        <f t="shared" si="856"/>
        <v>#N/A</v>
      </c>
      <c r="AB645" s="5" t="e">
        <f t="shared" si="857"/>
        <v>#N/A</v>
      </c>
      <c r="AC645" s="5" t="e">
        <f t="shared" si="858"/>
        <v>#N/A</v>
      </c>
      <c r="AD645" s="5" t="e">
        <f t="shared" si="859"/>
        <v>#N/A</v>
      </c>
      <c r="AE645" s="5" t="e">
        <f t="shared" si="860"/>
        <v>#N/A</v>
      </c>
      <c r="AF645" s="5" t="e">
        <f t="shared" si="861"/>
        <v>#N/A</v>
      </c>
      <c r="AG645" s="5" t="e">
        <f t="shared" si="862"/>
        <v>#N/A</v>
      </c>
      <c r="AH645" s="5" t="e">
        <f t="shared" si="863"/>
        <v>#N/A</v>
      </c>
      <c r="AI645" s="5" t="e">
        <f t="shared" si="864"/>
        <v>#N/A</v>
      </c>
      <c r="AJ645" s="5" t="e">
        <f t="shared" si="865"/>
        <v>#N/A</v>
      </c>
      <c r="AK645" s="5" t="e">
        <f t="shared" si="866"/>
        <v>#N/A</v>
      </c>
      <c r="AL645" s="5" t="e">
        <f t="shared" si="867"/>
        <v>#N/A</v>
      </c>
      <c r="AM645" s="5" t="e">
        <f t="shared" si="868"/>
        <v>#N/A</v>
      </c>
      <c r="AN645" s="5" t="e">
        <f t="shared" si="869"/>
        <v>#N/A</v>
      </c>
      <c r="AO645" s="5" t="e">
        <f t="shared" si="870"/>
        <v>#N/A</v>
      </c>
      <c r="AP645" s="5" t="e">
        <f t="shared" si="871"/>
        <v>#N/A</v>
      </c>
      <c r="AQ645" s="5" t="e">
        <f t="shared" si="872"/>
        <v>#N/A</v>
      </c>
      <c r="AR645" s="5" t="e">
        <f t="shared" si="873"/>
        <v>#N/A</v>
      </c>
      <c r="AS645" s="5" t="e">
        <f t="shared" si="874"/>
        <v>#N/A</v>
      </c>
      <c r="AT645" s="5" t="e">
        <f t="shared" si="875"/>
        <v>#N/A</v>
      </c>
      <c r="AU645" s="5" t="e">
        <f t="shared" si="876"/>
        <v>#N/A</v>
      </c>
      <c r="AV645" s="5" t="e">
        <f t="shared" si="877"/>
        <v>#N/A</v>
      </c>
      <c r="AW645" s="5" t="e">
        <f t="shared" si="878"/>
        <v>#N/A</v>
      </c>
      <c r="AX645" s="5" t="e">
        <f t="shared" si="879"/>
        <v>#N/A</v>
      </c>
      <c r="AY645" s="5" t="e">
        <f t="shared" si="880"/>
        <v>#N/A</v>
      </c>
      <c r="AZ645" s="5" t="e">
        <f t="shared" si="881"/>
        <v>#N/A</v>
      </c>
      <c r="BA645" s="5" t="e">
        <f t="shared" si="882"/>
        <v>#N/A</v>
      </c>
      <c r="BB645" s="5" t="e">
        <f t="shared" si="883"/>
        <v>#N/A</v>
      </c>
      <c r="BC645" s="5" t="e">
        <f t="shared" si="884"/>
        <v>#N/A</v>
      </c>
      <c r="BD645" s="5" t="e">
        <f t="shared" si="885"/>
        <v>#N/A</v>
      </c>
      <c r="BE645" s="5" t="e">
        <f t="shared" si="886"/>
        <v>#N/A</v>
      </c>
      <c r="BF645" s="5" t="e">
        <f t="shared" si="887"/>
        <v>#N/A</v>
      </c>
      <c r="BG645" s="5" t="e">
        <f t="shared" si="888"/>
        <v>#N/A</v>
      </c>
      <c r="BH645" s="5" t="e">
        <f t="shared" si="889"/>
        <v>#N/A</v>
      </c>
      <c r="BI645" s="5" t="e">
        <f t="shared" si="890"/>
        <v>#N/A</v>
      </c>
      <c r="BJ645" s="8" t="e">
        <f t="shared" si="891"/>
        <v>#N/A</v>
      </c>
      <c r="BK645" s="8" t="e">
        <f t="shared" si="892"/>
        <v>#N/A</v>
      </c>
      <c r="BL645" s="8" t="e">
        <f t="shared" si="893"/>
        <v>#N/A</v>
      </c>
      <c r="BM645" s="8" t="e">
        <f t="shared" si="894"/>
        <v>#N/A</v>
      </c>
      <c r="BN645" s="8" t="e">
        <f t="shared" si="895"/>
        <v>#N/A</v>
      </c>
    </row>
    <row r="646" spans="1:66" x14ac:dyDescent="0.25">
      <c r="A646" t="s">
        <v>22</v>
      </c>
      <c r="B646" t="s">
        <v>256</v>
      </c>
      <c r="C646" t="s">
        <v>164</v>
      </c>
      <c r="D646" s="10"/>
      <c r="E646">
        <f>VLOOKUP(A646,home!$A$2:$E$405,3,FALSE)</f>
        <v>2</v>
      </c>
      <c r="F646" t="e">
        <f>VLOOKUP(B646,home!$B$2:$E$405,3,FALSE)</f>
        <v>#N/A</v>
      </c>
      <c r="G646" t="e">
        <f>VLOOKUP(C646,away!$B$2:$E$405,4,FALSE)</f>
        <v>#N/A</v>
      </c>
      <c r="H646">
        <f>VLOOKUP(A646,away!$A$2:$E$405,3,FALSE)</f>
        <v>1.6</v>
      </c>
      <c r="I646" t="e">
        <f>VLOOKUP(C646,away!$B$2:$E$405,3,FALSE)</f>
        <v>#N/A</v>
      </c>
      <c r="J646" t="e">
        <f>VLOOKUP(B646,home!$B$2:$E$405,4,FALSE)</f>
        <v>#N/A</v>
      </c>
      <c r="K646" s="3" t="e">
        <f t="shared" si="840"/>
        <v>#N/A</v>
      </c>
      <c r="L646" s="3" t="e">
        <f t="shared" si="841"/>
        <v>#N/A</v>
      </c>
      <c r="M646" s="5" t="e">
        <f t="shared" si="842"/>
        <v>#N/A</v>
      </c>
      <c r="N646" s="5" t="e">
        <f t="shared" si="843"/>
        <v>#N/A</v>
      </c>
      <c r="O646" s="5" t="e">
        <f t="shared" si="844"/>
        <v>#N/A</v>
      </c>
      <c r="P646" s="5" t="e">
        <f t="shared" si="845"/>
        <v>#N/A</v>
      </c>
      <c r="Q646" s="5" t="e">
        <f t="shared" si="846"/>
        <v>#N/A</v>
      </c>
      <c r="R646" s="5" t="e">
        <f t="shared" si="847"/>
        <v>#N/A</v>
      </c>
      <c r="S646" s="5" t="e">
        <f t="shared" si="848"/>
        <v>#N/A</v>
      </c>
      <c r="T646" s="5" t="e">
        <f t="shared" si="849"/>
        <v>#N/A</v>
      </c>
      <c r="U646" s="5" t="e">
        <f t="shared" si="850"/>
        <v>#N/A</v>
      </c>
      <c r="V646" s="5" t="e">
        <f t="shared" si="851"/>
        <v>#N/A</v>
      </c>
      <c r="W646" s="5" t="e">
        <f t="shared" si="852"/>
        <v>#N/A</v>
      </c>
      <c r="X646" s="5" t="e">
        <f t="shared" si="853"/>
        <v>#N/A</v>
      </c>
      <c r="Y646" s="5" t="e">
        <f t="shared" si="854"/>
        <v>#N/A</v>
      </c>
      <c r="Z646" s="5" t="e">
        <f t="shared" si="855"/>
        <v>#N/A</v>
      </c>
      <c r="AA646" s="5" t="e">
        <f t="shared" si="856"/>
        <v>#N/A</v>
      </c>
      <c r="AB646" s="5" t="e">
        <f t="shared" si="857"/>
        <v>#N/A</v>
      </c>
      <c r="AC646" s="5" t="e">
        <f t="shared" si="858"/>
        <v>#N/A</v>
      </c>
      <c r="AD646" s="5" t="e">
        <f t="shared" si="859"/>
        <v>#N/A</v>
      </c>
      <c r="AE646" s="5" t="e">
        <f t="shared" si="860"/>
        <v>#N/A</v>
      </c>
      <c r="AF646" s="5" t="e">
        <f t="shared" si="861"/>
        <v>#N/A</v>
      </c>
      <c r="AG646" s="5" t="e">
        <f t="shared" si="862"/>
        <v>#N/A</v>
      </c>
      <c r="AH646" s="5" t="e">
        <f t="shared" si="863"/>
        <v>#N/A</v>
      </c>
      <c r="AI646" s="5" t="e">
        <f t="shared" si="864"/>
        <v>#N/A</v>
      </c>
      <c r="AJ646" s="5" t="e">
        <f t="shared" si="865"/>
        <v>#N/A</v>
      </c>
      <c r="AK646" s="5" t="e">
        <f t="shared" si="866"/>
        <v>#N/A</v>
      </c>
      <c r="AL646" s="5" t="e">
        <f t="shared" si="867"/>
        <v>#N/A</v>
      </c>
      <c r="AM646" s="5" t="e">
        <f t="shared" si="868"/>
        <v>#N/A</v>
      </c>
      <c r="AN646" s="5" t="e">
        <f t="shared" si="869"/>
        <v>#N/A</v>
      </c>
      <c r="AO646" s="5" t="e">
        <f t="shared" si="870"/>
        <v>#N/A</v>
      </c>
      <c r="AP646" s="5" t="e">
        <f t="shared" si="871"/>
        <v>#N/A</v>
      </c>
      <c r="AQ646" s="5" t="e">
        <f t="shared" si="872"/>
        <v>#N/A</v>
      </c>
      <c r="AR646" s="5" t="e">
        <f t="shared" si="873"/>
        <v>#N/A</v>
      </c>
      <c r="AS646" s="5" t="e">
        <f t="shared" si="874"/>
        <v>#N/A</v>
      </c>
      <c r="AT646" s="5" t="e">
        <f t="shared" si="875"/>
        <v>#N/A</v>
      </c>
      <c r="AU646" s="5" t="e">
        <f t="shared" si="876"/>
        <v>#N/A</v>
      </c>
      <c r="AV646" s="5" t="e">
        <f t="shared" si="877"/>
        <v>#N/A</v>
      </c>
      <c r="AW646" s="5" t="e">
        <f t="shared" si="878"/>
        <v>#N/A</v>
      </c>
      <c r="AX646" s="5" t="e">
        <f t="shared" si="879"/>
        <v>#N/A</v>
      </c>
      <c r="AY646" s="5" t="e">
        <f t="shared" si="880"/>
        <v>#N/A</v>
      </c>
      <c r="AZ646" s="5" t="e">
        <f t="shared" si="881"/>
        <v>#N/A</v>
      </c>
      <c r="BA646" s="5" t="e">
        <f t="shared" si="882"/>
        <v>#N/A</v>
      </c>
      <c r="BB646" s="5" t="e">
        <f t="shared" si="883"/>
        <v>#N/A</v>
      </c>
      <c r="BC646" s="5" t="e">
        <f t="shared" si="884"/>
        <v>#N/A</v>
      </c>
      <c r="BD646" s="5" t="e">
        <f t="shared" si="885"/>
        <v>#N/A</v>
      </c>
      <c r="BE646" s="5" t="e">
        <f t="shared" si="886"/>
        <v>#N/A</v>
      </c>
      <c r="BF646" s="5" t="e">
        <f t="shared" si="887"/>
        <v>#N/A</v>
      </c>
      <c r="BG646" s="5" t="e">
        <f t="shared" si="888"/>
        <v>#N/A</v>
      </c>
      <c r="BH646" s="5" t="e">
        <f t="shared" si="889"/>
        <v>#N/A</v>
      </c>
      <c r="BI646" s="5" t="e">
        <f t="shared" si="890"/>
        <v>#N/A</v>
      </c>
      <c r="BJ646" s="8" t="e">
        <f t="shared" si="891"/>
        <v>#N/A</v>
      </c>
      <c r="BK646" s="8" t="e">
        <f t="shared" si="892"/>
        <v>#N/A</v>
      </c>
      <c r="BL646" s="8" t="e">
        <f t="shared" si="893"/>
        <v>#N/A</v>
      </c>
      <c r="BM646" s="8" t="e">
        <f t="shared" si="894"/>
        <v>#N/A</v>
      </c>
      <c r="BN646" s="8" t="e">
        <f t="shared" si="895"/>
        <v>#N/A</v>
      </c>
    </row>
    <row r="647" spans="1:66" x14ac:dyDescent="0.25">
      <c r="A647" t="s">
        <v>22</v>
      </c>
      <c r="B647" t="s">
        <v>264</v>
      </c>
      <c r="C647" t="s">
        <v>266</v>
      </c>
      <c r="D647" s="10"/>
      <c r="E647">
        <f>VLOOKUP(A647,home!$A$2:$E$405,3,FALSE)</f>
        <v>2</v>
      </c>
      <c r="F647" t="e">
        <f>VLOOKUP(B647,home!$B$2:$E$405,3,FALSE)</f>
        <v>#N/A</v>
      </c>
      <c r="G647" t="e">
        <f>VLOOKUP(C647,away!$B$2:$E$405,4,FALSE)</f>
        <v>#N/A</v>
      </c>
      <c r="H647">
        <f>VLOOKUP(A647,away!$A$2:$E$405,3,FALSE)</f>
        <v>1.6</v>
      </c>
      <c r="I647" t="e">
        <f>VLOOKUP(C647,away!$B$2:$E$405,3,FALSE)</f>
        <v>#N/A</v>
      </c>
      <c r="J647" t="e">
        <f>VLOOKUP(B647,home!$B$2:$E$405,4,FALSE)</f>
        <v>#N/A</v>
      </c>
      <c r="K647" s="3" t="e">
        <f t="shared" si="840"/>
        <v>#N/A</v>
      </c>
      <c r="L647" s="3" t="e">
        <f t="shared" si="841"/>
        <v>#N/A</v>
      </c>
      <c r="M647" s="5" t="e">
        <f t="shared" si="842"/>
        <v>#N/A</v>
      </c>
      <c r="N647" s="5" t="e">
        <f t="shared" si="843"/>
        <v>#N/A</v>
      </c>
      <c r="O647" s="5" t="e">
        <f t="shared" si="844"/>
        <v>#N/A</v>
      </c>
      <c r="P647" s="5" t="e">
        <f t="shared" si="845"/>
        <v>#N/A</v>
      </c>
      <c r="Q647" s="5" t="e">
        <f t="shared" si="846"/>
        <v>#N/A</v>
      </c>
      <c r="R647" s="5" t="e">
        <f t="shared" si="847"/>
        <v>#N/A</v>
      </c>
      <c r="S647" s="5" t="e">
        <f t="shared" si="848"/>
        <v>#N/A</v>
      </c>
      <c r="T647" s="5" t="e">
        <f t="shared" si="849"/>
        <v>#N/A</v>
      </c>
      <c r="U647" s="5" t="e">
        <f t="shared" si="850"/>
        <v>#N/A</v>
      </c>
      <c r="V647" s="5" t="e">
        <f t="shared" si="851"/>
        <v>#N/A</v>
      </c>
      <c r="W647" s="5" t="e">
        <f t="shared" si="852"/>
        <v>#N/A</v>
      </c>
      <c r="X647" s="5" t="e">
        <f t="shared" si="853"/>
        <v>#N/A</v>
      </c>
      <c r="Y647" s="5" t="e">
        <f t="shared" si="854"/>
        <v>#N/A</v>
      </c>
      <c r="Z647" s="5" t="e">
        <f t="shared" si="855"/>
        <v>#N/A</v>
      </c>
      <c r="AA647" s="5" t="e">
        <f t="shared" si="856"/>
        <v>#N/A</v>
      </c>
      <c r="AB647" s="5" t="e">
        <f t="shared" si="857"/>
        <v>#N/A</v>
      </c>
      <c r="AC647" s="5" t="e">
        <f t="shared" si="858"/>
        <v>#N/A</v>
      </c>
      <c r="AD647" s="5" t="e">
        <f t="shared" si="859"/>
        <v>#N/A</v>
      </c>
      <c r="AE647" s="5" t="e">
        <f t="shared" si="860"/>
        <v>#N/A</v>
      </c>
      <c r="AF647" s="5" t="e">
        <f t="shared" si="861"/>
        <v>#N/A</v>
      </c>
      <c r="AG647" s="5" t="e">
        <f t="shared" si="862"/>
        <v>#N/A</v>
      </c>
      <c r="AH647" s="5" t="e">
        <f t="shared" si="863"/>
        <v>#N/A</v>
      </c>
      <c r="AI647" s="5" t="e">
        <f t="shared" si="864"/>
        <v>#N/A</v>
      </c>
      <c r="AJ647" s="5" t="e">
        <f t="shared" si="865"/>
        <v>#N/A</v>
      </c>
      <c r="AK647" s="5" t="e">
        <f t="shared" si="866"/>
        <v>#N/A</v>
      </c>
      <c r="AL647" s="5" t="e">
        <f t="shared" si="867"/>
        <v>#N/A</v>
      </c>
      <c r="AM647" s="5" t="e">
        <f t="shared" si="868"/>
        <v>#N/A</v>
      </c>
      <c r="AN647" s="5" t="e">
        <f t="shared" si="869"/>
        <v>#N/A</v>
      </c>
      <c r="AO647" s="5" t="e">
        <f t="shared" si="870"/>
        <v>#N/A</v>
      </c>
      <c r="AP647" s="5" t="e">
        <f t="shared" si="871"/>
        <v>#N/A</v>
      </c>
      <c r="AQ647" s="5" t="e">
        <f t="shared" si="872"/>
        <v>#N/A</v>
      </c>
      <c r="AR647" s="5" t="e">
        <f t="shared" si="873"/>
        <v>#N/A</v>
      </c>
      <c r="AS647" s="5" t="e">
        <f t="shared" si="874"/>
        <v>#N/A</v>
      </c>
      <c r="AT647" s="5" t="e">
        <f t="shared" si="875"/>
        <v>#N/A</v>
      </c>
      <c r="AU647" s="5" t="e">
        <f t="shared" si="876"/>
        <v>#N/A</v>
      </c>
      <c r="AV647" s="5" t="e">
        <f t="shared" si="877"/>
        <v>#N/A</v>
      </c>
      <c r="AW647" s="5" t="e">
        <f t="shared" si="878"/>
        <v>#N/A</v>
      </c>
      <c r="AX647" s="5" t="e">
        <f t="shared" si="879"/>
        <v>#N/A</v>
      </c>
      <c r="AY647" s="5" t="e">
        <f t="shared" si="880"/>
        <v>#N/A</v>
      </c>
      <c r="AZ647" s="5" t="e">
        <f t="shared" si="881"/>
        <v>#N/A</v>
      </c>
      <c r="BA647" s="5" t="e">
        <f t="shared" si="882"/>
        <v>#N/A</v>
      </c>
      <c r="BB647" s="5" t="e">
        <f t="shared" si="883"/>
        <v>#N/A</v>
      </c>
      <c r="BC647" s="5" t="e">
        <f t="shared" si="884"/>
        <v>#N/A</v>
      </c>
      <c r="BD647" s="5" t="e">
        <f t="shared" si="885"/>
        <v>#N/A</v>
      </c>
      <c r="BE647" s="5" t="e">
        <f t="shared" si="886"/>
        <v>#N/A</v>
      </c>
      <c r="BF647" s="5" t="e">
        <f t="shared" si="887"/>
        <v>#N/A</v>
      </c>
      <c r="BG647" s="5" t="e">
        <f t="shared" si="888"/>
        <v>#N/A</v>
      </c>
      <c r="BH647" s="5" t="e">
        <f t="shared" si="889"/>
        <v>#N/A</v>
      </c>
      <c r="BI647" s="5" t="e">
        <f t="shared" si="890"/>
        <v>#N/A</v>
      </c>
      <c r="BJ647" s="8" t="e">
        <f t="shared" si="891"/>
        <v>#N/A</v>
      </c>
      <c r="BK647" s="8" t="e">
        <f t="shared" si="892"/>
        <v>#N/A</v>
      </c>
      <c r="BL647" s="8" t="e">
        <f t="shared" si="893"/>
        <v>#N/A</v>
      </c>
      <c r="BM647" s="8" t="e">
        <f t="shared" si="894"/>
        <v>#N/A</v>
      </c>
      <c r="BN647" s="8" t="e">
        <f t="shared" si="895"/>
        <v>#N/A</v>
      </c>
    </row>
    <row r="648" spans="1:66" x14ac:dyDescent="0.25">
      <c r="A648" t="s">
        <v>25</v>
      </c>
      <c r="B648" t="s">
        <v>26</v>
      </c>
      <c r="C648" t="s">
        <v>27</v>
      </c>
      <c r="D648" s="10"/>
      <c r="E648">
        <f>VLOOKUP(A648,home!$A$2:$E$405,3,FALSE)</f>
        <v>1.4</v>
      </c>
      <c r="F648" t="e">
        <f>VLOOKUP(B648,home!$B$2:$E$405,3,FALSE)</f>
        <v>#N/A</v>
      </c>
      <c r="G648" t="e">
        <f>VLOOKUP(C648,away!$B$2:$E$405,4,FALSE)</f>
        <v>#N/A</v>
      </c>
      <c r="H648">
        <f>VLOOKUP(A648,away!$A$2:$E$405,3,FALSE)</f>
        <v>1</v>
      </c>
      <c r="I648" t="e">
        <f>VLOOKUP(C648,away!$B$2:$E$405,3,FALSE)</f>
        <v>#N/A</v>
      </c>
      <c r="J648" t="e">
        <f>VLOOKUP(B648,home!$B$2:$E$405,4,FALSE)</f>
        <v>#N/A</v>
      </c>
      <c r="K648" s="3" t="e">
        <f t="shared" si="840"/>
        <v>#N/A</v>
      </c>
      <c r="L648" s="3" t="e">
        <f t="shared" si="841"/>
        <v>#N/A</v>
      </c>
      <c r="M648" s="5" t="e">
        <f t="shared" si="842"/>
        <v>#N/A</v>
      </c>
      <c r="N648" s="5" t="e">
        <f t="shared" si="843"/>
        <v>#N/A</v>
      </c>
      <c r="O648" s="5" t="e">
        <f t="shared" si="844"/>
        <v>#N/A</v>
      </c>
      <c r="P648" s="5" t="e">
        <f t="shared" si="845"/>
        <v>#N/A</v>
      </c>
      <c r="Q648" s="5" t="e">
        <f t="shared" si="846"/>
        <v>#N/A</v>
      </c>
      <c r="R648" s="5" t="e">
        <f t="shared" si="847"/>
        <v>#N/A</v>
      </c>
      <c r="S648" s="5" t="e">
        <f t="shared" si="848"/>
        <v>#N/A</v>
      </c>
      <c r="T648" s="5" t="e">
        <f t="shared" si="849"/>
        <v>#N/A</v>
      </c>
      <c r="U648" s="5" t="e">
        <f t="shared" si="850"/>
        <v>#N/A</v>
      </c>
      <c r="V648" s="5" t="e">
        <f t="shared" si="851"/>
        <v>#N/A</v>
      </c>
      <c r="W648" s="5" t="e">
        <f t="shared" si="852"/>
        <v>#N/A</v>
      </c>
      <c r="X648" s="5" t="e">
        <f t="shared" si="853"/>
        <v>#N/A</v>
      </c>
      <c r="Y648" s="5" t="e">
        <f t="shared" si="854"/>
        <v>#N/A</v>
      </c>
      <c r="Z648" s="5" t="e">
        <f t="shared" si="855"/>
        <v>#N/A</v>
      </c>
      <c r="AA648" s="5" t="e">
        <f t="shared" si="856"/>
        <v>#N/A</v>
      </c>
      <c r="AB648" s="5" t="e">
        <f t="shared" si="857"/>
        <v>#N/A</v>
      </c>
      <c r="AC648" s="5" t="e">
        <f t="shared" si="858"/>
        <v>#N/A</v>
      </c>
      <c r="AD648" s="5" t="e">
        <f t="shared" si="859"/>
        <v>#N/A</v>
      </c>
      <c r="AE648" s="5" t="e">
        <f t="shared" si="860"/>
        <v>#N/A</v>
      </c>
      <c r="AF648" s="5" t="e">
        <f t="shared" si="861"/>
        <v>#N/A</v>
      </c>
      <c r="AG648" s="5" t="e">
        <f t="shared" si="862"/>
        <v>#N/A</v>
      </c>
      <c r="AH648" s="5" t="e">
        <f t="shared" si="863"/>
        <v>#N/A</v>
      </c>
      <c r="AI648" s="5" t="e">
        <f t="shared" si="864"/>
        <v>#N/A</v>
      </c>
      <c r="AJ648" s="5" t="e">
        <f t="shared" si="865"/>
        <v>#N/A</v>
      </c>
      <c r="AK648" s="5" t="e">
        <f t="shared" si="866"/>
        <v>#N/A</v>
      </c>
      <c r="AL648" s="5" t="e">
        <f t="shared" si="867"/>
        <v>#N/A</v>
      </c>
      <c r="AM648" s="5" t="e">
        <f t="shared" si="868"/>
        <v>#N/A</v>
      </c>
      <c r="AN648" s="5" t="e">
        <f t="shared" si="869"/>
        <v>#N/A</v>
      </c>
      <c r="AO648" s="5" t="e">
        <f t="shared" si="870"/>
        <v>#N/A</v>
      </c>
      <c r="AP648" s="5" t="e">
        <f t="shared" si="871"/>
        <v>#N/A</v>
      </c>
      <c r="AQ648" s="5" t="e">
        <f t="shared" si="872"/>
        <v>#N/A</v>
      </c>
      <c r="AR648" s="5" t="e">
        <f t="shared" si="873"/>
        <v>#N/A</v>
      </c>
      <c r="AS648" s="5" t="e">
        <f t="shared" si="874"/>
        <v>#N/A</v>
      </c>
      <c r="AT648" s="5" t="e">
        <f t="shared" si="875"/>
        <v>#N/A</v>
      </c>
      <c r="AU648" s="5" t="e">
        <f t="shared" si="876"/>
        <v>#N/A</v>
      </c>
      <c r="AV648" s="5" t="e">
        <f t="shared" si="877"/>
        <v>#N/A</v>
      </c>
      <c r="AW648" s="5" t="e">
        <f t="shared" si="878"/>
        <v>#N/A</v>
      </c>
      <c r="AX648" s="5" t="e">
        <f t="shared" si="879"/>
        <v>#N/A</v>
      </c>
      <c r="AY648" s="5" t="e">
        <f t="shared" si="880"/>
        <v>#N/A</v>
      </c>
      <c r="AZ648" s="5" t="e">
        <f t="shared" si="881"/>
        <v>#N/A</v>
      </c>
      <c r="BA648" s="5" t="e">
        <f t="shared" si="882"/>
        <v>#N/A</v>
      </c>
      <c r="BB648" s="5" t="e">
        <f t="shared" si="883"/>
        <v>#N/A</v>
      </c>
      <c r="BC648" s="5" t="e">
        <f t="shared" si="884"/>
        <v>#N/A</v>
      </c>
      <c r="BD648" s="5" t="e">
        <f t="shared" si="885"/>
        <v>#N/A</v>
      </c>
      <c r="BE648" s="5" t="e">
        <f t="shared" si="886"/>
        <v>#N/A</v>
      </c>
      <c r="BF648" s="5" t="e">
        <f t="shared" si="887"/>
        <v>#N/A</v>
      </c>
      <c r="BG648" s="5" t="e">
        <f t="shared" si="888"/>
        <v>#N/A</v>
      </c>
      <c r="BH648" s="5" t="e">
        <f t="shared" si="889"/>
        <v>#N/A</v>
      </c>
      <c r="BI648" s="5" t="e">
        <f t="shared" si="890"/>
        <v>#N/A</v>
      </c>
      <c r="BJ648" s="8" t="e">
        <f t="shared" si="891"/>
        <v>#N/A</v>
      </c>
      <c r="BK648" s="8" t="e">
        <f t="shared" si="892"/>
        <v>#N/A</v>
      </c>
      <c r="BL648" s="8" t="e">
        <f t="shared" si="893"/>
        <v>#N/A</v>
      </c>
      <c r="BM648" s="8" t="e">
        <f t="shared" si="894"/>
        <v>#N/A</v>
      </c>
      <c r="BN648" s="8" t="e">
        <f t="shared" si="895"/>
        <v>#N/A</v>
      </c>
    </row>
    <row r="649" spans="1:66" x14ac:dyDescent="0.25">
      <c r="A649" t="s">
        <v>25</v>
      </c>
      <c r="B649" t="s">
        <v>476</v>
      </c>
      <c r="C649" t="s">
        <v>169</v>
      </c>
      <c r="D649" s="10"/>
      <c r="E649">
        <f>VLOOKUP(A649,home!$A$2:$E$405,3,FALSE)</f>
        <v>1.4</v>
      </c>
      <c r="F649" t="e">
        <f>VLOOKUP(B649,home!$B$2:$E$405,3,FALSE)</f>
        <v>#N/A</v>
      </c>
      <c r="G649" t="e">
        <f>VLOOKUP(C649,away!$B$2:$E$405,4,FALSE)</f>
        <v>#N/A</v>
      </c>
      <c r="H649">
        <f>VLOOKUP(A649,away!$A$2:$E$405,3,FALSE)</f>
        <v>1</v>
      </c>
      <c r="I649" t="e">
        <f>VLOOKUP(C649,away!$B$2:$E$405,3,FALSE)</f>
        <v>#N/A</v>
      </c>
      <c r="J649" t="e">
        <f>VLOOKUP(B649,home!$B$2:$E$405,4,FALSE)</f>
        <v>#N/A</v>
      </c>
      <c r="K649" s="3" t="e">
        <f t="shared" si="840"/>
        <v>#N/A</v>
      </c>
      <c r="L649" s="3" t="e">
        <f t="shared" si="841"/>
        <v>#N/A</v>
      </c>
      <c r="M649" s="5" t="e">
        <f t="shared" si="842"/>
        <v>#N/A</v>
      </c>
      <c r="N649" s="5" t="e">
        <f t="shared" si="843"/>
        <v>#N/A</v>
      </c>
      <c r="O649" s="5" t="e">
        <f t="shared" si="844"/>
        <v>#N/A</v>
      </c>
      <c r="P649" s="5" t="e">
        <f t="shared" si="845"/>
        <v>#N/A</v>
      </c>
      <c r="Q649" s="5" t="e">
        <f t="shared" si="846"/>
        <v>#N/A</v>
      </c>
      <c r="R649" s="5" t="e">
        <f t="shared" si="847"/>
        <v>#N/A</v>
      </c>
      <c r="S649" s="5" t="e">
        <f t="shared" si="848"/>
        <v>#N/A</v>
      </c>
      <c r="T649" s="5" t="e">
        <f t="shared" si="849"/>
        <v>#N/A</v>
      </c>
      <c r="U649" s="5" t="e">
        <f t="shared" si="850"/>
        <v>#N/A</v>
      </c>
      <c r="V649" s="5" t="e">
        <f t="shared" si="851"/>
        <v>#N/A</v>
      </c>
      <c r="W649" s="5" t="e">
        <f t="shared" si="852"/>
        <v>#N/A</v>
      </c>
      <c r="X649" s="5" t="e">
        <f t="shared" si="853"/>
        <v>#N/A</v>
      </c>
      <c r="Y649" s="5" t="e">
        <f t="shared" si="854"/>
        <v>#N/A</v>
      </c>
      <c r="Z649" s="5" t="e">
        <f t="shared" si="855"/>
        <v>#N/A</v>
      </c>
      <c r="AA649" s="5" t="e">
        <f t="shared" si="856"/>
        <v>#N/A</v>
      </c>
      <c r="AB649" s="5" t="e">
        <f t="shared" si="857"/>
        <v>#N/A</v>
      </c>
      <c r="AC649" s="5" t="e">
        <f t="shared" si="858"/>
        <v>#N/A</v>
      </c>
      <c r="AD649" s="5" t="e">
        <f t="shared" si="859"/>
        <v>#N/A</v>
      </c>
      <c r="AE649" s="5" t="e">
        <f t="shared" si="860"/>
        <v>#N/A</v>
      </c>
      <c r="AF649" s="5" t="e">
        <f t="shared" si="861"/>
        <v>#N/A</v>
      </c>
      <c r="AG649" s="5" t="e">
        <f t="shared" si="862"/>
        <v>#N/A</v>
      </c>
      <c r="AH649" s="5" t="e">
        <f t="shared" si="863"/>
        <v>#N/A</v>
      </c>
      <c r="AI649" s="5" t="e">
        <f t="shared" si="864"/>
        <v>#N/A</v>
      </c>
      <c r="AJ649" s="5" t="e">
        <f t="shared" si="865"/>
        <v>#N/A</v>
      </c>
      <c r="AK649" s="5" t="e">
        <f t="shared" si="866"/>
        <v>#N/A</v>
      </c>
      <c r="AL649" s="5" t="e">
        <f t="shared" si="867"/>
        <v>#N/A</v>
      </c>
      <c r="AM649" s="5" t="e">
        <f t="shared" si="868"/>
        <v>#N/A</v>
      </c>
      <c r="AN649" s="5" t="e">
        <f t="shared" si="869"/>
        <v>#N/A</v>
      </c>
      <c r="AO649" s="5" t="e">
        <f t="shared" si="870"/>
        <v>#N/A</v>
      </c>
      <c r="AP649" s="5" t="e">
        <f t="shared" si="871"/>
        <v>#N/A</v>
      </c>
      <c r="AQ649" s="5" t="e">
        <f t="shared" si="872"/>
        <v>#N/A</v>
      </c>
      <c r="AR649" s="5" t="e">
        <f t="shared" si="873"/>
        <v>#N/A</v>
      </c>
      <c r="AS649" s="5" t="e">
        <f t="shared" si="874"/>
        <v>#N/A</v>
      </c>
      <c r="AT649" s="5" t="e">
        <f t="shared" si="875"/>
        <v>#N/A</v>
      </c>
      <c r="AU649" s="5" t="e">
        <f t="shared" si="876"/>
        <v>#N/A</v>
      </c>
      <c r="AV649" s="5" t="e">
        <f t="shared" si="877"/>
        <v>#N/A</v>
      </c>
      <c r="AW649" s="5" t="e">
        <f t="shared" si="878"/>
        <v>#N/A</v>
      </c>
      <c r="AX649" s="5" t="e">
        <f t="shared" si="879"/>
        <v>#N/A</v>
      </c>
      <c r="AY649" s="5" t="e">
        <f t="shared" si="880"/>
        <v>#N/A</v>
      </c>
      <c r="AZ649" s="5" t="e">
        <f t="shared" si="881"/>
        <v>#N/A</v>
      </c>
      <c r="BA649" s="5" t="e">
        <f t="shared" si="882"/>
        <v>#N/A</v>
      </c>
      <c r="BB649" s="5" t="e">
        <f t="shared" si="883"/>
        <v>#N/A</v>
      </c>
      <c r="BC649" s="5" t="e">
        <f t="shared" si="884"/>
        <v>#N/A</v>
      </c>
      <c r="BD649" s="5" t="e">
        <f t="shared" si="885"/>
        <v>#N/A</v>
      </c>
      <c r="BE649" s="5" t="e">
        <f t="shared" si="886"/>
        <v>#N/A</v>
      </c>
      <c r="BF649" s="5" t="e">
        <f t="shared" si="887"/>
        <v>#N/A</v>
      </c>
      <c r="BG649" s="5" t="e">
        <f t="shared" si="888"/>
        <v>#N/A</v>
      </c>
      <c r="BH649" s="5" t="e">
        <f t="shared" si="889"/>
        <v>#N/A</v>
      </c>
      <c r="BI649" s="5" t="e">
        <f t="shared" si="890"/>
        <v>#N/A</v>
      </c>
      <c r="BJ649" s="8" t="e">
        <f t="shared" si="891"/>
        <v>#N/A</v>
      </c>
      <c r="BK649" s="8" t="e">
        <f t="shared" si="892"/>
        <v>#N/A</v>
      </c>
      <c r="BL649" s="8" t="e">
        <f t="shared" si="893"/>
        <v>#N/A</v>
      </c>
      <c r="BM649" s="8" t="e">
        <f t="shared" si="894"/>
        <v>#N/A</v>
      </c>
      <c r="BN649" s="8" t="e">
        <f t="shared" si="895"/>
        <v>#N/A</v>
      </c>
    </row>
    <row r="650" spans="1:66" x14ac:dyDescent="0.25">
      <c r="A650" t="s">
        <v>178</v>
      </c>
      <c r="B650" t="s">
        <v>472</v>
      </c>
      <c r="C650" t="s">
        <v>271</v>
      </c>
      <c r="D650" s="10"/>
      <c r="E650">
        <f>VLOOKUP(A650,home!$A$2:$E$405,3,FALSE)</f>
        <v>1.52941176470588</v>
      </c>
      <c r="F650">
        <f>VLOOKUP(B650,home!$B$2:$E$405,3,FALSE)</f>
        <v>0.65</v>
      </c>
      <c r="G650">
        <f>VLOOKUP(C650,away!$B$2:$E$405,4,FALSE)</f>
        <v>1.31</v>
      </c>
      <c r="H650">
        <f>VLOOKUP(A650,away!$A$2:$E$405,3,FALSE)</f>
        <v>1.1176470588235301</v>
      </c>
      <c r="I650">
        <f>VLOOKUP(C650,away!$B$2:$E$405,3,FALSE)</f>
        <v>0.65</v>
      </c>
      <c r="J650">
        <f>VLOOKUP(B650,home!$B$2:$E$405,4,FALSE)</f>
        <v>1.79</v>
      </c>
      <c r="K650" s="3">
        <f t="shared" si="840"/>
        <v>1.302294117647057</v>
      </c>
      <c r="L650" s="3">
        <f t="shared" si="841"/>
        <v>1.3003823529411775</v>
      </c>
      <c r="M650" s="5">
        <f t="shared" si="842"/>
        <v>7.4075052958775242E-2</v>
      </c>
      <c r="N650" s="5">
        <f t="shared" si="843"/>
        <v>9.6467505732607234E-2</v>
      </c>
      <c r="O650" s="5">
        <f t="shared" si="844"/>
        <v>9.6325891660774488E-2</v>
      </c>
      <c r="P650" s="5">
        <f t="shared" si="845"/>
        <v>0.12544464208693432</v>
      </c>
      <c r="Q650" s="5">
        <f t="shared" si="846"/>
        <v>6.2814532629829098E-2</v>
      </c>
      <c r="R650" s="5">
        <f t="shared" si="847"/>
        <v>6.2630244823497452E-2</v>
      </c>
      <c r="S650" s="5">
        <f t="shared" si="848"/>
        <v>5.3109507181441924E-2</v>
      </c>
      <c r="T650" s="5">
        <f t="shared" si="849"/>
        <v>8.1682909740077525E-2</v>
      </c>
      <c r="U650" s="5">
        <f t="shared" si="850"/>
        <v>8.1562999420435767E-2</v>
      </c>
      <c r="V650" s="5">
        <f t="shared" si="851"/>
        <v>9.9933226184907385E-3</v>
      </c>
      <c r="W650" s="5">
        <f t="shared" si="852"/>
        <v>2.7267665448858523E-2</v>
      </c>
      <c r="X650" s="5">
        <f t="shared" si="853"/>
        <v>3.5458390955599495E-2</v>
      </c>
      <c r="Y650" s="5">
        <f t="shared" si="854"/>
        <v>2.3054732931175322E-2</v>
      </c>
      <c r="Z650" s="5">
        <f t="shared" si="855"/>
        <v>2.7147755042953872E-2</v>
      </c>
      <c r="AA650" s="5">
        <f t="shared" si="856"/>
        <v>3.5354361699762055E-2</v>
      </c>
      <c r="AB650" s="5">
        <f t="shared" si="857"/>
        <v>2.3020888637383274E-2</v>
      </c>
      <c r="AC650" s="5">
        <f t="shared" si="858"/>
        <v>1.0577184297066099E-3</v>
      </c>
      <c r="AD650" s="5">
        <f t="shared" si="859"/>
        <v>8.8776300790040855E-3</v>
      </c>
      <c r="AE650" s="5">
        <f t="shared" si="860"/>
        <v>1.1544313490676705E-2</v>
      </c>
      <c r="AF650" s="5">
        <f t="shared" si="861"/>
        <v>7.5060107700483771E-3</v>
      </c>
      <c r="AG650" s="5">
        <f t="shared" si="862"/>
        <v>3.2535613154524427E-3</v>
      </c>
      <c r="AH650" s="5">
        <f t="shared" si="863"/>
        <v>8.8256153949567671E-3</v>
      </c>
      <c r="AI650" s="5">
        <f t="shared" si="864"/>
        <v>1.1493547013467506E-2</v>
      </c>
      <c r="AJ650" s="5">
        <f t="shared" si="865"/>
        <v>7.4839893332693192E-3</v>
      </c>
      <c r="AK650" s="5">
        <f t="shared" si="866"/>
        <v>3.248785095083319E-3</v>
      </c>
      <c r="AL650" s="5">
        <f t="shared" si="867"/>
        <v>7.1649012477732665E-5</v>
      </c>
      <c r="AM650" s="5">
        <f t="shared" si="868"/>
        <v>2.3122570861067201E-3</v>
      </c>
      <c r="AN650" s="5">
        <f t="shared" si="869"/>
        <v>3.0068183102363675E-3</v>
      </c>
      <c r="AO650" s="5">
        <f t="shared" si="870"/>
        <v>1.9550067345658916E-3</v>
      </c>
      <c r="AP650" s="5">
        <f t="shared" si="871"/>
        <v>8.4741875250354749E-4</v>
      </c>
      <c r="AQ650" s="5">
        <f t="shared" si="872"/>
        <v>2.754920978267601E-4</v>
      </c>
      <c r="AR650" s="5">
        <f t="shared" si="873"/>
        <v>2.295334902689552E-3</v>
      </c>
      <c r="AS650" s="5">
        <f t="shared" si="874"/>
        <v>2.9892011418025839E-3</v>
      </c>
      <c r="AT650" s="5">
        <f t="shared" si="875"/>
        <v>1.9464095317166862E-3</v>
      </c>
      <c r="AU650" s="5">
        <f t="shared" si="876"/>
        <v>8.4493256122893459E-4</v>
      </c>
      <c r="AV650" s="5">
        <f t="shared" si="877"/>
        <v>2.7508767607422577E-4</v>
      </c>
      <c r="AW650" s="5">
        <f t="shared" si="878"/>
        <v>3.3704497320041398E-6</v>
      </c>
      <c r="AX650" s="5">
        <f t="shared" si="879"/>
        <v>5.0187313362075108E-4</v>
      </c>
      <c r="AY650" s="5">
        <f t="shared" si="880"/>
        <v>6.5262696637571427E-4</v>
      </c>
      <c r="AZ650" s="5">
        <f t="shared" si="881"/>
        <v>4.2433229506425707E-4</v>
      </c>
      <c r="BA650" s="5">
        <f t="shared" si="882"/>
        <v>1.8393140942819621E-4</v>
      </c>
      <c r="BB650" s="5">
        <f t="shared" si="883"/>
        <v>5.9795289743006212E-5</v>
      </c>
      <c r="BC650" s="5">
        <f t="shared" si="884"/>
        <v>1.5551347914161975E-5</v>
      </c>
      <c r="BD650" s="5">
        <f t="shared" si="885"/>
        <v>4.9746883359124187E-4</v>
      </c>
      <c r="BE650" s="5">
        <f t="shared" si="886"/>
        <v>6.4785073569861688E-4</v>
      </c>
      <c r="BF650" s="5">
        <f t="shared" si="887"/>
        <v>4.2184610110681365E-4</v>
      </c>
      <c r="BG650" s="5">
        <f t="shared" si="888"/>
        <v>1.8312256534124975E-4</v>
      </c>
      <c r="BH650" s="5">
        <f t="shared" si="889"/>
        <v>5.961985991308708E-5</v>
      </c>
      <c r="BI650" s="5">
        <f t="shared" si="890"/>
        <v>1.5528518571950979E-5</v>
      </c>
      <c r="BJ650" s="8">
        <f t="shared" si="891"/>
        <v>0.36816235651671408</v>
      </c>
      <c r="BK650" s="8">
        <f t="shared" si="892"/>
        <v>0.26440451925420222</v>
      </c>
      <c r="BL650" s="8">
        <f t="shared" si="893"/>
        <v>0.34012272550636485</v>
      </c>
      <c r="BM650" s="8">
        <f t="shared" si="894"/>
        <v>0.48143022991117351</v>
      </c>
      <c r="BN650" s="8">
        <f t="shared" si="895"/>
        <v>0.5177578698924179</v>
      </c>
    </row>
    <row r="651" spans="1:66" x14ac:dyDescent="0.25">
      <c r="A651" t="s">
        <v>178</v>
      </c>
      <c r="B651" t="s">
        <v>465</v>
      </c>
      <c r="C651" t="s">
        <v>180</v>
      </c>
      <c r="D651" s="10"/>
      <c r="E651">
        <f>VLOOKUP(A651,home!$A$2:$E$405,3,FALSE)</f>
        <v>1.52941176470588</v>
      </c>
      <c r="F651">
        <f>VLOOKUP(B651,home!$B$2:$E$405,3,FALSE)</f>
        <v>0</v>
      </c>
      <c r="G651">
        <f>VLOOKUP(C651,away!$B$2:$E$405,4,FALSE)</f>
        <v>2.62</v>
      </c>
      <c r="H651">
        <f>VLOOKUP(A651,away!$A$2:$E$405,3,FALSE)</f>
        <v>1.1176470588235301</v>
      </c>
      <c r="I651">
        <f>VLOOKUP(C651,away!$B$2:$E$405,3,FALSE)</f>
        <v>0</v>
      </c>
      <c r="J651">
        <f>VLOOKUP(B651,home!$B$2:$E$405,4,FALSE)</f>
        <v>0.89</v>
      </c>
      <c r="K651" s="3">
        <f t="shared" si="840"/>
        <v>0</v>
      </c>
      <c r="L651" s="3">
        <f t="shared" si="841"/>
        <v>0</v>
      </c>
      <c r="M651" s="5">
        <f t="shared" si="842"/>
        <v>1</v>
      </c>
      <c r="N651" s="5">
        <f t="shared" si="843"/>
        <v>0</v>
      </c>
      <c r="O651" s="5">
        <f t="shared" si="844"/>
        <v>0</v>
      </c>
      <c r="P651" s="5">
        <f t="shared" si="845"/>
        <v>0</v>
      </c>
      <c r="Q651" s="5">
        <f t="shared" si="846"/>
        <v>0</v>
      </c>
      <c r="R651" s="5">
        <f t="shared" si="847"/>
        <v>0</v>
      </c>
      <c r="S651" s="5">
        <f t="shared" si="848"/>
        <v>0</v>
      </c>
      <c r="T651" s="5">
        <f t="shared" si="849"/>
        <v>0</v>
      </c>
      <c r="U651" s="5">
        <f t="shared" si="850"/>
        <v>0</v>
      </c>
      <c r="V651" s="5">
        <f t="shared" si="851"/>
        <v>0</v>
      </c>
      <c r="W651" s="5">
        <f t="shared" si="852"/>
        <v>0</v>
      </c>
      <c r="X651" s="5">
        <f t="shared" si="853"/>
        <v>0</v>
      </c>
      <c r="Y651" s="5">
        <f t="shared" si="854"/>
        <v>0</v>
      </c>
      <c r="Z651" s="5">
        <f t="shared" si="855"/>
        <v>0</v>
      </c>
      <c r="AA651" s="5">
        <f t="shared" si="856"/>
        <v>0</v>
      </c>
      <c r="AB651" s="5">
        <f t="shared" si="857"/>
        <v>0</v>
      </c>
      <c r="AC651" s="5">
        <f t="shared" si="858"/>
        <v>0</v>
      </c>
      <c r="AD651" s="5">
        <f t="shared" si="859"/>
        <v>0</v>
      </c>
      <c r="AE651" s="5">
        <f t="shared" si="860"/>
        <v>0</v>
      </c>
      <c r="AF651" s="5">
        <f t="shared" si="861"/>
        <v>0</v>
      </c>
      <c r="AG651" s="5">
        <f t="shared" si="862"/>
        <v>0</v>
      </c>
      <c r="AH651" s="5">
        <f t="shared" si="863"/>
        <v>0</v>
      </c>
      <c r="AI651" s="5">
        <f t="shared" si="864"/>
        <v>0</v>
      </c>
      <c r="AJ651" s="5">
        <f t="shared" si="865"/>
        <v>0</v>
      </c>
      <c r="AK651" s="5">
        <f t="shared" si="866"/>
        <v>0</v>
      </c>
      <c r="AL651" s="5">
        <f t="shared" si="867"/>
        <v>0</v>
      </c>
      <c r="AM651" s="5">
        <f t="shared" si="868"/>
        <v>0</v>
      </c>
      <c r="AN651" s="5">
        <f t="shared" si="869"/>
        <v>0</v>
      </c>
      <c r="AO651" s="5">
        <f t="shared" si="870"/>
        <v>0</v>
      </c>
      <c r="AP651" s="5">
        <f t="shared" si="871"/>
        <v>0</v>
      </c>
      <c r="AQ651" s="5">
        <f t="shared" si="872"/>
        <v>0</v>
      </c>
      <c r="AR651" s="5">
        <f t="shared" si="873"/>
        <v>0</v>
      </c>
      <c r="AS651" s="5">
        <f t="shared" si="874"/>
        <v>0</v>
      </c>
      <c r="AT651" s="5">
        <f t="shared" si="875"/>
        <v>0</v>
      </c>
      <c r="AU651" s="5">
        <f t="shared" si="876"/>
        <v>0</v>
      </c>
      <c r="AV651" s="5">
        <f t="shared" si="877"/>
        <v>0</v>
      </c>
      <c r="AW651" s="5">
        <f t="shared" si="878"/>
        <v>0</v>
      </c>
      <c r="AX651" s="5">
        <f t="shared" si="879"/>
        <v>0</v>
      </c>
      <c r="AY651" s="5">
        <f t="shared" si="880"/>
        <v>0</v>
      </c>
      <c r="AZ651" s="5">
        <f t="shared" si="881"/>
        <v>0</v>
      </c>
      <c r="BA651" s="5">
        <f t="shared" si="882"/>
        <v>0</v>
      </c>
      <c r="BB651" s="5">
        <f t="shared" si="883"/>
        <v>0</v>
      </c>
      <c r="BC651" s="5">
        <f t="shared" si="884"/>
        <v>0</v>
      </c>
      <c r="BD651" s="5">
        <f t="shared" si="885"/>
        <v>0</v>
      </c>
      <c r="BE651" s="5">
        <f t="shared" si="886"/>
        <v>0</v>
      </c>
      <c r="BF651" s="5">
        <f t="shared" si="887"/>
        <v>0</v>
      </c>
      <c r="BG651" s="5">
        <f t="shared" si="888"/>
        <v>0</v>
      </c>
      <c r="BH651" s="5">
        <f t="shared" si="889"/>
        <v>0</v>
      </c>
      <c r="BI651" s="5">
        <f t="shared" si="890"/>
        <v>0</v>
      </c>
      <c r="BJ651" s="8">
        <f t="shared" si="891"/>
        <v>0</v>
      </c>
      <c r="BK651" s="8">
        <f t="shared" si="892"/>
        <v>1</v>
      </c>
      <c r="BL651" s="8">
        <f t="shared" si="893"/>
        <v>0</v>
      </c>
      <c r="BM651" s="8">
        <f t="shared" si="894"/>
        <v>0</v>
      </c>
      <c r="BN651" s="8">
        <f t="shared" si="895"/>
        <v>1</v>
      </c>
    </row>
    <row r="652" spans="1:66" x14ac:dyDescent="0.25">
      <c r="A652" t="s">
        <v>178</v>
      </c>
      <c r="B652" t="s">
        <v>181</v>
      </c>
      <c r="C652" t="s">
        <v>270</v>
      </c>
      <c r="D652" s="10"/>
      <c r="E652">
        <f>VLOOKUP(A652,home!$A$2:$E$405,3,FALSE)</f>
        <v>1.52941176470588</v>
      </c>
      <c r="F652">
        <f>VLOOKUP(B652,home!$B$2:$E$405,3,FALSE)</f>
        <v>2.62</v>
      </c>
      <c r="G652">
        <f>VLOOKUP(C652,away!$B$2:$E$405,4,FALSE)</f>
        <v>0.65</v>
      </c>
      <c r="H652">
        <f>VLOOKUP(A652,away!$A$2:$E$405,3,FALSE)</f>
        <v>1.1176470588235301</v>
      </c>
      <c r="I652">
        <f>VLOOKUP(C652,away!$B$2:$E$405,3,FALSE)</f>
        <v>1.31</v>
      </c>
      <c r="J652">
        <f>VLOOKUP(B652,home!$B$2:$E$405,4,FALSE)</f>
        <v>0.89</v>
      </c>
      <c r="K652" s="3">
        <f t="shared" si="840"/>
        <v>2.6045882352941141</v>
      </c>
      <c r="L652" s="3">
        <f t="shared" si="841"/>
        <v>1.3030647058823537</v>
      </c>
      <c r="M652" s="5">
        <f t="shared" si="842"/>
        <v>2.008759253814384E-2</v>
      </c>
      <c r="N652" s="5">
        <f t="shared" si="843"/>
        <v>5.2319907200231275E-2</v>
      </c>
      <c r="O652" s="5">
        <f t="shared" si="844"/>
        <v>2.6175432862600965E-2</v>
      </c>
      <c r="P652" s="5">
        <f t="shared" si="845"/>
        <v>6.8176224487661405E-2</v>
      </c>
      <c r="Q652" s="5">
        <f t="shared" si="846"/>
        <v>6.813590738270113E-2</v>
      </c>
      <c r="R652" s="5">
        <f t="shared" si="847"/>
        <v>1.7054141362224218E-2</v>
      </c>
      <c r="S652" s="5">
        <f t="shared" si="848"/>
        <v>5.7846623189987019E-2</v>
      </c>
      <c r="T652" s="5">
        <f t="shared" si="849"/>
        <v>8.8785496113666734E-2</v>
      </c>
      <c r="U652" s="5">
        <f t="shared" si="850"/>
        <v>4.4419015955091928E-2</v>
      </c>
      <c r="V652" s="5">
        <f t="shared" si="851"/>
        <v>2.1814263710657308E-2</v>
      </c>
      <c r="W652" s="5">
        <f t="shared" si="852"/>
        <v>5.9155327590024238E-2</v>
      </c>
      <c r="X652" s="5">
        <f t="shared" si="853"/>
        <v>7.7083219547469203E-2</v>
      </c>
      <c r="Y652" s="5">
        <f t="shared" si="854"/>
        <v>5.0222211404043947E-2</v>
      </c>
      <c r="Z652" s="5">
        <f t="shared" si="855"/>
        <v>7.4075498994142612E-3</v>
      </c>
      <c r="AA652" s="5">
        <f t="shared" si="856"/>
        <v>1.9293617320368481E-2</v>
      </c>
      <c r="AB652" s="5">
        <f t="shared" si="857"/>
        <v>2.5125964344449261E-2</v>
      </c>
      <c r="AC652" s="5">
        <f t="shared" si="858"/>
        <v>4.6272784336487309E-3</v>
      </c>
      <c r="AD652" s="5">
        <f t="shared" si="859"/>
        <v>3.8518817573986619E-2</v>
      </c>
      <c r="AE652" s="5">
        <f t="shared" si="860"/>
        <v>5.0192511692982902E-2</v>
      </c>
      <c r="AF652" s="5">
        <f t="shared" si="861"/>
        <v>3.2702045243356688E-2</v>
      </c>
      <c r="AG652" s="5">
        <f t="shared" si="862"/>
        <v>1.420429365559534E-2</v>
      </c>
      <c r="AH652" s="5">
        <f t="shared" si="863"/>
        <v>2.4131292077472759E-3</v>
      </c>
      <c r="AI652" s="5">
        <f t="shared" si="864"/>
        <v>6.2852079447431606E-3</v>
      </c>
      <c r="AJ652" s="5">
        <f t="shared" si="865"/>
        <v>8.1851893346275711E-3</v>
      </c>
      <c r="AK652" s="5">
        <f t="shared" si="866"/>
        <v>7.1063492815419413E-3</v>
      </c>
      <c r="AL652" s="5">
        <f t="shared" si="867"/>
        <v>6.2818951083423496E-4</v>
      </c>
      <c r="AM652" s="5">
        <f t="shared" si="868"/>
        <v>2.0065131818129141E-2</v>
      </c>
      <c r="AN652" s="5">
        <f t="shared" si="869"/>
        <v>2.6146165091081103E-2</v>
      </c>
      <c r="AO652" s="5">
        <f t="shared" si="870"/>
        <v>1.7035072462180535E-2</v>
      </c>
      <c r="AP652" s="5">
        <f t="shared" si="871"/>
        <v>7.3992672292052886E-3</v>
      </c>
      <c r="AQ652" s="5">
        <f t="shared" si="872"/>
        <v>2.4104309939423319E-3</v>
      </c>
      <c r="AR652" s="5">
        <f t="shared" si="873"/>
        <v>6.2889270026986438E-4</v>
      </c>
      <c r="AS652" s="5">
        <f t="shared" si="874"/>
        <v>1.6380065283852362E-3</v>
      </c>
      <c r="AT652" s="5">
        <f t="shared" si="875"/>
        <v>2.1331662665835713E-3</v>
      </c>
      <c r="AU652" s="5">
        <f t="shared" si="876"/>
        <v>1.8520065872899456E-3</v>
      </c>
      <c r="AV652" s="5">
        <f t="shared" si="877"/>
        <v>1.2059286422356486E-3</v>
      </c>
      <c r="AW652" s="5">
        <f t="shared" si="878"/>
        <v>5.9223386318506934E-5</v>
      </c>
      <c r="AX652" s="5">
        <f t="shared" si="879"/>
        <v>8.7102343788541294E-3</v>
      </c>
      <c r="AY652" s="5">
        <f t="shared" si="880"/>
        <v>1.1349998999047921E-2</v>
      </c>
      <c r="AZ652" s="5">
        <f t="shared" si="881"/>
        <v>7.3948915537296964E-3</v>
      </c>
      <c r="BA652" s="5">
        <f t="shared" si="882"/>
        <v>3.2120073958308965E-3</v>
      </c>
      <c r="BB652" s="5">
        <f t="shared" si="883"/>
        <v>1.046363368135083E-3</v>
      </c>
      <c r="BC652" s="5">
        <f t="shared" si="884"/>
        <v>2.7269583490900228E-4</v>
      </c>
      <c r="BD652" s="5">
        <f t="shared" si="885"/>
        <v>1.3658131358478491E-4</v>
      </c>
      <c r="BE652" s="5">
        <f t="shared" si="886"/>
        <v>3.5573808252394691E-4</v>
      </c>
      <c r="BF652" s="5">
        <f t="shared" si="887"/>
        <v>4.632756122939796E-4</v>
      </c>
      <c r="BG652" s="5">
        <f t="shared" si="888"/>
        <v>4.0221406982652544E-4</v>
      </c>
      <c r="BH652" s="5">
        <f t="shared" si="889"/>
        <v>2.619005085849834E-4</v>
      </c>
      <c r="BI652" s="5">
        <f t="shared" si="890"/>
        <v>1.3642859669559857E-4</v>
      </c>
      <c r="BJ652" s="8">
        <f t="shared" si="891"/>
        <v>0.6363619965291033</v>
      </c>
      <c r="BK652" s="8">
        <f t="shared" si="892"/>
        <v>0.18453017086998047</v>
      </c>
      <c r="BL652" s="8">
        <f t="shared" si="893"/>
        <v>0.16527218652166892</v>
      </c>
      <c r="BM652" s="8">
        <f t="shared" si="894"/>
        <v>0.73033192237387468</v>
      </c>
      <c r="BN652" s="8">
        <f t="shared" si="895"/>
        <v>0.25194920583356284</v>
      </c>
    </row>
    <row r="653" spans="1:66" x14ac:dyDescent="0.25">
      <c r="A653" t="s">
        <v>178</v>
      </c>
      <c r="B653" t="s">
        <v>269</v>
      </c>
      <c r="C653" t="s">
        <v>184</v>
      </c>
      <c r="D653" s="10"/>
      <c r="E653">
        <f>VLOOKUP(A653,home!$A$2:$E$405,3,FALSE)</f>
        <v>1.52941176470588</v>
      </c>
      <c r="F653">
        <f>VLOOKUP(B653,home!$B$2:$E$405,3,FALSE)</f>
        <v>0</v>
      </c>
      <c r="G653">
        <f>VLOOKUP(C653,away!$B$2:$E$405,4,FALSE)</f>
        <v>1.31</v>
      </c>
      <c r="H653">
        <f>VLOOKUP(A653,away!$A$2:$E$405,3,FALSE)</f>
        <v>1.1176470588235301</v>
      </c>
      <c r="I653">
        <f>VLOOKUP(C653,away!$B$2:$E$405,3,FALSE)</f>
        <v>0</v>
      </c>
      <c r="J653">
        <f>VLOOKUP(B653,home!$B$2:$E$405,4,FALSE)</f>
        <v>3.58</v>
      </c>
      <c r="K653" s="3">
        <f t="shared" si="840"/>
        <v>0</v>
      </c>
      <c r="L653" s="3">
        <f t="shared" si="841"/>
        <v>0</v>
      </c>
      <c r="M653" s="5">
        <f t="shared" si="842"/>
        <v>1</v>
      </c>
      <c r="N653" s="5">
        <f t="shared" si="843"/>
        <v>0</v>
      </c>
      <c r="O653" s="5">
        <f t="shared" si="844"/>
        <v>0</v>
      </c>
      <c r="P653" s="5">
        <f t="shared" si="845"/>
        <v>0</v>
      </c>
      <c r="Q653" s="5">
        <f t="shared" si="846"/>
        <v>0</v>
      </c>
      <c r="R653" s="5">
        <f t="shared" si="847"/>
        <v>0</v>
      </c>
      <c r="S653" s="5">
        <f t="shared" si="848"/>
        <v>0</v>
      </c>
      <c r="T653" s="5">
        <f t="shared" si="849"/>
        <v>0</v>
      </c>
      <c r="U653" s="5">
        <f t="shared" si="850"/>
        <v>0</v>
      </c>
      <c r="V653" s="5">
        <f t="shared" si="851"/>
        <v>0</v>
      </c>
      <c r="W653" s="5">
        <f t="shared" si="852"/>
        <v>0</v>
      </c>
      <c r="X653" s="5">
        <f t="shared" si="853"/>
        <v>0</v>
      </c>
      <c r="Y653" s="5">
        <f t="shared" si="854"/>
        <v>0</v>
      </c>
      <c r="Z653" s="5">
        <f t="shared" si="855"/>
        <v>0</v>
      </c>
      <c r="AA653" s="5">
        <f t="shared" si="856"/>
        <v>0</v>
      </c>
      <c r="AB653" s="5">
        <f t="shared" si="857"/>
        <v>0</v>
      </c>
      <c r="AC653" s="5">
        <f t="shared" si="858"/>
        <v>0</v>
      </c>
      <c r="AD653" s="5">
        <f t="shared" si="859"/>
        <v>0</v>
      </c>
      <c r="AE653" s="5">
        <f t="shared" si="860"/>
        <v>0</v>
      </c>
      <c r="AF653" s="5">
        <f t="shared" si="861"/>
        <v>0</v>
      </c>
      <c r="AG653" s="5">
        <f t="shared" si="862"/>
        <v>0</v>
      </c>
      <c r="AH653" s="5">
        <f t="shared" si="863"/>
        <v>0</v>
      </c>
      <c r="AI653" s="5">
        <f t="shared" si="864"/>
        <v>0</v>
      </c>
      <c r="AJ653" s="5">
        <f t="shared" si="865"/>
        <v>0</v>
      </c>
      <c r="AK653" s="5">
        <f t="shared" si="866"/>
        <v>0</v>
      </c>
      <c r="AL653" s="5">
        <f t="shared" si="867"/>
        <v>0</v>
      </c>
      <c r="AM653" s="5">
        <f t="shared" si="868"/>
        <v>0</v>
      </c>
      <c r="AN653" s="5">
        <f t="shared" si="869"/>
        <v>0</v>
      </c>
      <c r="AO653" s="5">
        <f t="shared" si="870"/>
        <v>0</v>
      </c>
      <c r="AP653" s="5">
        <f t="shared" si="871"/>
        <v>0</v>
      </c>
      <c r="AQ653" s="5">
        <f t="shared" si="872"/>
        <v>0</v>
      </c>
      <c r="AR653" s="5">
        <f t="shared" si="873"/>
        <v>0</v>
      </c>
      <c r="AS653" s="5">
        <f t="shared" si="874"/>
        <v>0</v>
      </c>
      <c r="AT653" s="5">
        <f t="shared" si="875"/>
        <v>0</v>
      </c>
      <c r="AU653" s="5">
        <f t="shared" si="876"/>
        <v>0</v>
      </c>
      <c r="AV653" s="5">
        <f t="shared" si="877"/>
        <v>0</v>
      </c>
      <c r="AW653" s="5">
        <f t="shared" si="878"/>
        <v>0</v>
      </c>
      <c r="AX653" s="5">
        <f t="shared" si="879"/>
        <v>0</v>
      </c>
      <c r="AY653" s="5">
        <f t="shared" si="880"/>
        <v>0</v>
      </c>
      <c r="AZ653" s="5">
        <f t="shared" si="881"/>
        <v>0</v>
      </c>
      <c r="BA653" s="5">
        <f t="shared" si="882"/>
        <v>0</v>
      </c>
      <c r="BB653" s="5">
        <f t="shared" si="883"/>
        <v>0</v>
      </c>
      <c r="BC653" s="5">
        <f t="shared" si="884"/>
        <v>0</v>
      </c>
      <c r="BD653" s="5">
        <f t="shared" si="885"/>
        <v>0</v>
      </c>
      <c r="BE653" s="5">
        <f t="shared" si="886"/>
        <v>0</v>
      </c>
      <c r="BF653" s="5">
        <f t="shared" si="887"/>
        <v>0</v>
      </c>
      <c r="BG653" s="5">
        <f t="shared" si="888"/>
        <v>0</v>
      </c>
      <c r="BH653" s="5">
        <f t="shared" si="889"/>
        <v>0</v>
      </c>
      <c r="BI653" s="5">
        <f t="shared" si="890"/>
        <v>0</v>
      </c>
      <c r="BJ653" s="8">
        <f t="shared" si="891"/>
        <v>0</v>
      </c>
      <c r="BK653" s="8">
        <f t="shared" si="892"/>
        <v>1</v>
      </c>
      <c r="BL653" s="8">
        <f t="shared" si="893"/>
        <v>0</v>
      </c>
      <c r="BM653" s="8">
        <f t="shared" si="894"/>
        <v>0</v>
      </c>
      <c r="BN653" s="8">
        <f t="shared" si="895"/>
        <v>1</v>
      </c>
    </row>
    <row r="654" spans="1:66" x14ac:dyDescent="0.25">
      <c r="A654" t="s">
        <v>28</v>
      </c>
      <c r="B654" t="s">
        <v>462</v>
      </c>
      <c r="C654" t="s">
        <v>191</v>
      </c>
      <c r="D654" s="10"/>
      <c r="E654">
        <f>VLOOKUP(A654,home!$A$2:$E$405,3,FALSE)</f>
        <v>1.4814814814814801</v>
      </c>
      <c r="F654">
        <f>VLOOKUP(B654,home!$B$2:$E$405,3,FALSE)</f>
        <v>1.35</v>
      </c>
      <c r="G654">
        <f>VLOOKUP(C654,away!$B$2:$E$405,4,FALSE)</f>
        <v>2.02</v>
      </c>
      <c r="H654">
        <f>VLOOKUP(A654,away!$A$2:$E$405,3,FALSE)</f>
        <v>1.1111111111111101</v>
      </c>
      <c r="I654">
        <f>VLOOKUP(C654,away!$B$2:$E$405,3,FALSE)</f>
        <v>0</v>
      </c>
      <c r="J654">
        <f>VLOOKUP(B654,home!$B$2:$E$405,4,FALSE)</f>
        <v>0.9</v>
      </c>
      <c r="K654" s="3">
        <f t="shared" si="840"/>
        <v>4.0399999999999965</v>
      </c>
      <c r="L654" s="3">
        <f t="shared" si="841"/>
        <v>0</v>
      </c>
      <c r="M654" s="5">
        <f t="shared" si="842"/>
        <v>1.7597472415623455E-2</v>
      </c>
      <c r="N654" s="5">
        <f t="shared" si="843"/>
        <v>7.1093788559118701E-2</v>
      </c>
      <c r="O654" s="5">
        <f t="shared" si="844"/>
        <v>0</v>
      </c>
      <c r="P654" s="5">
        <f t="shared" si="845"/>
        <v>0</v>
      </c>
      <c r="Q654" s="5">
        <f t="shared" si="846"/>
        <v>0.14360945288941968</v>
      </c>
      <c r="R654" s="5">
        <f t="shared" si="847"/>
        <v>0</v>
      </c>
      <c r="S654" s="5">
        <f t="shared" si="848"/>
        <v>0</v>
      </c>
      <c r="T654" s="5">
        <f t="shared" si="849"/>
        <v>0</v>
      </c>
      <c r="U654" s="5">
        <f t="shared" si="850"/>
        <v>0</v>
      </c>
      <c r="V654" s="5">
        <f t="shared" si="851"/>
        <v>0</v>
      </c>
      <c r="W654" s="5">
        <f t="shared" si="852"/>
        <v>0.19339406322441832</v>
      </c>
      <c r="X654" s="5">
        <f t="shared" si="853"/>
        <v>0</v>
      </c>
      <c r="Y654" s="5">
        <f t="shared" si="854"/>
        <v>0</v>
      </c>
      <c r="Z654" s="5">
        <f t="shared" si="855"/>
        <v>0</v>
      </c>
      <c r="AA654" s="5">
        <f t="shared" si="856"/>
        <v>0</v>
      </c>
      <c r="AB654" s="5">
        <f t="shared" si="857"/>
        <v>0</v>
      </c>
      <c r="AC654" s="5">
        <f t="shared" si="858"/>
        <v>0</v>
      </c>
      <c r="AD654" s="5">
        <f t="shared" si="859"/>
        <v>0.19532800385666232</v>
      </c>
      <c r="AE654" s="5">
        <f t="shared" si="860"/>
        <v>0</v>
      </c>
      <c r="AF654" s="5">
        <f t="shared" si="861"/>
        <v>0</v>
      </c>
      <c r="AG654" s="5">
        <f t="shared" si="862"/>
        <v>0</v>
      </c>
      <c r="AH654" s="5">
        <f t="shared" si="863"/>
        <v>0</v>
      </c>
      <c r="AI654" s="5">
        <f t="shared" si="864"/>
        <v>0</v>
      </c>
      <c r="AJ654" s="5">
        <f t="shared" si="865"/>
        <v>0</v>
      </c>
      <c r="AK654" s="5">
        <f t="shared" si="866"/>
        <v>0</v>
      </c>
      <c r="AL654" s="5">
        <f t="shared" si="867"/>
        <v>0</v>
      </c>
      <c r="AM654" s="5">
        <f t="shared" si="868"/>
        <v>0.15782502711618296</v>
      </c>
      <c r="AN654" s="5">
        <f t="shared" si="869"/>
        <v>0</v>
      </c>
      <c r="AO654" s="5">
        <f t="shared" si="870"/>
        <v>0</v>
      </c>
      <c r="AP654" s="5">
        <f t="shared" si="871"/>
        <v>0</v>
      </c>
      <c r="AQ654" s="5">
        <f t="shared" si="872"/>
        <v>0</v>
      </c>
      <c r="AR654" s="5">
        <f t="shared" si="873"/>
        <v>0</v>
      </c>
      <c r="AS654" s="5">
        <f t="shared" si="874"/>
        <v>0</v>
      </c>
      <c r="AT654" s="5">
        <f t="shared" si="875"/>
        <v>0</v>
      </c>
      <c r="AU654" s="5">
        <f t="shared" si="876"/>
        <v>0</v>
      </c>
      <c r="AV654" s="5">
        <f t="shared" si="877"/>
        <v>0</v>
      </c>
      <c r="AW654" s="5">
        <f t="shared" si="878"/>
        <v>0</v>
      </c>
      <c r="AX654" s="5">
        <f t="shared" si="879"/>
        <v>0.10626885159156307</v>
      </c>
      <c r="AY654" s="5">
        <f t="shared" si="880"/>
        <v>0</v>
      </c>
      <c r="AZ654" s="5">
        <f t="shared" si="881"/>
        <v>0</v>
      </c>
      <c r="BA654" s="5">
        <f t="shared" si="882"/>
        <v>0</v>
      </c>
      <c r="BB654" s="5">
        <f t="shared" si="883"/>
        <v>0</v>
      </c>
      <c r="BC654" s="5">
        <f t="shared" si="884"/>
        <v>0</v>
      </c>
      <c r="BD654" s="5">
        <f t="shared" si="885"/>
        <v>0</v>
      </c>
      <c r="BE654" s="5">
        <f t="shared" si="886"/>
        <v>0</v>
      </c>
      <c r="BF654" s="5">
        <f t="shared" si="887"/>
        <v>0</v>
      </c>
      <c r="BG654" s="5">
        <f t="shared" si="888"/>
        <v>0</v>
      </c>
      <c r="BH654" s="5">
        <f t="shared" si="889"/>
        <v>0</v>
      </c>
      <c r="BI654" s="5">
        <f t="shared" si="890"/>
        <v>0</v>
      </c>
      <c r="BJ654" s="8">
        <f t="shared" si="891"/>
        <v>0.8675191872373651</v>
      </c>
      <c r="BK654" s="8">
        <f t="shared" si="892"/>
        <v>1.7597472415623455E-2</v>
      </c>
      <c r="BL654" s="8">
        <f t="shared" si="893"/>
        <v>0</v>
      </c>
      <c r="BM654" s="8">
        <f t="shared" si="894"/>
        <v>0.65281594578882673</v>
      </c>
      <c r="BN654" s="8">
        <f t="shared" si="895"/>
        <v>0.23230071386416185</v>
      </c>
    </row>
    <row r="655" spans="1:66" x14ac:dyDescent="0.25">
      <c r="A655" t="s">
        <v>28</v>
      </c>
      <c r="B655" t="s">
        <v>30</v>
      </c>
      <c r="C655" t="s">
        <v>463</v>
      </c>
      <c r="D655" s="10"/>
      <c r="E655">
        <f>VLOOKUP(A655,home!$A$2:$E$405,3,FALSE)</f>
        <v>1.4814814814814801</v>
      </c>
      <c r="F655">
        <f>VLOOKUP(B655,home!$B$2:$E$405,3,FALSE)</f>
        <v>1.35</v>
      </c>
      <c r="G655">
        <f>VLOOKUP(C655,away!$B$2:$E$405,4,FALSE)</f>
        <v>1.35</v>
      </c>
      <c r="H655">
        <f>VLOOKUP(A655,away!$A$2:$E$405,3,FALSE)</f>
        <v>1.1111111111111101</v>
      </c>
      <c r="I655">
        <f>VLOOKUP(C655,away!$B$2:$E$405,3,FALSE)</f>
        <v>0</v>
      </c>
      <c r="J655">
        <f>VLOOKUP(B655,home!$B$2:$E$405,4,FALSE)</f>
        <v>0</v>
      </c>
      <c r="K655" s="3">
        <f t="shared" si="840"/>
        <v>2.699999999999998</v>
      </c>
      <c r="L655" s="3">
        <f t="shared" si="841"/>
        <v>0</v>
      </c>
      <c r="M655" s="5">
        <f t="shared" si="842"/>
        <v>6.7205512739749909E-2</v>
      </c>
      <c r="N655" s="5">
        <f t="shared" si="843"/>
        <v>0.1814548843973246</v>
      </c>
      <c r="O655" s="5">
        <f t="shared" si="844"/>
        <v>0</v>
      </c>
      <c r="P655" s="5">
        <f t="shared" si="845"/>
        <v>0</v>
      </c>
      <c r="Q655" s="5">
        <f t="shared" si="846"/>
        <v>0.24496409393638804</v>
      </c>
      <c r="R655" s="5">
        <f t="shared" si="847"/>
        <v>0</v>
      </c>
      <c r="S655" s="5">
        <f t="shared" si="848"/>
        <v>0</v>
      </c>
      <c r="T655" s="5">
        <f t="shared" si="849"/>
        <v>0</v>
      </c>
      <c r="U655" s="5">
        <f t="shared" si="850"/>
        <v>0</v>
      </c>
      <c r="V655" s="5">
        <f t="shared" si="851"/>
        <v>0</v>
      </c>
      <c r="W655" s="5">
        <f t="shared" si="852"/>
        <v>0.22046768454274907</v>
      </c>
      <c r="X655" s="5">
        <f t="shared" si="853"/>
        <v>0</v>
      </c>
      <c r="Y655" s="5">
        <f t="shared" si="854"/>
        <v>0</v>
      </c>
      <c r="Z655" s="5">
        <f t="shared" si="855"/>
        <v>0</v>
      </c>
      <c r="AA655" s="5">
        <f t="shared" si="856"/>
        <v>0</v>
      </c>
      <c r="AB655" s="5">
        <f t="shared" si="857"/>
        <v>0</v>
      </c>
      <c r="AC655" s="5">
        <f t="shared" si="858"/>
        <v>0</v>
      </c>
      <c r="AD655" s="5">
        <f t="shared" si="859"/>
        <v>0.14881568706635551</v>
      </c>
      <c r="AE655" s="5">
        <f t="shared" si="860"/>
        <v>0</v>
      </c>
      <c r="AF655" s="5">
        <f t="shared" si="861"/>
        <v>0</v>
      </c>
      <c r="AG655" s="5">
        <f t="shared" si="862"/>
        <v>0</v>
      </c>
      <c r="AH655" s="5">
        <f t="shared" si="863"/>
        <v>0</v>
      </c>
      <c r="AI655" s="5">
        <f t="shared" si="864"/>
        <v>0</v>
      </c>
      <c r="AJ655" s="5">
        <f t="shared" si="865"/>
        <v>0</v>
      </c>
      <c r="AK655" s="5">
        <f t="shared" si="866"/>
        <v>0</v>
      </c>
      <c r="AL655" s="5">
        <f t="shared" si="867"/>
        <v>0</v>
      </c>
      <c r="AM655" s="5">
        <f t="shared" si="868"/>
        <v>8.0360471015831908E-2</v>
      </c>
      <c r="AN655" s="5">
        <f t="shared" si="869"/>
        <v>0</v>
      </c>
      <c r="AO655" s="5">
        <f t="shared" si="870"/>
        <v>0</v>
      </c>
      <c r="AP655" s="5">
        <f t="shared" si="871"/>
        <v>0</v>
      </c>
      <c r="AQ655" s="5">
        <f t="shared" si="872"/>
        <v>0</v>
      </c>
      <c r="AR655" s="5">
        <f t="shared" si="873"/>
        <v>0</v>
      </c>
      <c r="AS655" s="5">
        <f t="shared" si="874"/>
        <v>0</v>
      </c>
      <c r="AT655" s="5">
        <f t="shared" si="875"/>
        <v>0</v>
      </c>
      <c r="AU655" s="5">
        <f t="shared" si="876"/>
        <v>0</v>
      </c>
      <c r="AV655" s="5">
        <f t="shared" si="877"/>
        <v>0</v>
      </c>
      <c r="AW655" s="5">
        <f t="shared" si="878"/>
        <v>0</v>
      </c>
      <c r="AX655" s="5">
        <f t="shared" si="879"/>
        <v>3.616221195712431E-2</v>
      </c>
      <c r="AY655" s="5">
        <f t="shared" si="880"/>
        <v>0</v>
      </c>
      <c r="AZ655" s="5">
        <f t="shared" si="881"/>
        <v>0</v>
      </c>
      <c r="BA655" s="5">
        <f t="shared" si="882"/>
        <v>0</v>
      </c>
      <c r="BB655" s="5">
        <f t="shared" si="883"/>
        <v>0</v>
      </c>
      <c r="BC655" s="5">
        <f t="shared" si="884"/>
        <v>0</v>
      </c>
      <c r="BD655" s="5">
        <f t="shared" si="885"/>
        <v>0</v>
      </c>
      <c r="BE655" s="5">
        <f t="shared" si="886"/>
        <v>0</v>
      </c>
      <c r="BF655" s="5">
        <f t="shared" si="887"/>
        <v>0</v>
      </c>
      <c r="BG655" s="5">
        <f t="shared" si="888"/>
        <v>0</v>
      </c>
      <c r="BH655" s="5">
        <f t="shared" si="889"/>
        <v>0</v>
      </c>
      <c r="BI655" s="5">
        <f t="shared" si="890"/>
        <v>0</v>
      </c>
      <c r="BJ655" s="8">
        <f t="shared" si="891"/>
        <v>0.9122250329157735</v>
      </c>
      <c r="BK655" s="8">
        <f t="shared" si="892"/>
        <v>6.7205512739749909E-2</v>
      </c>
      <c r="BL655" s="8">
        <f t="shared" si="893"/>
        <v>0</v>
      </c>
      <c r="BM655" s="8">
        <f t="shared" si="894"/>
        <v>0.48580605458206083</v>
      </c>
      <c r="BN655" s="8">
        <f t="shared" si="895"/>
        <v>0.49362449107346251</v>
      </c>
    </row>
    <row r="656" spans="1:66" x14ac:dyDescent="0.25">
      <c r="A656" t="s">
        <v>28</v>
      </c>
      <c r="B656" t="s">
        <v>277</v>
      </c>
      <c r="C656" t="s">
        <v>29</v>
      </c>
      <c r="D656" s="10"/>
      <c r="E656">
        <f>VLOOKUP(A656,home!$A$2:$E$405,3,FALSE)</f>
        <v>1.4814814814814801</v>
      </c>
      <c r="F656">
        <f>VLOOKUP(B656,home!$B$2:$E$405,3,FALSE)</f>
        <v>0.68</v>
      </c>
      <c r="G656">
        <f>VLOOKUP(C656,away!$B$2:$E$405,4,FALSE)</f>
        <v>0.68</v>
      </c>
      <c r="H656">
        <f>VLOOKUP(A656,away!$A$2:$E$405,3,FALSE)</f>
        <v>1.1111111111111101</v>
      </c>
      <c r="I656">
        <f>VLOOKUP(C656,away!$B$2:$E$405,3,FALSE)</f>
        <v>1.35</v>
      </c>
      <c r="J656">
        <f>VLOOKUP(B656,home!$B$2:$E$405,4,FALSE)</f>
        <v>1.8</v>
      </c>
      <c r="K656" s="3">
        <f t="shared" si="840"/>
        <v>0.68503703703703644</v>
      </c>
      <c r="L656" s="3">
        <f t="shared" si="841"/>
        <v>2.6999999999999975</v>
      </c>
      <c r="M656" s="5">
        <f t="shared" si="842"/>
        <v>3.3876387641415547E-2</v>
      </c>
      <c r="N656" s="5">
        <f t="shared" si="843"/>
        <v>2.3206580215393385E-2</v>
      </c>
      <c r="O656" s="5">
        <f t="shared" si="844"/>
        <v>9.1466246631821874E-2</v>
      </c>
      <c r="P656" s="5">
        <f t="shared" si="845"/>
        <v>6.2657766581562066E-2</v>
      </c>
      <c r="Q656" s="5">
        <f t="shared" si="846"/>
        <v>7.9486834752576976E-3</v>
      </c>
      <c r="R656" s="5">
        <f t="shared" si="847"/>
        <v>0.12347943295295946</v>
      </c>
      <c r="S656" s="5">
        <f t="shared" si="848"/>
        <v>2.8972951267314261E-2</v>
      </c>
      <c r="T656" s="5">
        <f t="shared" si="849"/>
        <v>2.1461445383195762E-2</v>
      </c>
      <c r="U656" s="5">
        <f t="shared" si="850"/>
        <v>8.4587984885108741E-2</v>
      </c>
      <c r="V656" s="5">
        <f t="shared" si="851"/>
        <v>5.9542634071138188E-3</v>
      </c>
      <c r="W656" s="5">
        <f t="shared" si="852"/>
        <v>1.8150475254119296E-3</v>
      </c>
      <c r="X656" s="5">
        <f t="shared" si="853"/>
        <v>4.9006283186122041E-3</v>
      </c>
      <c r="Y656" s="5">
        <f t="shared" si="854"/>
        <v>6.6158482301264723E-3</v>
      </c>
      <c r="Z656" s="5">
        <f t="shared" si="855"/>
        <v>0.11113148965766341</v>
      </c>
      <c r="AA656" s="5">
        <f t="shared" si="856"/>
        <v>7.6129186396597798E-2</v>
      </c>
      <c r="AB656" s="5">
        <f t="shared" si="857"/>
        <v>2.6075656140582808E-2</v>
      </c>
      <c r="AC656" s="5">
        <f t="shared" si="858"/>
        <v>6.8831284986235622E-4</v>
      </c>
      <c r="AD656" s="5">
        <f t="shared" si="859"/>
        <v>3.1084369472239831E-4</v>
      </c>
      <c r="AE656" s="5">
        <f t="shared" si="860"/>
        <v>8.3927797575047438E-4</v>
      </c>
      <c r="AF656" s="5">
        <f t="shared" si="861"/>
        <v>1.1330252672631397E-3</v>
      </c>
      <c r="AG656" s="5">
        <f t="shared" si="862"/>
        <v>1.0197227405368248E-3</v>
      </c>
      <c r="AH656" s="5">
        <f t="shared" si="863"/>
        <v>7.501375551892274E-2</v>
      </c>
      <c r="AI656" s="5">
        <f t="shared" si="864"/>
        <v>5.1387200817703475E-2</v>
      </c>
      <c r="AJ656" s="5">
        <f t="shared" si="865"/>
        <v>1.7601067894893383E-2</v>
      </c>
      <c r="AK656" s="5">
        <f t="shared" si="866"/>
        <v>4.0191277998018245E-3</v>
      </c>
      <c r="AL656" s="5">
        <f t="shared" si="867"/>
        <v>5.0924137884216444E-5</v>
      </c>
      <c r="AM656" s="5">
        <f t="shared" si="868"/>
        <v>4.2587888722855369E-5</v>
      </c>
      <c r="AN656" s="5">
        <f t="shared" si="869"/>
        <v>1.1498729955170938E-4</v>
      </c>
      <c r="AO656" s="5">
        <f t="shared" si="870"/>
        <v>1.5523285439480756E-4</v>
      </c>
      <c r="AP656" s="5">
        <f t="shared" si="871"/>
        <v>1.3970956895532666E-4</v>
      </c>
      <c r="AQ656" s="5">
        <f t="shared" si="872"/>
        <v>9.4303959044845433E-5</v>
      </c>
      <c r="AR656" s="5">
        <f t="shared" si="873"/>
        <v>4.0507427980218211E-2</v>
      </c>
      <c r="AS656" s="5">
        <f t="shared" si="874"/>
        <v>2.7749088441559829E-2</v>
      </c>
      <c r="AT656" s="5">
        <f t="shared" si="875"/>
        <v>9.5045766632424096E-3</v>
      </c>
      <c r="AU656" s="5">
        <f t="shared" si="876"/>
        <v>2.1703290118929817E-3</v>
      </c>
      <c r="AV656" s="5">
        <f t="shared" si="877"/>
        <v>3.7168893892567171E-4</v>
      </c>
      <c r="AW656" s="5">
        <f t="shared" si="878"/>
        <v>2.6163690397401845E-6</v>
      </c>
      <c r="AX656" s="5">
        <f t="shared" si="879"/>
        <v>4.8623801840613094E-6</v>
      </c>
      <c r="AY656" s="5">
        <f t="shared" si="880"/>
        <v>1.3128426496965522E-5</v>
      </c>
      <c r="AZ656" s="5">
        <f t="shared" si="881"/>
        <v>1.7723375770903444E-5</v>
      </c>
      <c r="BA656" s="5">
        <f t="shared" si="882"/>
        <v>1.5951038193813082E-5</v>
      </c>
      <c r="BB656" s="5">
        <f t="shared" si="883"/>
        <v>1.0766950780823823E-5</v>
      </c>
      <c r="BC656" s="5">
        <f t="shared" si="884"/>
        <v>5.8141534216448543E-6</v>
      </c>
      <c r="BD656" s="5">
        <f t="shared" si="885"/>
        <v>1.8228342591098193E-2</v>
      </c>
      <c r="BE656" s="5">
        <f t="shared" si="886"/>
        <v>1.2487089798701922E-2</v>
      </c>
      <c r="BF656" s="5">
        <f t="shared" si="887"/>
        <v>4.2770594984590845E-3</v>
      </c>
      <c r="BG656" s="5">
        <f t="shared" si="888"/>
        <v>9.766480553518417E-4</v>
      </c>
      <c r="BH656" s="5">
        <f t="shared" si="889"/>
        <v>1.6726002251655226E-4</v>
      </c>
      <c r="BI656" s="5">
        <f t="shared" si="890"/>
        <v>2.2915862047897397E-5</v>
      </c>
      <c r="BJ656" s="8">
        <f t="shared" si="891"/>
        <v>6.9866170721788037E-2</v>
      </c>
      <c r="BK656" s="8">
        <f t="shared" si="892"/>
        <v>0.13221373431164923</v>
      </c>
      <c r="BL656" s="8">
        <f t="shared" si="893"/>
        <v>0.66622208590240684</v>
      </c>
      <c r="BM656" s="8">
        <f t="shared" si="894"/>
        <v>0.63678787103764023</v>
      </c>
      <c r="BN656" s="8">
        <f t="shared" si="895"/>
        <v>0.34263509749841004</v>
      </c>
    </row>
    <row r="657" spans="1:66" s="15" customFormat="1" x14ac:dyDescent="0.25">
      <c r="A657" t="s">
        <v>192</v>
      </c>
      <c r="B657" t="s">
        <v>196</v>
      </c>
      <c r="C657" t="s">
        <v>204</v>
      </c>
      <c r="D657" s="10"/>
      <c r="E657">
        <f>VLOOKUP(A657,home!$A$2:$E$405,3,FALSE)</f>
        <v>2</v>
      </c>
      <c r="F657">
        <f>VLOOKUP(B657,home!$B$2:$E$405,3,FALSE)</f>
        <v>0.5</v>
      </c>
      <c r="G657">
        <f>VLOOKUP(C657,away!$B$2:$E$405,4,FALSE)</f>
        <v>0.5</v>
      </c>
      <c r="H657">
        <f>VLOOKUP(A657,away!$A$2:$E$405,3,FALSE)</f>
        <v>1.1666666666666701</v>
      </c>
      <c r="I657">
        <f>VLOOKUP(C657,away!$B$2:$E$405,3,FALSE)</f>
        <v>1</v>
      </c>
      <c r="J657">
        <f>VLOOKUP(B657,home!$B$2:$E$405,4,FALSE)</f>
        <v>0</v>
      </c>
      <c r="K657" s="3">
        <f t="shared" si="840"/>
        <v>0.5</v>
      </c>
      <c r="L657" s="3">
        <f t="shared" si="841"/>
        <v>0</v>
      </c>
      <c r="M657" s="5">
        <f t="shared" si="842"/>
        <v>0.60653065971263342</v>
      </c>
      <c r="N657" s="5">
        <f t="shared" si="843"/>
        <v>0.30326532985631671</v>
      </c>
      <c r="O657" s="5">
        <f t="shared" si="844"/>
        <v>0</v>
      </c>
      <c r="P657" s="5">
        <f t="shared" si="845"/>
        <v>0</v>
      </c>
      <c r="Q657" s="5">
        <f t="shared" si="846"/>
        <v>7.5816332464079178E-2</v>
      </c>
      <c r="R657" s="5">
        <f t="shared" si="847"/>
        <v>0</v>
      </c>
      <c r="S657" s="5">
        <f t="shared" si="848"/>
        <v>0</v>
      </c>
      <c r="T657" s="5">
        <f t="shared" si="849"/>
        <v>0</v>
      </c>
      <c r="U657" s="5">
        <f t="shared" si="850"/>
        <v>0</v>
      </c>
      <c r="V657" s="5">
        <f t="shared" si="851"/>
        <v>0</v>
      </c>
      <c r="W657" s="5">
        <f t="shared" si="852"/>
        <v>1.2636055410679865E-2</v>
      </c>
      <c r="X657" s="5">
        <f t="shared" si="853"/>
        <v>0</v>
      </c>
      <c r="Y657" s="5">
        <f t="shared" si="854"/>
        <v>0</v>
      </c>
      <c r="Z657" s="5">
        <f t="shared" si="855"/>
        <v>0</v>
      </c>
      <c r="AA657" s="5">
        <f t="shared" si="856"/>
        <v>0</v>
      </c>
      <c r="AB657" s="5">
        <f t="shared" si="857"/>
        <v>0</v>
      </c>
      <c r="AC657" s="5">
        <f t="shared" si="858"/>
        <v>0</v>
      </c>
      <c r="AD657" s="5">
        <f t="shared" si="859"/>
        <v>1.5795069263349827E-3</v>
      </c>
      <c r="AE657" s="5">
        <f t="shared" si="860"/>
        <v>0</v>
      </c>
      <c r="AF657" s="5">
        <f t="shared" si="861"/>
        <v>0</v>
      </c>
      <c r="AG657" s="5">
        <f t="shared" si="862"/>
        <v>0</v>
      </c>
      <c r="AH657" s="5">
        <f t="shared" si="863"/>
        <v>0</v>
      </c>
      <c r="AI657" s="5">
        <f t="shared" si="864"/>
        <v>0</v>
      </c>
      <c r="AJ657" s="5">
        <f t="shared" si="865"/>
        <v>0</v>
      </c>
      <c r="AK657" s="5">
        <f t="shared" si="866"/>
        <v>0</v>
      </c>
      <c r="AL657" s="5">
        <f t="shared" si="867"/>
        <v>0</v>
      </c>
      <c r="AM657" s="5">
        <f t="shared" si="868"/>
        <v>1.5795069263349832E-4</v>
      </c>
      <c r="AN657" s="5">
        <f t="shared" si="869"/>
        <v>0</v>
      </c>
      <c r="AO657" s="5">
        <f t="shared" si="870"/>
        <v>0</v>
      </c>
      <c r="AP657" s="5">
        <f t="shared" si="871"/>
        <v>0</v>
      </c>
      <c r="AQ657" s="5">
        <f t="shared" si="872"/>
        <v>0</v>
      </c>
      <c r="AR657" s="5">
        <f t="shared" si="873"/>
        <v>0</v>
      </c>
      <c r="AS657" s="5">
        <f t="shared" si="874"/>
        <v>0</v>
      </c>
      <c r="AT657" s="5">
        <f t="shared" si="875"/>
        <v>0</v>
      </c>
      <c r="AU657" s="5">
        <f t="shared" si="876"/>
        <v>0</v>
      </c>
      <c r="AV657" s="5">
        <f t="shared" si="877"/>
        <v>0</v>
      </c>
      <c r="AW657" s="5">
        <f t="shared" si="878"/>
        <v>0</v>
      </c>
      <c r="AX657" s="5">
        <f t="shared" si="879"/>
        <v>1.3162557719458192E-5</v>
      </c>
      <c r="AY657" s="5">
        <f t="shared" si="880"/>
        <v>0</v>
      </c>
      <c r="AZ657" s="5">
        <f t="shared" si="881"/>
        <v>0</v>
      </c>
      <c r="BA657" s="5">
        <f t="shared" si="882"/>
        <v>0</v>
      </c>
      <c r="BB657" s="5">
        <f t="shared" si="883"/>
        <v>0</v>
      </c>
      <c r="BC657" s="5">
        <f t="shared" si="884"/>
        <v>0</v>
      </c>
      <c r="BD657" s="5">
        <f t="shared" si="885"/>
        <v>0</v>
      </c>
      <c r="BE657" s="5">
        <f t="shared" si="886"/>
        <v>0</v>
      </c>
      <c r="BF657" s="5">
        <f t="shared" si="887"/>
        <v>0</v>
      </c>
      <c r="BG657" s="5">
        <f t="shared" si="888"/>
        <v>0</v>
      </c>
      <c r="BH657" s="5">
        <f t="shared" si="889"/>
        <v>0</v>
      </c>
      <c r="BI657" s="5">
        <f t="shared" si="890"/>
        <v>0</v>
      </c>
      <c r="BJ657" s="8">
        <f t="shared" si="891"/>
        <v>0.39346833790776364</v>
      </c>
      <c r="BK657" s="8">
        <f t="shared" si="892"/>
        <v>0.60653065971263342</v>
      </c>
      <c r="BL657" s="8">
        <f t="shared" si="893"/>
        <v>0</v>
      </c>
      <c r="BM657" s="8">
        <f t="shared" si="894"/>
        <v>1.4386675587367804E-2</v>
      </c>
      <c r="BN657" s="8">
        <f t="shared" si="895"/>
        <v>0.98561232203302929</v>
      </c>
    </row>
    <row r="658" spans="1:66" x14ac:dyDescent="0.25">
      <c r="A658" t="s">
        <v>192</v>
      </c>
      <c r="B658" t="s">
        <v>197</v>
      </c>
      <c r="C658" t="s">
        <v>194</v>
      </c>
      <c r="D658" s="16"/>
      <c r="E658">
        <f>VLOOKUP(A658,home!$A$2:$E$405,3,FALSE)</f>
        <v>2</v>
      </c>
      <c r="F658">
        <f>VLOOKUP(B658,home!$B$2:$E$405,3,FALSE)</f>
        <v>1.5</v>
      </c>
      <c r="G658">
        <f>VLOOKUP(C658,away!$B$2:$E$405,4,FALSE)</f>
        <v>1.5</v>
      </c>
      <c r="H658">
        <f>VLOOKUP(A658,away!$A$2:$E$405,3,FALSE)</f>
        <v>1.1666666666666701</v>
      </c>
      <c r="I658">
        <f>VLOOKUP(C658,away!$B$2:$E$405,3,FALSE)</f>
        <v>0</v>
      </c>
      <c r="J658">
        <f>VLOOKUP(B658,home!$B$2:$E$405,4,FALSE)</f>
        <v>0</v>
      </c>
      <c r="K658" s="3">
        <f t="shared" si="840"/>
        <v>4.5</v>
      </c>
      <c r="L658" s="3">
        <f t="shared" si="841"/>
        <v>0</v>
      </c>
      <c r="M658" s="5">
        <f t="shared" si="842"/>
        <v>1.1108996538242306E-2</v>
      </c>
      <c r="N658" s="5">
        <f t="shared" si="843"/>
        <v>4.9990484422090385E-2</v>
      </c>
      <c r="O658" s="5">
        <f t="shared" si="844"/>
        <v>0</v>
      </c>
      <c r="P658" s="5">
        <f t="shared" si="845"/>
        <v>0</v>
      </c>
      <c r="Q658" s="5">
        <f t="shared" si="846"/>
        <v>0.11247858994970336</v>
      </c>
      <c r="R658" s="5">
        <f t="shared" si="847"/>
        <v>0</v>
      </c>
      <c r="S658" s="5">
        <f t="shared" si="848"/>
        <v>0</v>
      </c>
      <c r="T658" s="5">
        <f t="shared" si="849"/>
        <v>0</v>
      </c>
      <c r="U658" s="5">
        <f t="shared" si="850"/>
        <v>0</v>
      </c>
      <c r="V658" s="5">
        <f t="shared" si="851"/>
        <v>0</v>
      </c>
      <c r="W658" s="5">
        <f t="shared" si="852"/>
        <v>0.16871788492455503</v>
      </c>
      <c r="X658" s="5">
        <f t="shared" si="853"/>
        <v>0</v>
      </c>
      <c r="Y658" s="5">
        <f t="shared" si="854"/>
        <v>0</v>
      </c>
      <c r="Z658" s="5">
        <f t="shared" si="855"/>
        <v>0</v>
      </c>
      <c r="AA658" s="5">
        <f t="shared" si="856"/>
        <v>0</v>
      </c>
      <c r="AB658" s="5">
        <f t="shared" si="857"/>
        <v>0</v>
      </c>
      <c r="AC658" s="5">
        <f t="shared" si="858"/>
        <v>0</v>
      </c>
      <c r="AD658" s="5">
        <f t="shared" si="859"/>
        <v>0.18980762054012446</v>
      </c>
      <c r="AE658" s="5">
        <f t="shared" si="860"/>
        <v>0</v>
      </c>
      <c r="AF658" s="5">
        <f t="shared" si="861"/>
        <v>0</v>
      </c>
      <c r="AG658" s="5">
        <f t="shared" si="862"/>
        <v>0</v>
      </c>
      <c r="AH658" s="5">
        <f t="shared" si="863"/>
        <v>0</v>
      </c>
      <c r="AI658" s="5">
        <f t="shared" si="864"/>
        <v>0</v>
      </c>
      <c r="AJ658" s="5">
        <f t="shared" si="865"/>
        <v>0</v>
      </c>
      <c r="AK658" s="5">
        <f t="shared" si="866"/>
        <v>0</v>
      </c>
      <c r="AL658" s="5">
        <f t="shared" si="867"/>
        <v>0</v>
      </c>
      <c r="AM658" s="5">
        <f t="shared" si="868"/>
        <v>0.17082685848611198</v>
      </c>
      <c r="AN658" s="5">
        <f t="shared" si="869"/>
        <v>0</v>
      </c>
      <c r="AO658" s="5">
        <f t="shared" si="870"/>
        <v>0</v>
      </c>
      <c r="AP658" s="5">
        <f t="shared" si="871"/>
        <v>0</v>
      </c>
      <c r="AQ658" s="5">
        <f t="shared" si="872"/>
        <v>0</v>
      </c>
      <c r="AR658" s="5">
        <f t="shared" si="873"/>
        <v>0</v>
      </c>
      <c r="AS658" s="5">
        <f t="shared" si="874"/>
        <v>0</v>
      </c>
      <c r="AT658" s="5">
        <f t="shared" si="875"/>
        <v>0</v>
      </c>
      <c r="AU658" s="5">
        <f t="shared" si="876"/>
        <v>0</v>
      </c>
      <c r="AV658" s="5">
        <f t="shared" si="877"/>
        <v>0</v>
      </c>
      <c r="AW658" s="5">
        <f t="shared" si="878"/>
        <v>0</v>
      </c>
      <c r="AX658" s="5">
        <f t="shared" si="879"/>
        <v>0.12812014386458401</v>
      </c>
      <c r="AY658" s="5">
        <f t="shared" si="880"/>
        <v>0</v>
      </c>
      <c r="AZ658" s="5">
        <f t="shared" si="881"/>
        <v>0</v>
      </c>
      <c r="BA658" s="5">
        <f t="shared" si="882"/>
        <v>0</v>
      </c>
      <c r="BB658" s="5">
        <f t="shared" si="883"/>
        <v>0</v>
      </c>
      <c r="BC658" s="5">
        <f t="shared" si="884"/>
        <v>0</v>
      </c>
      <c r="BD658" s="5">
        <f t="shared" si="885"/>
        <v>0</v>
      </c>
      <c r="BE658" s="5">
        <f t="shared" si="886"/>
        <v>0</v>
      </c>
      <c r="BF658" s="5">
        <f t="shared" si="887"/>
        <v>0</v>
      </c>
      <c r="BG658" s="5">
        <f t="shared" si="888"/>
        <v>0</v>
      </c>
      <c r="BH658" s="5">
        <f t="shared" si="889"/>
        <v>0</v>
      </c>
      <c r="BI658" s="5">
        <f t="shared" si="890"/>
        <v>0</v>
      </c>
      <c r="BJ658" s="8">
        <f t="shared" si="891"/>
        <v>0.81994158218716928</v>
      </c>
      <c r="BK658" s="8">
        <f t="shared" si="892"/>
        <v>1.1108996538242306E-2</v>
      </c>
      <c r="BL658" s="8">
        <f t="shared" si="893"/>
        <v>0</v>
      </c>
      <c r="BM658" s="8">
        <f t="shared" si="894"/>
        <v>0.65747250781537547</v>
      </c>
      <c r="BN658" s="8">
        <f t="shared" si="895"/>
        <v>0.17357807091003605</v>
      </c>
    </row>
    <row r="659" spans="1:66" x14ac:dyDescent="0.25">
      <c r="A659" t="s">
        <v>192</v>
      </c>
      <c r="B659" t="s">
        <v>280</v>
      </c>
      <c r="C659" t="s">
        <v>205</v>
      </c>
      <c r="D659" s="16"/>
      <c r="E659">
        <f>VLOOKUP(A659,home!$A$2:$E$405,3,FALSE)</f>
        <v>2</v>
      </c>
      <c r="F659">
        <f>VLOOKUP(B659,home!$B$2:$E$405,3,FALSE)</f>
        <v>1</v>
      </c>
      <c r="G659">
        <f>VLOOKUP(C659,away!$B$2:$E$405,4,FALSE)</f>
        <v>3</v>
      </c>
      <c r="H659">
        <f>VLOOKUP(A659,away!$A$2:$E$405,3,FALSE)</f>
        <v>1.1666666666666701</v>
      </c>
      <c r="I659">
        <f>VLOOKUP(C659,away!$B$2:$E$405,3,FALSE)</f>
        <v>0</v>
      </c>
      <c r="J659">
        <f>VLOOKUP(B659,home!$B$2:$E$405,4,FALSE)</f>
        <v>2.57</v>
      </c>
      <c r="K659" s="3">
        <f t="shared" si="840"/>
        <v>6</v>
      </c>
      <c r="L659" s="3">
        <f t="shared" si="841"/>
        <v>0</v>
      </c>
      <c r="M659" s="5">
        <f t="shared" si="842"/>
        <v>2.4787521766663585E-3</v>
      </c>
      <c r="N659" s="5">
        <f t="shared" si="843"/>
        <v>1.4872513059998151E-2</v>
      </c>
      <c r="O659" s="5">
        <f t="shared" si="844"/>
        <v>0</v>
      </c>
      <c r="P659" s="5">
        <f t="shared" si="845"/>
        <v>0</v>
      </c>
      <c r="Q659" s="5">
        <f t="shared" si="846"/>
        <v>4.4617539179994462E-2</v>
      </c>
      <c r="R659" s="5">
        <f t="shared" si="847"/>
        <v>0</v>
      </c>
      <c r="S659" s="5">
        <f t="shared" si="848"/>
        <v>0</v>
      </c>
      <c r="T659" s="5">
        <f t="shared" si="849"/>
        <v>0</v>
      </c>
      <c r="U659" s="5">
        <f t="shared" si="850"/>
        <v>0</v>
      </c>
      <c r="V659" s="5">
        <f t="shared" si="851"/>
        <v>0</v>
      </c>
      <c r="W659" s="5">
        <f t="shared" si="852"/>
        <v>8.9235078359988909E-2</v>
      </c>
      <c r="X659" s="5">
        <f t="shared" si="853"/>
        <v>0</v>
      </c>
      <c r="Y659" s="5">
        <f t="shared" si="854"/>
        <v>0</v>
      </c>
      <c r="Z659" s="5">
        <f t="shared" si="855"/>
        <v>0</v>
      </c>
      <c r="AA659" s="5">
        <f t="shared" si="856"/>
        <v>0</v>
      </c>
      <c r="AB659" s="5">
        <f t="shared" si="857"/>
        <v>0</v>
      </c>
      <c r="AC659" s="5">
        <f t="shared" si="858"/>
        <v>0</v>
      </c>
      <c r="AD659" s="5">
        <f t="shared" si="859"/>
        <v>0.13385261753998337</v>
      </c>
      <c r="AE659" s="5">
        <f t="shared" si="860"/>
        <v>0</v>
      </c>
      <c r="AF659" s="5">
        <f t="shared" si="861"/>
        <v>0</v>
      </c>
      <c r="AG659" s="5">
        <f t="shared" si="862"/>
        <v>0</v>
      </c>
      <c r="AH659" s="5">
        <f t="shared" si="863"/>
        <v>0</v>
      </c>
      <c r="AI659" s="5">
        <f t="shared" si="864"/>
        <v>0</v>
      </c>
      <c r="AJ659" s="5">
        <f t="shared" si="865"/>
        <v>0</v>
      </c>
      <c r="AK659" s="5">
        <f t="shared" si="866"/>
        <v>0</v>
      </c>
      <c r="AL659" s="5">
        <f t="shared" si="867"/>
        <v>0</v>
      </c>
      <c r="AM659" s="5">
        <f t="shared" si="868"/>
        <v>0.16062314104798003</v>
      </c>
      <c r="AN659" s="5">
        <f t="shared" si="869"/>
        <v>0</v>
      </c>
      <c r="AO659" s="5">
        <f t="shared" si="870"/>
        <v>0</v>
      </c>
      <c r="AP659" s="5">
        <f t="shared" si="871"/>
        <v>0</v>
      </c>
      <c r="AQ659" s="5">
        <f t="shared" si="872"/>
        <v>0</v>
      </c>
      <c r="AR659" s="5">
        <f t="shared" si="873"/>
        <v>0</v>
      </c>
      <c r="AS659" s="5">
        <f t="shared" si="874"/>
        <v>0</v>
      </c>
      <c r="AT659" s="5">
        <f t="shared" si="875"/>
        <v>0</v>
      </c>
      <c r="AU659" s="5">
        <f t="shared" si="876"/>
        <v>0</v>
      </c>
      <c r="AV659" s="5">
        <f t="shared" si="877"/>
        <v>0</v>
      </c>
      <c r="AW659" s="5">
        <f t="shared" si="878"/>
        <v>0</v>
      </c>
      <c r="AX659" s="5">
        <f t="shared" si="879"/>
        <v>0.16062314104798003</v>
      </c>
      <c r="AY659" s="5">
        <f t="shared" si="880"/>
        <v>0</v>
      </c>
      <c r="AZ659" s="5">
        <f t="shared" si="881"/>
        <v>0</v>
      </c>
      <c r="BA659" s="5">
        <f t="shared" si="882"/>
        <v>0</v>
      </c>
      <c r="BB659" s="5">
        <f t="shared" si="883"/>
        <v>0</v>
      </c>
      <c r="BC659" s="5">
        <f t="shared" si="884"/>
        <v>0</v>
      </c>
      <c r="BD659" s="5">
        <f t="shared" si="885"/>
        <v>0</v>
      </c>
      <c r="BE659" s="5">
        <f t="shared" si="886"/>
        <v>0</v>
      </c>
      <c r="BF659" s="5">
        <f t="shared" si="887"/>
        <v>0</v>
      </c>
      <c r="BG659" s="5">
        <f t="shared" si="888"/>
        <v>0</v>
      </c>
      <c r="BH659" s="5">
        <f t="shared" si="889"/>
        <v>0</v>
      </c>
      <c r="BI659" s="5">
        <f t="shared" si="890"/>
        <v>0</v>
      </c>
      <c r="BJ659" s="8">
        <f t="shared" si="891"/>
        <v>0.60382403023592501</v>
      </c>
      <c r="BK659" s="8">
        <f t="shared" si="892"/>
        <v>2.4787521766663585E-3</v>
      </c>
      <c r="BL659" s="8">
        <f t="shared" si="893"/>
        <v>0</v>
      </c>
      <c r="BM659" s="8">
        <f t="shared" si="894"/>
        <v>0.54433397799593242</v>
      </c>
      <c r="BN659" s="8">
        <f t="shared" si="895"/>
        <v>6.1968804416658974E-2</v>
      </c>
    </row>
    <row r="660" spans="1:66" x14ac:dyDescent="0.25">
      <c r="A660" t="s">
        <v>32</v>
      </c>
      <c r="B660" t="s">
        <v>34</v>
      </c>
      <c r="C660" t="s">
        <v>208</v>
      </c>
      <c r="D660" s="16"/>
      <c r="E660">
        <f>VLOOKUP(A660,home!$A$2:$E$405,3,FALSE)</f>
        <v>1.4285714285714299</v>
      </c>
      <c r="F660">
        <f>VLOOKUP(B660,home!$B$2:$E$405,3,FALSE)</f>
        <v>0</v>
      </c>
      <c r="G660">
        <f>VLOOKUP(C660,away!$B$2:$E$405,4,FALSE)</f>
        <v>1.4</v>
      </c>
      <c r="H660">
        <f>VLOOKUP(A660,away!$A$2:$E$405,3,FALSE)</f>
        <v>1.5714285714285701</v>
      </c>
      <c r="I660">
        <f>VLOOKUP(C660,away!$B$2:$E$405,3,FALSE)</f>
        <v>1.4</v>
      </c>
      <c r="J660">
        <f>VLOOKUP(B660,home!$B$2:$E$405,4,FALSE)</f>
        <v>1.91</v>
      </c>
      <c r="K660" s="3">
        <f t="shared" si="840"/>
        <v>0</v>
      </c>
      <c r="L660" s="3">
        <f t="shared" si="841"/>
        <v>4.2019999999999955</v>
      </c>
      <c r="M660" s="5">
        <f t="shared" si="842"/>
        <v>1.4965615638006349E-2</v>
      </c>
      <c r="N660" s="5">
        <f t="shared" si="843"/>
        <v>0</v>
      </c>
      <c r="O660" s="5">
        <f t="shared" si="844"/>
        <v>6.2885516910902606E-2</v>
      </c>
      <c r="P660" s="5">
        <f t="shared" si="845"/>
        <v>0</v>
      </c>
      <c r="Q660" s="5">
        <f t="shared" si="846"/>
        <v>0</v>
      </c>
      <c r="R660" s="5">
        <f t="shared" si="847"/>
        <v>0.13212247102980626</v>
      </c>
      <c r="S660" s="5">
        <f t="shared" si="848"/>
        <v>0</v>
      </c>
      <c r="T660" s="5">
        <f t="shared" si="849"/>
        <v>0</v>
      </c>
      <c r="U660" s="5">
        <f t="shared" si="850"/>
        <v>0</v>
      </c>
      <c r="V660" s="5">
        <f t="shared" si="851"/>
        <v>0</v>
      </c>
      <c r="W660" s="5">
        <f t="shared" si="852"/>
        <v>0</v>
      </c>
      <c r="X660" s="5">
        <f t="shared" si="853"/>
        <v>0</v>
      </c>
      <c r="Y660" s="5">
        <f t="shared" si="854"/>
        <v>0</v>
      </c>
      <c r="Z660" s="5">
        <f t="shared" si="855"/>
        <v>0.18505954108908179</v>
      </c>
      <c r="AA660" s="5">
        <f t="shared" si="856"/>
        <v>0</v>
      </c>
      <c r="AB660" s="5">
        <f t="shared" si="857"/>
        <v>0</v>
      </c>
      <c r="AC660" s="5">
        <f t="shared" si="858"/>
        <v>0</v>
      </c>
      <c r="AD660" s="5">
        <f t="shared" si="859"/>
        <v>0</v>
      </c>
      <c r="AE660" s="5">
        <f t="shared" si="860"/>
        <v>0</v>
      </c>
      <c r="AF660" s="5">
        <f t="shared" si="861"/>
        <v>0</v>
      </c>
      <c r="AG660" s="5">
        <f t="shared" si="862"/>
        <v>0</v>
      </c>
      <c r="AH660" s="5">
        <f t="shared" si="863"/>
        <v>0.19440504791408023</v>
      </c>
      <c r="AI660" s="5">
        <f t="shared" si="864"/>
        <v>0</v>
      </c>
      <c r="AJ660" s="5">
        <f t="shared" si="865"/>
        <v>0</v>
      </c>
      <c r="AK660" s="5">
        <f t="shared" si="866"/>
        <v>0</v>
      </c>
      <c r="AL660" s="5">
        <f t="shared" si="867"/>
        <v>0</v>
      </c>
      <c r="AM660" s="5">
        <f t="shared" si="868"/>
        <v>0</v>
      </c>
      <c r="AN660" s="5">
        <f t="shared" si="869"/>
        <v>0</v>
      </c>
      <c r="AO660" s="5">
        <f t="shared" si="870"/>
        <v>0</v>
      </c>
      <c r="AP660" s="5">
        <f t="shared" si="871"/>
        <v>0</v>
      </c>
      <c r="AQ660" s="5">
        <f t="shared" si="872"/>
        <v>0</v>
      </c>
      <c r="AR660" s="5">
        <f t="shared" si="873"/>
        <v>0.16337800226699281</v>
      </c>
      <c r="AS660" s="5">
        <f t="shared" si="874"/>
        <v>0</v>
      </c>
      <c r="AT660" s="5">
        <f t="shared" si="875"/>
        <v>0</v>
      </c>
      <c r="AU660" s="5">
        <f t="shared" si="876"/>
        <v>0</v>
      </c>
      <c r="AV660" s="5">
        <f t="shared" si="877"/>
        <v>0</v>
      </c>
      <c r="AW660" s="5">
        <f t="shared" si="878"/>
        <v>0</v>
      </c>
      <c r="AX660" s="5">
        <f t="shared" si="879"/>
        <v>0</v>
      </c>
      <c r="AY660" s="5">
        <f t="shared" si="880"/>
        <v>0</v>
      </c>
      <c r="AZ660" s="5">
        <f t="shared" si="881"/>
        <v>0</v>
      </c>
      <c r="BA660" s="5">
        <f t="shared" si="882"/>
        <v>0</v>
      </c>
      <c r="BB660" s="5">
        <f t="shared" si="883"/>
        <v>0</v>
      </c>
      <c r="BC660" s="5">
        <f t="shared" si="884"/>
        <v>0</v>
      </c>
      <c r="BD660" s="5">
        <f t="shared" si="885"/>
        <v>0.11441906092098386</v>
      </c>
      <c r="BE660" s="5">
        <f t="shared" si="886"/>
        <v>0</v>
      </c>
      <c r="BF660" s="5">
        <f t="shared" si="887"/>
        <v>0</v>
      </c>
      <c r="BG660" s="5">
        <f t="shared" si="888"/>
        <v>0</v>
      </c>
      <c r="BH660" s="5">
        <f t="shared" si="889"/>
        <v>0</v>
      </c>
      <c r="BI660" s="5">
        <f t="shared" si="890"/>
        <v>0</v>
      </c>
      <c r="BJ660" s="8">
        <f t="shared" si="891"/>
        <v>0</v>
      </c>
      <c r="BK660" s="8">
        <f t="shared" si="892"/>
        <v>1.4965615638006349E-2</v>
      </c>
      <c r="BL660" s="8">
        <f t="shared" si="893"/>
        <v>0.66721009904276574</v>
      </c>
      <c r="BM660" s="8">
        <f t="shared" si="894"/>
        <v>0.65726165219113875</v>
      </c>
      <c r="BN660" s="8">
        <f t="shared" si="895"/>
        <v>0.2099736035787152</v>
      </c>
    </row>
    <row r="661" spans="1:66" x14ac:dyDescent="0.25">
      <c r="A661" t="s">
        <v>32</v>
      </c>
      <c r="B661" t="s">
        <v>198</v>
      </c>
      <c r="C661" t="s">
        <v>210</v>
      </c>
      <c r="D661" s="16"/>
      <c r="E661">
        <f>VLOOKUP(A661,home!$A$2:$E$405,3,FALSE)</f>
        <v>1.4285714285714299</v>
      </c>
      <c r="F661">
        <f>VLOOKUP(B661,home!$B$2:$E$405,3,FALSE)</f>
        <v>1.4</v>
      </c>
      <c r="G661">
        <f>VLOOKUP(C661,away!$B$2:$E$405,4,FALSE)</f>
        <v>0</v>
      </c>
      <c r="H661">
        <f>VLOOKUP(A661,away!$A$2:$E$405,3,FALSE)</f>
        <v>1.5714285714285701</v>
      </c>
      <c r="I661">
        <f>VLOOKUP(C661,away!$B$2:$E$405,3,FALSE)</f>
        <v>0.7</v>
      </c>
      <c r="J661">
        <f>VLOOKUP(B661,home!$B$2:$E$405,4,FALSE)</f>
        <v>0</v>
      </c>
      <c r="K661" s="3">
        <f t="shared" si="840"/>
        <v>0</v>
      </c>
      <c r="L661" s="3">
        <f t="shared" si="841"/>
        <v>0</v>
      </c>
      <c r="M661" s="5">
        <f t="shared" si="842"/>
        <v>1</v>
      </c>
      <c r="N661" s="5">
        <f t="shared" si="843"/>
        <v>0</v>
      </c>
      <c r="O661" s="5">
        <f t="shared" si="844"/>
        <v>0</v>
      </c>
      <c r="P661" s="5">
        <f t="shared" si="845"/>
        <v>0</v>
      </c>
      <c r="Q661" s="5">
        <f t="shared" si="846"/>
        <v>0</v>
      </c>
      <c r="R661" s="5">
        <f t="shared" si="847"/>
        <v>0</v>
      </c>
      <c r="S661" s="5">
        <f t="shared" si="848"/>
        <v>0</v>
      </c>
      <c r="T661" s="5">
        <f t="shared" si="849"/>
        <v>0</v>
      </c>
      <c r="U661" s="5">
        <f t="shared" si="850"/>
        <v>0</v>
      </c>
      <c r="V661" s="5">
        <f t="shared" si="851"/>
        <v>0</v>
      </c>
      <c r="W661" s="5">
        <f t="shared" si="852"/>
        <v>0</v>
      </c>
      <c r="X661" s="5">
        <f t="shared" si="853"/>
        <v>0</v>
      </c>
      <c r="Y661" s="5">
        <f t="shared" si="854"/>
        <v>0</v>
      </c>
      <c r="Z661" s="5">
        <f t="shared" si="855"/>
        <v>0</v>
      </c>
      <c r="AA661" s="5">
        <f t="shared" si="856"/>
        <v>0</v>
      </c>
      <c r="AB661" s="5">
        <f t="shared" si="857"/>
        <v>0</v>
      </c>
      <c r="AC661" s="5">
        <f t="shared" si="858"/>
        <v>0</v>
      </c>
      <c r="AD661" s="5">
        <f t="shared" si="859"/>
        <v>0</v>
      </c>
      <c r="AE661" s="5">
        <f t="shared" si="860"/>
        <v>0</v>
      </c>
      <c r="AF661" s="5">
        <f t="shared" si="861"/>
        <v>0</v>
      </c>
      <c r="AG661" s="5">
        <f t="shared" si="862"/>
        <v>0</v>
      </c>
      <c r="AH661" s="5">
        <f t="shared" si="863"/>
        <v>0</v>
      </c>
      <c r="AI661" s="5">
        <f t="shared" si="864"/>
        <v>0</v>
      </c>
      <c r="AJ661" s="5">
        <f t="shared" si="865"/>
        <v>0</v>
      </c>
      <c r="AK661" s="5">
        <f t="shared" si="866"/>
        <v>0</v>
      </c>
      <c r="AL661" s="5">
        <f t="shared" si="867"/>
        <v>0</v>
      </c>
      <c r="AM661" s="5">
        <f t="shared" si="868"/>
        <v>0</v>
      </c>
      <c r="AN661" s="5">
        <f t="shared" si="869"/>
        <v>0</v>
      </c>
      <c r="AO661" s="5">
        <f t="shared" si="870"/>
        <v>0</v>
      </c>
      <c r="AP661" s="5">
        <f t="shared" si="871"/>
        <v>0</v>
      </c>
      <c r="AQ661" s="5">
        <f t="shared" si="872"/>
        <v>0</v>
      </c>
      <c r="AR661" s="5">
        <f t="shared" si="873"/>
        <v>0</v>
      </c>
      <c r="AS661" s="5">
        <f t="shared" si="874"/>
        <v>0</v>
      </c>
      <c r="AT661" s="5">
        <f t="shared" si="875"/>
        <v>0</v>
      </c>
      <c r="AU661" s="5">
        <f t="shared" si="876"/>
        <v>0</v>
      </c>
      <c r="AV661" s="5">
        <f t="shared" si="877"/>
        <v>0</v>
      </c>
      <c r="AW661" s="5">
        <f t="shared" si="878"/>
        <v>0</v>
      </c>
      <c r="AX661" s="5">
        <f t="shared" si="879"/>
        <v>0</v>
      </c>
      <c r="AY661" s="5">
        <f t="shared" si="880"/>
        <v>0</v>
      </c>
      <c r="AZ661" s="5">
        <f t="shared" si="881"/>
        <v>0</v>
      </c>
      <c r="BA661" s="5">
        <f t="shared" si="882"/>
        <v>0</v>
      </c>
      <c r="BB661" s="5">
        <f t="shared" si="883"/>
        <v>0</v>
      </c>
      <c r="BC661" s="5">
        <f t="shared" si="884"/>
        <v>0</v>
      </c>
      <c r="BD661" s="5">
        <f t="shared" si="885"/>
        <v>0</v>
      </c>
      <c r="BE661" s="5">
        <f t="shared" si="886"/>
        <v>0</v>
      </c>
      <c r="BF661" s="5">
        <f t="shared" si="887"/>
        <v>0</v>
      </c>
      <c r="BG661" s="5">
        <f t="shared" si="888"/>
        <v>0</v>
      </c>
      <c r="BH661" s="5">
        <f t="shared" si="889"/>
        <v>0</v>
      </c>
      <c r="BI661" s="5">
        <f t="shared" si="890"/>
        <v>0</v>
      </c>
      <c r="BJ661" s="8">
        <f t="shared" si="891"/>
        <v>0</v>
      </c>
      <c r="BK661" s="8">
        <f t="shared" si="892"/>
        <v>1</v>
      </c>
      <c r="BL661" s="8">
        <f t="shared" si="893"/>
        <v>0</v>
      </c>
      <c r="BM661" s="8">
        <f t="shared" si="894"/>
        <v>0</v>
      </c>
      <c r="BN661" s="8">
        <f t="shared" si="895"/>
        <v>1</v>
      </c>
    </row>
    <row r="662" spans="1:66" x14ac:dyDescent="0.25">
      <c r="A662" t="s">
        <v>32</v>
      </c>
      <c r="B662" t="s">
        <v>362</v>
      </c>
      <c r="C662" t="s">
        <v>33</v>
      </c>
      <c r="D662" s="16"/>
      <c r="E662">
        <f>VLOOKUP(A662,home!$A$2:$E$405,3,FALSE)</f>
        <v>1.4285714285714299</v>
      </c>
      <c r="F662">
        <f>VLOOKUP(B662,home!$B$2:$E$405,3,FALSE)</f>
        <v>2.1</v>
      </c>
      <c r="G662">
        <f>VLOOKUP(C662,away!$B$2:$E$405,4,FALSE)</f>
        <v>0</v>
      </c>
      <c r="H662">
        <f>VLOOKUP(A662,away!$A$2:$E$405,3,FALSE)</f>
        <v>1.5714285714285701</v>
      </c>
      <c r="I662">
        <f>VLOOKUP(C662,away!$B$2:$E$405,3,FALSE)</f>
        <v>0.7</v>
      </c>
      <c r="J662">
        <f>VLOOKUP(B662,home!$B$2:$E$405,4,FALSE)</f>
        <v>1.27</v>
      </c>
      <c r="K662" s="3">
        <f t="shared" si="840"/>
        <v>0</v>
      </c>
      <c r="L662" s="3">
        <f t="shared" si="841"/>
        <v>1.3969999999999987</v>
      </c>
      <c r="M662" s="5">
        <f t="shared" si="842"/>
        <v>0.24733786563028845</v>
      </c>
      <c r="N662" s="5">
        <f t="shared" si="843"/>
        <v>0</v>
      </c>
      <c r="O662" s="5">
        <f t="shared" si="844"/>
        <v>0.34553099828551265</v>
      </c>
      <c r="P662" s="5">
        <f t="shared" si="845"/>
        <v>0</v>
      </c>
      <c r="Q662" s="5">
        <f t="shared" si="846"/>
        <v>0</v>
      </c>
      <c r="R662" s="5">
        <f t="shared" si="847"/>
        <v>0.24135340230243041</v>
      </c>
      <c r="S662" s="5">
        <f t="shared" si="848"/>
        <v>0</v>
      </c>
      <c r="T662" s="5">
        <f t="shared" si="849"/>
        <v>0</v>
      </c>
      <c r="U662" s="5">
        <f t="shared" si="850"/>
        <v>0</v>
      </c>
      <c r="V662" s="5">
        <f t="shared" si="851"/>
        <v>0</v>
      </c>
      <c r="W662" s="5">
        <f t="shared" si="852"/>
        <v>0</v>
      </c>
      <c r="X662" s="5">
        <f t="shared" si="853"/>
        <v>0</v>
      </c>
      <c r="Y662" s="5">
        <f t="shared" si="854"/>
        <v>0</v>
      </c>
      <c r="Z662" s="5">
        <f t="shared" si="855"/>
        <v>0.11239023433883166</v>
      </c>
      <c r="AA662" s="5">
        <f t="shared" si="856"/>
        <v>0</v>
      </c>
      <c r="AB662" s="5">
        <f t="shared" si="857"/>
        <v>0</v>
      </c>
      <c r="AC662" s="5">
        <f t="shared" si="858"/>
        <v>0</v>
      </c>
      <c r="AD662" s="5">
        <f t="shared" si="859"/>
        <v>0</v>
      </c>
      <c r="AE662" s="5">
        <f t="shared" si="860"/>
        <v>0</v>
      </c>
      <c r="AF662" s="5">
        <f t="shared" si="861"/>
        <v>0</v>
      </c>
      <c r="AG662" s="5">
        <f t="shared" si="862"/>
        <v>0</v>
      </c>
      <c r="AH662" s="5">
        <f t="shared" si="863"/>
        <v>3.9252289342836921E-2</v>
      </c>
      <c r="AI662" s="5">
        <f t="shared" si="864"/>
        <v>0</v>
      </c>
      <c r="AJ662" s="5">
        <f t="shared" si="865"/>
        <v>0</v>
      </c>
      <c r="AK662" s="5">
        <f t="shared" si="866"/>
        <v>0</v>
      </c>
      <c r="AL662" s="5">
        <f t="shared" si="867"/>
        <v>0</v>
      </c>
      <c r="AM662" s="5">
        <f t="shared" si="868"/>
        <v>0</v>
      </c>
      <c r="AN662" s="5">
        <f t="shared" si="869"/>
        <v>0</v>
      </c>
      <c r="AO662" s="5">
        <f t="shared" si="870"/>
        <v>0</v>
      </c>
      <c r="AP662" s="5">
        <f t="shared" si="871"/>
        <v>0</v>
      </c>
      <c r="AQ662" s="5">
        <f t="shared" si="872"/>
        <v>0</v>
      </c>
      <c r="AR662" s="5">
        <f t="shared" si="873"/>
        <v>1.0967089642388626E-2</v>
      </c>
      <c r="AS662" s="5">
        <f t="shared" si="874"/>
        <v>0</v>
      </c>
      <c r="AT662" s="5">
        <f t="shared" si="875"/>
        <v>0</v>
      </c>
      <c r="AU662" s="5">
        <f t="shared" si="876"/>
        <v>0</v>
      </c>
      <c r="AV662" s="5">
        <f t="shared" si="877"/>
        <v>0</v>
      </c>
      <c r="AW662" s="5">
        <f t="shared" si="878"/>
        <v>0</v>
      </c>
      <c r="AX662" s="5">
        <f t="shared" si="879"/>
        <v>0</v>
      </c>
      <c r="AY662" s="5">
        <f t="shared" si="880"/>
        <v>0</v>
      </c>
      <c r="AZ662" s="5">
        <f t="shared" si="881"/>
        <v>0</v>
      </c>
      <c r="BA662" s="5">
        <f t="shared" si="882"/>
        <v>0</v>
      </c>
      <c r="BB662" s="5">
        <f t="shared" si="883"/>
        <v>0</v>
      </c>
      <c r="BC662" s="5">
        <f t="shared" si="884"/>
        <v>0</v>
      </c>
      <c r="BD662" s="5">
        <f t="shared" si="885"/>
        <v>2.5535040384028138E-3</v>
      </c>
      <c r="BE662" s="5">
        <f t="shared" si="886"/>
        <v>0</v>
      </c>
      <c r="BF662" s="5">
        <f t="shared" si="887"/>
        <v>0</v>
      </c>
      <c r="BG662" s="5">
        <f t="shared" si="888"/>
        <v>0</v>
      </c>
      <c r="BH662" s="5">
        <f t="shared" si="889"/>
        <v>0</v>
      </c>
      <c r="BI662" s="5">
        <f t="shared" si="890"/>
        <v>0</v>
      </c>
      <c r="BJ662" s="8">
        <f t="shared" si="891"/>
        <v>0</v>
      </c>
      <c r="BK662" s="8">
        <f t="shared" si="892"/>
        <v>0.24733786563028845</v>
      </c>
      <c r="BL662" s="8">
        <f t="shared" si="893"/>
        <v>0.63965728361157126</v>
      </c>
      <c r="BM662" s="8">
        <f t="shared" si="894"/>
        <v>0.16516311736246003</v>
      </c>
      <c r="BN662" s="8">
        <f t="shared" si="895"/>
        <v>0.83422226621823148</v>
      </c>
    </row>
    <row r="663" spans="1:66" x14ac:dyDescent="0.25">
      <c r="A663" t="s">
        <v>32</v>
      </c>
      <c r="B663" t="s">
        <v>207</v>
      </c>
      <c r="C663" t="s">
        <v>195</v>
      </c>
      <c r="D663" s="16"/>
      <c r="E663">
        <f>VLOOKUP(A663,home!$A$2:$E$405,3,FALSE)</f>
        <v>1.4285714285714299</v>
      </c>
      <c r="F663">
        <f>VLOOKUP(B663,home!$B$2:$E$405,3,FALSE)</f>
        <v>0</v>
      </c>
      <c r="G663">
        <f>VLOOKUP(C663,away!$B$2:$E$405,4,FALSE)</f>
        <v>2.8</v>
      </c>
      <c r="H663">
        <f>VLOOKUP(A663,away!$A$2:$E$405,3,FALSE)</f>
        <v>1.5714285714285701</v>
      </c>
      <c r="I663">
        <f>VLOOKUP(C663,away!$B$2:$E$405,3,FALSE)</f>
        <v>2.8</v>
      </c>
      <c r="J663">
        <f>VLOOKUP(B663,home!$B$2:$E$405,4,FALSE)</f>
        <v>0.64</v>
      </c>
      <c r="K663" s="3">
        <f t="shared" si="840"/>
        <v>0</v>
      </c>
      <c r="L663" s="3">
        <f t="shared" si="841"/>
        <v>2.8159999999999976</v>
      </c>
      <c r="M663" s="5">
        <f t="shared" si="842"/>
        <v>5.9844843963749957E-2</v>
      </c>
      <c r="N663" s="5">
        <f t="shared" si="843"/>
        <v>0</v>
      </c>
      <c r="O663" s="5">
        <f t="shared" si="844"/>
        <v>0.1685230806019197</v>
      </c>
      <c r="P663" s="5">
        <f t="shared" si="845"/>
        <v>0</v>
      </c>
      <c r="Q663" s="5">
        <f t="shared" si="846"/>
        <v>0</v>
      </c>
      <c r="R663" s="5">
        <f t="shared" si="847"/>
        <v>0.2372804974875028</v>
      </c>
      <c r="S663" s="5">
        <f t="shared" si="848"/>
        <v>0</v>
      </c>
      <c r="T663" s="5">
        <f t="shared" si="849"/>
        <v>0</v>
      </c>
      <c r="U663" s="5">
        <f t="shared" si="850"/>
        <v>0</v>
      </c>
      <c r="V663" s="5">
        <f t="shared" si="851"/>
        <v>0</v>
      </c>
      <c r="W663" s="5">
        <f t="shared" si="852"/>
        <v>0</v>
      </c>
      <c r="X663" s="5">
        <f t="shared" si="853"/>
        <v>0</v>
      </c>
      <c r="Y663" s="5">
        <f t="shared" si="854"/>
        <v>0</v>
      </c>
      <c r="Z663" s="5">
        <f t="shared" si="855"/>
        <v>0.22272729364160243</v>
      </c>
      <c r="AA663" s="5">
        <f t="shared" si="856"/>
        <v>0</v>
      </c>
      <c r="AB663" s="5">
        <f t="shared" si="857"/>
        <v>0</v>
      </c>
      <c r="AC663" s="5">
        <f t="shared" si="858"/>
        <v>0</v>
      </c>
      <c r="AD663" s="5">
        <f t="shared" si="859"/>
        <v>0</v>
      </c>
      <c r="AE663" s="5">
        <f t="shared" si="860"/>
        <v>0</v>
      </c>
      <c r="AF663" s="5">
        <f t="shared" si="861"/>
        <v>0</v>
      </c>
      <c r="AG663" s="5">
        <f t="shared" si="862"/>
        <v>0</v>
      </c>
      <c r="AH663" s="5">
        <f t="shared" si="863"/>
        <v>0.15680001472368801</v>
      </c>
      <c r="AI663" s="5">
        <f t="shared" si="864"/>
        <v>0</v>
      </c>
      <c r="AJ663" s="5">
        <f t="shared" si="865"/>
        <v>0</v>
      </c>
      <c r="AK663" s="5">
        <f t="shared" si="866"/>
        <v>0</v>
      </c>
      <c r="AL663" s="5">
        <f t="shared" si="867"/>
        <v>0</v>
      </c>
      <c r="AM663" s="5">
        <f t="shared" si="868"/>
        <v>0</v>
      </c>
      <c r="AN663" s="5">
        <f t="shared" si="869"/>
        <v>0</v>
      </c>
      <c r="AO663" s="5">
        <f t="shared" si="870"/>
        <v>0</v>
      </c>
      <c r="AP663" s="5">
        <f t="shared" si="871"/>
        <v>0</v>
      </c>
      <c r="AQ663" s="5">
        <f t="shared" si="872"/>
        <v>0</v>
      </c>
      <c r="AR663" s="5">
        <f t="shared" si="873"/>
        <v>8.8309768292381033E-2</v>
      </c>
      <c r="AS663" s="5">
        <f t="shared" si="874"/>
        <v>0</v>
      </c>
      <c r="AT663" s="5">
        <f t="shared" si="875"/>
        <v>0</v>
      </c>
      <c r="AU663" s="5">
        <f t="shared" si="876"/>
        <v>0</v>
      </c>
      <c r="AV663" s="5">
        <f t="shared" si="877"/>
        <v>0</v>
      </c>
      <c r="AW663" s="5">
        <f t="shared" si="878"/>
        <v>0</v>
      </c>
      <c r="AX663" s="5">
        <f t="shared" si="879"/>
        <v>0</v>
      </c>
      <c r="AY663" s="5">
        <f t="shared" si="880"/>
        <v>0</v>
      </c>
      <c r="AZ663" s="5">
        <f t="shared" si="881"/>
        <v>0</v>
      </c>
      <c r="BA663" s="5">
        <f t="shared" si="882"/>
        <v>0</v>
      </c>
      <c r="BB663" s="5">
        <f t="shared" si="883"/>
        <v>0</v>
      </c>
      <c r="BC663" s="5">
        <f t="shared" si="884"/>
        <v>0</v>
      </c>
      <c r="BD663" s="5">
        <f t="shared" si="885"/>
        <v>4.1446717918557453E-2</v>
      </c>
      <c r="BE663" s="5">
        <f t="shared" si="886"/>
        <v>0</v>
      </c>
      <c r="BF663" s="5">
        <f t="shared" si="887"/>
        <v>0</v>
      </c>
      <c r="BG663" s="5">
        <f t="shared" si="888"/>
        <v>0</v>
      </c>
      <c r="BH663" s="5">
        <f t="shared" si="889"/>
        <v>0</v>
      </c>
      <c r="BI663" s="5">
        <f t="shared" si="890"/>
        <v>0</v>
      </c>
      <c r="BJ663" s="8">
        <f t="shared" si="891"/>
        <v>0</v>
      </c>
      <c r="BK663" s="8">
        <f t="shared" si="892"/>
        <v>5.9844843963749957E-2</v>
      </c>
      <c r="BL663" s="8">
        <f t="shared" si="893"/>
        <v>0.69236007902404895</v>
      </c>
      <c r="BM663" s="8">
        <f t="shared" si="894"/>
        <v>0.50928379457622897</v>
      </c>
      <c r="BN663" s="8">
        <f t="shared" si="895"/>
        <v>0.46564842205317247</v>
      </c>
    </row>
    <row r="664" spans="1:66" x14ac:dyDescent="0.25">
      <c r="A664" t="s">
        <v>298</v>
      </c>
      <c r="B664" t="s">
        <v>324</v>
      </c>
      <c r="C664" t="s">
        <v>325</v>
      </c>
      <c r="D664" s="16"/>
      <c r="E664">
        <f>VLOOKUP(A664,home!$A$2:$E$405,3,FALSE)</f>
        <v>1.7</v>
      </c>
      <c r="F664">
        <f>VLOOKUP(B664,home!$B$2:$E$405,3,FALSE)</f>
        <v>0.59</v>
      </c>
      <c r="G664">
        <f>VLOOKUP(C664,away!$B$2:$E$405,4,FALSE)</f>
        <v>0.88</v>
      </c>
      <c r="H664">
        <f>VLOOKUP(A664,away!$A$2:$E$405,3,FALSE)</f>
        <v>1.4</v>
      </c>
      <c r="I664">
        <f>VLOOKUP(C664,away!$B$2:$E$405,3,FALSE)</f>
        <v>0.88</v>
      </c>
      <c r="J664">
        <f>VLOOKUP(B664,home!$B$2:$E$405,4,FALSE)</f>
        <v>1.43</v>
      </c>
      <c r="K664" s="3">
        <f t="shared" si="840"/>
        <v>0.88263999999999987</v>
      </c>
      <c r="L664" s="3">
        <f t="shared" si="841"/>
        <v>1.76176</v>
      </c>
      <c r="M664" s="5">
        <f t="shared" si="842"/>
        <v>7.104796973540102E-2</v>
      </c>
      <c r="N664" s="5">
        <f t="shared" si="843"/>
        <v>6.2709780007254343E-2</v>
      </c>
      <c r="O664" s="5">
        <f t="shared" si="844"/>
        <v>0.1251694711610401</v>
      </c>
      <c r="P664" s="5">
        <f t="shared" si="845"/>
        <v>0.11047958202558042</v>
      </c>
      <c r="Q664" s="5">
        <f t="shared" si="846"/>
        <v>2.7675080112801481E-2</v>
      </c>
      <c r="R664" s="5">
        <f t="shared" si="847"/>
        <v>0.11025928375633702</v>
      </c>
      <c r="S664" s="5">
        <f t="shared" si="848"/>
        <v>4.2948933270028439E-2</v>
      </c>
      <c r="T664" s="5">
        <f t="shared" si="849"/>
        <v>4.8756849139529143E-2</v>
      </c>
      <c r="U664" s="5">
        <f t="shared" si="850"/>
        <v>9.7319254214693299E-2</v>
      </c>
      <c r="V664" s="5">
        <f t="shared" si="851"/>
        <v>7.4206205153264527E-3</v>
      </c>
      <c r="W664" s="5">
        <f t="shared" si="852"/>
        <v>8.1423775702543656E-3</v>
      </c>
      <c r="X664" s="5">
        <f t="shared" si="853"/>
        <v>1.4344915108171333E-2</v>
      </c>
      <c r="Y664" s="5">
        <f t="shared" si="854"/>
        <v>1.2636148820485965E-2</v>
      </c>
      <c r="Z664" s="5">
        <f t="shared" si="855"/>
        <v>6.4750131916854775E-2</v>
      </c>
      <c r="AA664" s="5">
        <f t="shared" si="856"/>
        <v>5.7151056435092697E-2</v>
      </c>
      <c r="AB664" s="5">
        <f t="shared" si="857"/>
        <v>2.5221904225935104E-2</v>
      </c>
      <c r="AC664" s="5">
        <f t="shared" si="858"/>
        <v>7.2119148509533243E-4</v>
      </c>
      <c r="AD664" s="5">
        <f t="shared" si="859"/>
        <v>1.796697034652328E-3</v>
      </c>
      <c r="AE664" s="5">
        <f t="shared" si="860"/>
        <v>3.1653489677690855E-3</v>
      </c>
      <c r="AF664" s="5">
        <f t="shared" si="861"/>
        <v>2.7882925987284322E-3</v>
      </c>
      <c r="AG664" s="5">
        <f t="shared" si="862"/>
        <v>1.6374341229119346E-3</v>
      </c>
      <c r="AH664" s="5">
        <f t="shared" si="863"/>
        <v>2.8518548101459516E-2</v>
      </c>
      <c r="AI664" s="5">
        <f t="shared" si="864"/>
        <v>2.5171611296272225E-2</v>
      </c>
      <c r="AJ664" s="5">
        <f t="shared" si="865"/>
        <v>1.1108735497270856E-2</v>
      </c>
      <c r="AK664" s="5">
        <f t="shared" si="866"/>
        <v>3.2683380997703825E-3</v>
      </c>
      <c r="AL664" s="5">
        <f t="shared" si="867"/>
        <v>4.4858105941929183E-5</v>
      </c>
      <c r="AM664" s="5">
        <f t="shared" si="868"/>
        <v>3.1716733413310615E-4</v>
      </c>
      <c r="AN664" s="5">
        <f t="shared" si="869"/>
        <v>5.587727225823411E-4</v>
      </c>
      <c r="AO664" s="5">
        <f t="shared" si="870"/>
        <v>4.9221171586833271E-4</v>
      </c>
      <c r="AP664" s="5">
        <f t="shared" si="871"/>
        <v>2.8905297084939798E-4</v>
      </c>
      <c r="AQ664" s="5">
        <f t="shared" si="872"/>
        <v>1.2731049048090884E-4</v>
      </c>
      <c r="AR664" s="5">
        <f t="shared" si="873"/>
        <v>1.0048567460645462E-2</v>
      </c>
      <c r="AS664" s="5">
        <f t="shared" si="874"/>
        <v>8.8692675834641105E-3</v>
      </c>
      <c r="AT664" s="5">
        <f t="shared" si="875"/>
        <v>3.9141851699343805E-3</v>
      </c>
      <c r="AU664" s="5">
        <f t="shared" si="876"/>
        <v>1.1516054661302936E-3</v>
      </c>
      <c r="AV664" s="5">
        <f t="shared" si="877"/>
        <v>2.5411326215631053E-4</v>
      </c>
      <c r="AW664" s="5">
        <f t="shared" si="878"/>
        <v>1.9376207735970796E-6</v>
      </c>
      <c r="AX664" s="5">
        <f t="shared" si="879"/>
        <v>4.665742929987411E-5</v>
      </c>
      <c r="AY664" s="5">
        <f t="shared" si="880"/>
        <v>8.2199192643346225E-5</v>
      </c>
      <c r="AZ664" s="5">
        <f t="shared" si="881"/>
        <v>7.2407624815670827E-5</v>
      </c>
      <c r="BA664" s="5">
        <f t="shared" si="882"/>
        <v>4.2521619031752089E-5</v>
      </c>
      <c r="BB664" s="5">
        <f t="shared" si="883"/>
        <v>1.8728221886344887E-5</v>
      </c>
      <c r="BC664" s="5">
        <f t="shared" si="884"/>
        <v>6.5989264380973936E-6</v>
      </c>
      <c r="BD664" s="5">
        <f t="shared" si="885"/>
        <v>2.9505273682444615E-3</v>
      </c>
      <c r="BE664" s="5">
        <f t="shared" si="886"/>
        <v>2.6042534763072913E-3</v>
      </c>
      <c r="BF664" s="5">
        <f t="shared" si="887"/>
        <v>1.1493091441639337E-3</v>
      </c>
      <c r="BG664" s="5">
        <f t="shared" si="888"/>
        <v>3.3814207433495143E-4</v>
      </c>
      <c r="BH664" s="5">
        <f t="shared" si="889"/>
        <v>7.4614430122750365E-5</v>
      </c>
      <c r="BI664" s="5">
        <f t="shared" si="890"/>
        <v>1.3171536120708876E-5</v>
      </c>
      <c r="BJ664" s="8">
        <f t="shared" si="891"/>
        <v>0.18570655173058753</v>
      </c>
      <c r="BK664" s="8">
        <f t="shared" si="892"/>
        <v>0.23274535433001697</v>
      </c>
      <c r="BL664" s="8">
        <f t="shared" si="893"/>
        <v>0.51455595975949575</v>
      </c>
      <c r="BM664" s="8">
        <f t="shared" si="894"/>
        <v>0.49033656936667125</v>
      </c>
      <c r="BN664" s="8">
        <f t="shared" si="895"/>
        <v>0.50734116679841434</v>
      </c>
    </row>
    <row r="665" spans="1:66" x14ac:dyDescent="0.25">
      <c r="A665" t="s">
        <v>298</v>
      </c>
      <c r="B665" t="s">
        <v>331</v>
      </c>
      <c r="C665" t="s">
        <v>363</v>
      </c>
      <c r="D665" s="16"/>
      <c r="E665">
        <f>VLOOKUP(A665,home!$A$2:$E$405,3,FALSE)</f>
        <v>1.7</v>
      </c>
      <c r="F665">
        <f>VLOOKUP(B665,home!$B$2:$E$405,3,FALSE)</f>
        <v>0.28999999999999998</v>
      </c>
      <c r="G665">
        <f>VLOOKUP(C665,away!$B$2:$E$405,4,FALSE)</f>
        <v>0.88</v>
      </c>
      <c r="H665">
        <f>VLOOKUP(A665,away!$A$2:$E$405,3,FALSE)</f>
        <v>1.4</v>
      </c>
      <c r="I665">
        <f>VLOOKUP(C665,away!$B$2:$E$405,3,FALSE)</f>
        <v>0.28999999999999998</v>
      </c>
      <c r="J665">
        <f>VLOOKUP(B665,home!$B$2:$E$405,4,FALSE)</f>
        <v>1.07</v>
      </c>
      <c r="K665" s="3">
        <f t="shared" si="840"/>
        <v>0.43383999999999995</v>
      </c>
      <c r="L665" s="3">
        <f t="shared" si="841"/>
        <v>0.43441999999999997</v>
      </c>
      <c r="M665" s="5">
        <f t="shared" si="842"/>
        <v>0.41968115952018636</v>
      </c>
      <c r="N665" s="5">
        <f t="shared" si="843"/>
        <v>0.18207447424623763</v>
      </c>
      <c r="O665" s="5">
        <f t="shared" si="844"/>
        <v>0.18231788931875936</v>
      </c>
      <c r="P665" s="5">
        <f t="shared" si="845"/>
        <v>7.9096793102050547E-2</v>
      </c>
      <c r="Q665" s="5">
        <f t="shared" si="846"/>
        <v>3.9495594953493855E-2</v>
      </c>
      <c r="R665" s="5">
        <f t="shared" si="847"/>
        <v>3.9601268738927713E-2</v>
      </c>
      <c r="S665" s="5">
        <f t="shared" si="848"/>
        <v>3.7268188820897413E-3</v>
      </c>
      <c r="T665" s="5">
        <f t="shared" si="849"/>
        <v>1.71576763596968E-2</v>
      </c>
      <c r="U665" s="5">
        <f t="shared" si="850"/>
        <v>1.7180614429696397E-2</v>
      </c>
      <c r="V665" s="5">
        <f t="shared" si="851"/>
        <v>7.8043220128369022E-5</v>
      </c>
      <c r="W665" s="5">
        <f t="shared" si="852"/>
        <v>5.7115896382079236E-3</v>
      </c>
      <c r="X665" s="5">
        <f t="shared" si="853"/>
        <v>2.481228770630286E-3</v>
      </c>
      <c r="Y665" s="5">
        <f t="shared" si="854"/>
        <v>5.389477012686044E-4</v>
      </c>
      <c r="Z665" s="5">
        <f t="shared" si="855"/>
        <v>5.7345277218549921E-3</v>
      </c>
      <c r="AA665" s="5">
        <f t="shared" si="856"/>
        <v>2.4878675068495692E-3</v>
      </c>
      <c r="AB665" s="5">
        <f t="shared" si="857"/>
        <v>5.396682195858084E-4</v>
      </c>
      <c r="AC665" s="5">
        <f t="shared" si="858"/>
        <v>9.1929437018462295E-7</v>
      </c>
      <c r="AD665" s="5">
        <f t="shared" si="859"/>
        <v>6.1947901216003137E-4</v>
      </c>
      <c r="AE665" s="5">
        <f t="shared" si="860"/>
        <v>2.6911407246256078E-4</v>
      </c>
      <c r="AF665" s="5">
        <f t="shared" si="861"/>
        <v>5.8454267679592819E-5</v>
      </c>
      <c r="AG665" s="5">
        <f t="shared" si="862"/>
        <v>8.4645676551229031E-6</v>
      </c>
      <c r="AH665" s="5">
        <f t="shared" si="863"/>
        <v>6.2279838323206136E-4</v>
      </c>
      <c r="AI665" s="5">
        <f t="shared" si="864"/>
        <v>2.7019485058139749E-4</v>
      </c>
      <c r="AJ665" s="5">
        <f t="shared" si="865"/>
        <v>5.8610666988116718E-5</v>
      </c>
      <c r="AK665" s="5">
        <f t="shared" si="866"/>
        <v>8.4758839220415177E-6</v>
      </c>
      <c r="AL665" s="5">
        <f t="shared" si="867"/>
        <v>6.930331271625793E-9</v>
      </c>
      <c r="AM665" s="5">
        <f t="shared" si="868"/>
        <v>5.3750954927101584E-5</v>
      </c>
      <c r="AN665" s="5">
        <f t="shared" si="869"/>
        <v>2.335048983943147E-5</v>
      </c>
      <c r="AO665" s="5">
        <f t="shared" si="870"/>
        <v>5.0719598980229088E-6</v>
      </c>
      <c r="AP665" s="5">
        <f t="shared" si="871"/>
        <v>7.3445360629970383E-7</v>
      </c>
      <c r="AQ665" s="5">
        <f t="shared" si="872"/>
        <v>7.976533391217934E-8</v>
      </c>
      <c r="AR665" s="5">
        <f t="shared" si="873"/>
        <v>5.4111214728734445E-5</v>
      </c>
      <c r="AS665" s="5">
        <f t="shared" si="874"/>
        <v>2.3475609397914148E-5</v>
      </c>
      <c r="AT665" s="5">
        <f t="shared" si="875"/>
        <v>5.092329190595535E-6</v>
      </c>
      <c r="AU665" s="5">
        <f t="shared" si="876"/>
        <v>7.3641869868265552E-7</v>
      </c>
      <c r="AV665" s="5">
        <f t="shared" si="877"/>
        <v>7.9871972059120815E-8</v>
      </c>
      <c r="AW665" s="5">
        <f t="shared" si="878"/>
        <v>3.6281973051688188E-11</v>
      </c>
      <c r="AX665" s="5">
        <f t="shared" si="879"/>
        <v>3.886552380928957E-6</v>
      </c>
      <c r="AY665" s="5">
        <f t="shared" si="880"/>
        <v>1.6883960853231571E-6</v>
      </c>
      <c r="AZ665" s="5">
        <f t="shared" si="881"/>
        <v>3.667365136930429E-7</v>
      </c>
      <c r="BA665" s="5">
        <f t="shared" si="882"/>
        <v>5.3105892092843895E-8</v>
      </c>
      <c r="BB665" s="5">
        <f t="shared" si="883"/>
        <v>5.7675654107433113E-9</v>
      </c>
      <c r="BC665" s="5">
        <f t="shared" si="884"/>
        <v>5.0110915314702206E-10</v>
      </c>
      <c r="BD665" s="5">
        <f t="shared" si="885"/>
        <v>3.9178323170761324E-6</v>
      </c>
      <c r="BE665" s="5">
        <f t="shared" si="886"/>
        <v>1.6997123724403091E-6</v>
      </c>
      <c r="BF665" s="5">
        <f t="shared" si="887"/>
        <v>3.6870160782975175E-7</v>
      </c>
      <c r="BG665" s="5">
        <f t="shared" si="888"/>
        <v>5.3319168513619825E-8</v>
      </c>
      <c r="BH665" s="5">
        <f t="shared" si="889"/>
        <v>5.7829970169872055E-9</v>
      </c>
      <c r="BI665" s="5">
        <f t="shared" si="890"/>
        <v>5.0177908516994566E-10</v>
      </c>
      <c r="BJ665" s="8">
        <f t="shared" si="891"/>
        <v>0.24850401227264377</v>
      </c>
      <c r="BK665" s="8">
        <f t="shared" si="892"/>
        <v>0.50258542934524175</v>
      </c>
      <c r="BL665" s="8">
        <f t="shared" si="893"/>
        <v>0.24317692929277246</v>
      </c>
      <c r="BM665" s="8">
        <f t="shared" si="894"/>
        <v>5.7732030393054148E-2</v>
      </c>
      <c r="BN665" s="8">
        <f t="shared" si="895"/>
        <v>0.94226717987965547</v>
      </c>
    </row>
    <row r="666" spans="1:66" x14ac:dyDescent="0.25">
      <c r="A666" t="s">
        <v>298</v>
      </c>
      <c r="B666" t="s">
        <v>338</v>
      </c>
      <c r="C666" t="s">
        <v>366</v>
      </c>
      <c r="D666" s="16"/>
      <c r="E666">
        <f>VLOOKUP(A666,home!$A$2:$E$405,3,FALSE)</f>
        <v>1.7</v>
      </c>
      <c r="F666">
        <f>VLOOKUP(B666,home!$B$2:$E$405,3,FALSE)</f>
        <v>1.47</v>
      </c>
      <c r="G666">
        <f>VLOOKUP(C666,away!$B$2:$E$405,4,FALSE)</f>
        <v>0.59</v>
      </c>
      <c r="H666">
        <f>VLOOKUP(A666,away!$A$2:$E$405,3,FALSE)</f>
        <v>1.4</v>
      </c>
      <c r="I666">
        <f>VLOOKUP(C666,away!$B$2:$E$405,3,FALSE)</f>
        <v>0.59</v>
      </c>
      <c r="J666">
        <f>VLOOKUP(B666,home!$B$2:$E$405,4,FALSE)</f>
        <v>0.36</v>
      </c>
      <c r="K666" s="3">
        <f t="shared" si="840"/>
        <v>1.47441</v>
      </c>
      <c r="L666" s="3">
        <f t="shared" si="841"/>
        <v>0.29735999999999996</v>
      </c>
      <c r="M666" s="5">
        <f t="shared" si="842"/>
        <v>0.17003176609594575</v>
      </c>
      <c r="N666" s="5">
        <f t="shared" si="843"/>
        <v>0.25069653624952337</v>
      </c>
      <c r="O666" s="5">
        <f t="shared" si="844"/>
        <v>5.0560645966290417E-2</v>
      </c>
      <c r="P666" s="5">
        <f t="shared" si="845"/>
        <v>7.4547122019158252E-2</v>
      </c>
      <c r="Q666" s="5">
        <f t="shared" si="846"/>
        <v>0.1848147400058299</v>
      </c>
      <c r="R666" s="5">
        <f t="shared" si="847"/>
        <v>7.5173568422680559E-3</v>
      </c>
      <c r="S666" s="5">
        <f t="shared" si="848"/>
        <v>8.1709340685836955E-3</v>
      </c>
      <c r="T666" s="5">
        <f t="shared" si="849"/>
        <v>5.4956511088133569E-2</v>
      </c>
      <c r="U666" s="5">
        <f t="shared" si="850"/>
        <v>1.1083666101808444E-2</v>
      </c>
      <c r="V666" s="5">
        <f t="shared" si="851"/>
        <v>3.9804301997799853E-4</v>
      </c>
      <c r="W666" s="5">
        <f t="shared" si="852"/>
        <v>9.0830900270665246E-2</v>
      </c>
      <c r="X666" s="5">
        <f t="shared" si="853"/>
        <v>2.700947650448501E-2</v>
      </c>
      <c r="Y666" s="5">
        <f t="shared" si="854"/>
        <v>4.0157689666868298E-3</v>
      </c>
      <c r="Z666" s="5">
        <f t="shared" si="855"/>
        <v>7.4512041020560976E-4</v>
      </c>
      <c r="AA666" s="5">
        <f t="shared" si="856"/>
        <v>1.0986129840112528E-3</v>
      </c>
      <c r="AB666" s="5">
        <f t="shared" si="857"/>
        <v>8.0990298487801588E-4</v>
      </c>
      <c r="AC666" s="5">
        <f t="shared" si="858"/>
        <v>1.0907138949858859E-5</v>
      </c>
      <c r="AD666" s="5">
        <f t="shared" si="859"/>
        <v>3.3480496917017877E-2</v>
      </c>
      <c r="AE666" s="5">
        <f t="shared" si="860"/>
        <v>9.955760563244433E-3</v>
      </c>
      <c r="AF666" s="5">
        <f t="shared" si="861"/>
        <v>1.4802224805431819E-3</v>
      </c>
      <c r="AG666" s="5">
        <f t="shared" si="862"/>
        <v>1.4671965227144016E-4</v>
      </c>
      <c r="AH666" s="5">
        <f t="shared" si="863"/>
        <v>5.5392251294685013E-5</v>
      </c>
      <c r="AI666" s="5">
        <f t="shared" si="864"/>
        <v>8.167088923139652E-5</v>
      </c>
      <c r="AJ666" s="5">
        <f t="shared" si="865"/>
        <v>6.0208187895831683E-5</v>
      </c>
      <c r="AK666" s="5">
        <f t="shared" si="866"/>
        <v>2.9590518105164402E-5</v>
      </c>
      <c r="AL666" s="5">
        <f t="shared" si="867"/>
        <v>1.9128092046429196E-7</v>
      </c>
      <c r="AM666" s="5">
        <f t="shared" si="868"/>
        <v>9.8727958918840616E-3</v>
      </c>
      <c r="AN666" s="5">
        <f t="shared" si="869"/>
        <v>2.9357745864106439E-3</v>
      </c>
      <c r="AO666" s="5">
        <f t="shared" si="870"/>
        <v>4.3649096550753437E-4</v>
      </c>
      <c r="AP666" s="5">
        <f t="shared" si="871"/>
        <v>4.3264984501106802E-5</v>
      </c>
      <c r="AQ666" s="5">
        <f t="shared" si="872"/>
        <v>3.216318947812279E-6</v>
      </c>
      <c r="AR666" s="5">
        <f t="shared" si="873"/>
        <v>3.2942879689975087E-6</v>
      </c>
      <c r="AS666" s="5">
        <f t="shared" si="874"/>
        <v>4.8571311243696167E-6</v>
      </c>
      <c r="AT666" s="5">
        <f t="shared" si="875"/>
        <v>3.5807013505409041E-6</v>
      </c>
      <c r="AU666" s="5">
        <f t="shared" si="876"/>
        <v>1.7598072927503385E-6</v>
      </c>
      <c r="AV666" s="5">
        <f t="shared" si="877"/>
        <v>6.4866936762600645E-7</v>
      </c>
      <c r="AW666" s="5">
        <f t="shared" si="878"/>
        <v>2.3295389060389055E-9</v>
      </c>
      <c r="AX666" s="5">
        <f t="shared" si="879"/>
        <v>2.4260914984921278E-3</v>
      </c>
      <c r="AY666" s="5">
        <f t="shared" si="880"/>
        <v>7.2142256799161901E-4</v>
      </c>
      <c r="AZ666" s="5">
        <f t="shared" si="881"/>
        <v>1.0726110740899386E-4</v>
      </c>
      <c r="BA666" s="5">
        <f t="shared" si="882"/>
        <v>1.0631720966379471E-5</v>
      </c>
      <c r="BB666" s="5">
        <f t="shared" si="883"/>
        <v>7.9036213664064973E-7</v>
      </c>
      <c r="BC666" s="5">
        <f t="shared" si="884"/>
        <v>4.7004416990292743E-8</v>
      </c>
      <c r="BD666" s="5">
        <f t="shared" si="885"/>
        <v>1.6326491174351633E-7</v>
      </c>
      <c r="BE666" s="5">
        <f t="shared" si="886"/>
        <v>2.4071941852375791E-7</v>
      </c>
      <c r="BF666" s="5">
        <f t="shared" si="887"/>
        <v>1.7745955893280698E-7</v>
      </c>
      <c r="BG666" s="5">
        <f t="shared" si="888"/>
        <v>8.7216049428706665E-8</v>
      </c>
      <c r="BH666" s="5">
        <f t="shared" si="889"/>
        <v>3.214805385954484E-8</v>
      </c>
      <c r="BI666" s="5">
        <f t="shared" si="890"/>
        <v>9.4798824182102986E-9</v>
      </c>
      <c r="BJ666" s="8">
        <f t="shared" si="891"/>
        <v>0.67394491970706472</v>
      </c>
      <c r="BK666" s="8">
        <f t="shared" si="892"/>
        <v>0.25388038619152764</v>
      </c>
      <c r="BL666" s="8">
        <f t="shared" si="893"/>
        <v>7.131189761076244E-2</v>
      </c>
      <c r="BM666" s="8">
        <f t="shared" si="894"/>
        <v>0.26099273650209198</v>
      </c>
      <c r="BN666" s="8">
        <f t="shared" si="895"/>
        <v>0.73816816717901568</v>
      </c>
    </row>
    <row r="667" spans="1:66" x14ac:dyDescent="0.25">
      <c r="A667" t="s">
        <v>298</v>
      </c>
      <c r="B667" t="s">
        <v>358</v>
      </c>
      <c r="C667" t="s">
        <v>330</v>
      </c>
      <c r="D667" s="16"/>
      <c r="E667">
        <f>VLOOKUP(A667,home!$A$2:$E$405,3,FALSE)</f>
        <v>1.7</v>
      </c>
      <c r="F667">
        <f>VLOOKUP(B667,home!$B$2:$E$405,3,FALSE)</f>
        <v>0.88</v>
      </c>
      <c r="G667">
        <f>VLOOKUP(C667,away!$B$2:$E$405,4,FALSE)</f>
        <v>0.88</v>
      </c>
      <c r="H667">
        <f>VLOOKUP(A667,away!$A$2:$E$405,3,FALSE)</f>
        <v>1.4</v>
      </c>
      <c r="I667">
        <f>VLOOKUP(C667,away!$B$2:$E$405,3,FALSE)</f>
        <v>0.88</v>
      </c>
      <c r="J667">
        <f>VLOOKUP(B667,home!$B$2:$E$405,4,FALSE)</f>
        <v>0.71</v>
      </c>
      <c r="K667" s="3">
        <f t="shared" si="840"/>
        <v>1.3164800000000001</v>
      </c>
      <c r="L667" s="3">
        <f t="shared" si="841"/>
        <v>0.87471999999999994</v>
      </c>
      <c r="M667" s="5">
        <f t="shared" si="842"/>
        <v>0.11178252906682472</v>
      </c>
      <c r="N667" s="5">
        <f t="shared" si="843"/>
        <v>0.1471594638658934</v>
      </c>
      <c r="O667" s="5">
        <f t="shared" si="844"/>
        <v>9.7778413825332908E-2</v>
      </c>
      <c r="P667" s="5">
        <f t="shared" si="845"/>
        <v>0.12872332623277427</v>
      </c>
      <c r="Q667" s="5">
        <f t="shared" si="846"/>
        <v>9.6866245495085684E-2</v>
      </c>
      <c r="R667" s="5">
        <f t="shared" si="847"/>
        <v>4.2764367070647596E-2</v>
      </c>
      <c r="S667" s="5">
        <f t="shared" si="848"/>
        <v>3.7057881170598009E-2</v>
      </c>
      <c r="T667" s="5">
        <f t="shared" si="849"/>
        <v>8.4730842259461342E-2</v>
      </c>
      <c r="U667" s="5">
        <f t="shared" si="850"/>
        <v>5.6298433961166149E-2</v>
      </c>
      <c r="V667" s="5">
        <f t="shared" si="851"/>
        <v>4.741561601044701E-3</v>
      </c>
      <c r="W667" s="5">
        <f t="shared" si="852"/>
        <v>4.2507491623123478E-2</v>
      </c>
      <c r="X667" s="5">
        <f t="shared" si="853"/>
        <v>3.7182153072578564E-2</v>
      </c>
      <c r="Y667" s="5">
        <f t="shared" si="854"/>
        <v>1.626198646782296E-2</v>
      </c>
      <c r="Z667" s="5">
        <f t="shared" si="855"/>
        <v>1.2468949054678959E-2</v>
      </c>
      <c r="AA667" s="5">
        <f t="shared" si="856"/>
        <v>1.6415122051503753E-2</v>
      </c>
      <c r="AB667" s="5">
        <f t="shared" si="857"/>
        <v>1.0805089939181833E-2</v>
      </c>
      <c r="AC667" s="5">
        <f t="shared" si="858"/>
        <v>3.4125948947442351E-4</v>
      </c>
      <c r="AD667" s="5">
        <f t="shared" si="859"/>
        <v>1.3990065643002397E-2</v>
      </c>
      <c r="AE667" s="5">
        <f t="shared" si="860"/>
        <v>1.2237390219247055E-2</v>
      </c>
      <c r="AF667" s="5">
        <f t="shared" si="861"/>
        <v>5.3521449862898923E-3</v>
      </c>
      <c r="AG667" s="5">
        <f t="shared" si="862"/>
        <v>1.5605427541358317E-3</v>
      </c>
      <c r="AH667" s="5">
        <f t="shared" si="863"/>
        <v>2.726709779277193E-3</v>
      </c>
      <c r="AI667" s="5">
        <f t="shared" si="864"/>
        <v>3.5896588902228389E-3</v>
      </c>
      <c r="AJ667" s="5">
        <f t="shared" si="865"/>
        <v>2.3628570679002821E-3</v>
      </c>
      <c r="AK667" s="5">
        <f t="shared" si="866"/>
        <v>1.0368846909164545E-3</v>
      </c>
      <c r="AL667" s="5">
        <f t="shared" si="867"/>
        <v>1.5719113518136853E-5</v>
      </c>
      <c r="AM667" s="5">
        <f t="shared" si="868"/>
        <v>3.6835283235399606E-3</v>
      </c>
      <c r="AN667" s="5">
        <f t="shared" si="869"/>
        <v>3.2220558951668739E-3</v>
      </c>
      <c r="AO667" s="5">
        <f t="shared" si="870"/>
        <v>1.4091983663101838E-3</v>
      </c>
      <c r="AP667" s="5">
        <f t="shared" si="871"/>
        <v>4.1088466499294811E-4</v>
      </c>
      <c r="AQ667" s="5">
        <f t="shared" si="872"/>
        <v>8.9852258540657842E-5</v>
      </c>
      <c r="AR667" s="5">
        <f t="shared" si="873"/>
        <v>4.7702151562586947E-4</v>
      </c>
      <c r="AS667" s="5">
        <f t="shared" si="874"/>
        <v>6.2798928489114466E-4</v>
      </c>
      <c r="AT667" s="5">
        <f t="shared" si="875"/>
        <v>4.1336766688674709E-4</v>
      </c>
      <c r="AU667" s="5">
        <f t="shared" si="876"/>
        <v>1.813967553676883E-4</v>
      </c>
      <c r="AV667" s="5">
        <f t="shared" si="877"/>
        <v>5.9701300126613574E-5</v>
      </c>
      <c r="AW667" s="5">
        <f t="shared" si="878"/>
        <v>5.0281574867261524E-7</v>
      </c>
      <c r="AX667" s="5">
        <f t="shared" si="879"/>
        <v>8.0821522789564673E-4</v>
      </c>
      <c r="AY667" s="5">
        <f t="shared" si="880"/>
        <v>7.069620241448801E-4</v>
      </c>
      <c r="AZ667" s="5">
        <f t="shared" si="881"/>
        <v>3.091969108800047E-4</v>
      </c>
      <c r="BA667" s="5">
        <f t="shared" si="882"/>
        <v>9.0153573961652595E-5</v>
      </c>
      <c r="BB667" s="5">
        <f t="shared" si="883"/>
        <v>1.971478355393418E-5</v>
      </c>
      <c r="BC667" s="5">
        <f t="shared" si="884"/>
        <v>3.4489830940594624E-6</v>
      </c>
      <c r="BD667" s="5">
        <f t="shared" si="885"/>
        <v>6.9543376691376721E-5</v>
      </c>
      <c r="BE667" s="5">
        <f t="shared" si="886"/>
        <v>9.1552464546663622E-5</v>
      </c>
      <c r="BF667" s="5">
        <f t="shared" si="887"/>
        <v>6.0263494263195871E-5</v>
      </c>
      <c r="BG667" s="5">
        <f t="shared" si="888"/>
        <v>2.644522830920404E-5</v>
      </c>
      <c r="BH667" s="5">
        <f t="shared" si="889"/>
        <v>8.7036535411252323E-6</v>
      </c>
      <c r="BI667" s="5">
        <f t="shared" si="890"/>
        <v>2.2916371627641098E-6</v>
      </c>
      <c r="BJ667" s="8">
        <f t="shared" si="891"/>
        <v>0.4686015373987214</v>
      </c>
      <c r="BK667" s="8">
        <f t="shared" si="892"/>
        <v>0.28336923869837921</v>
      </c>
      <c r="BL667" s="8">
        <f t="shared" si="893"/>
        <v>0.23579581365356136</v>
      </c>
      <c r="BM667" s="8">
        <f t="shared" si="894"/>
        <v>0.37445473404038609</v>
      </c>
      <c r="BN667" s="8">
        <f t="shared" si="895"/>
        <v>0.62507434555655861</v>
      </c>
    </row>
    <row r="668" spans="1:66" x14ac:dyDescent="0.25">
      <c r="A668" t="s">
        <v>304</v>
      </c>
      <c r="B668" t="s">
        <v>327</v>
      </c>
      <c r="C668" t="s">
        <v>310</v>
      </c>
      <c r="D668" s="16"/>
      <c r="E668">
        <f>VLOOKUP(A668,home!$A$2:$E$405,3,FALSE)</f>
        <v>1.31578947368421</v>
      </c>
      <c r="F668">
        <f>VLOOKUP(B668,home!$B$2:$E$405,3,FALSE)</f>
        <v>2.2799999999999998</v>
      </c>
      <c r="G668">
        <f>VLOOKUP(C668,away!$B$2:$E$405,4,FALSE)</f>
        <v>0</v>
      </c>
      <c r="H668">
        <f>VLOOKUP(A668,away!$A$2:$E$405,3,FALSE)</f>
        <v>1.15789473684211</v>
      </c>
      <c r="I668">
        <f>VLOOKUP(C668,away!$B$2:$E$405,3,FALSE)</f>
        <v>1.52</v>
      </c>
      <c r="J668">
        <f>VLOOKUP(B668,home!$B$2:$E$405,4,FALSE)</f>
        <v>0.86</v>
      </c>
      <c r="K668" s="3">
        <f t="shared" si="840"/>
        <v>0</v>
      </c>
      <c r="L668" s="3">
        <f t="shared" si="841"/>
        <v>1.5136000000000061</v>
      </c>
      <c r="M668" s="5">
        <f t="shared" si="842"/>
        <v>0.2201161318191292</v>
      </c>
      <c r="N668" s="5">
        <f t="shared" si="843"/>
        <v>0</v>
      </c>
      <c r="O668" s="5">
        <f t="shared" si="844"/>
        <v>0.33316777712143525</v>
      </c>
      <c r="P668" s="5">
        <f t="shared" si="845"/>
        <v>0</v>
      </c>
      <c r="Q668" s="5">
        <f t="shared" si="846"/>
        <v>0</v>
      </c>
      <c r="R668" s="5">
        <f t="shared" si="847"/>
        <v>0.25214137372550327</v>
      </c>
      <c r="S668" s="5">
        <f t="shared" si="848"/>
        <v>0</v>
      </c>
      <c r="T668" s="5">
        <f t="shared" si="849"/>
        <v>0</v>
      </c>
      <c r="U668" s="5">
        <f t="shared" si="850"/>
        <v>0</v>
      </c>
      <c r="V668" s="5">
        <f t="shared" si="851"/>
        <v>0</v>
      </c>
      <c r="W668" s="5">
        <f t="shared" si="852"/>
        <v>0</v>
      </c>
      <c r="X668" s="5">
        <f t="shared" si="853"/>
        <v>0</v>
      </c>
      <c r="Y668" s="5">
        <f t="shared" si="854"/>
        <v>0</v>
      </c>
      <c r="Z668" s="5">
        <f t="shared" si="855"/>
        <v>0.1272137277569744</v>
      </c>
      <c r="AA668" s="5">
        <f t="shared" si="856"/>
        <v>0</v>
      </c>
      <c r="AB668" s="5">
        <f t="shared" si="857"/>
        <v>0</v>
      </c>
      <c r="AC668" s="5">
        <f t="shared" si="858"/>
        <v>0</v>
      </c>
      <c r="AD668" s="5">
        <f t="shared" si="859"/>
        <v>0</v>
      </c>
      <c r="AE668" s="5">
        <f t="shared" si="860"/>
        <v>0</v>
      </c>
      <c r="AF668" s="5">
        <f t="shared" si="861"/>
        <v>0</v>
      </c>
      <c r="AG668" s="5">
        <f t="shared" si="862"/>
        <v>0</v>
      </c>
      <c r="AH668" s="5">
        <f t="shared" si="863"/>
        <v>4.8137674583239302E-2</v>
      </c>
      <c r="AI668" s="5">
        <f t="shared" si="864"/>
        <v>0</v>
      </c>
      <c r="AJ668" s="5">
        <f t="shared" si="865"/>
        <v>0</v>
      </c>
      <c r="AK668" s="5">
        <f t="shared" si="866"/>
        <v>0</v>
      </c>
      <c r="AL668" s="5">
        <f t="shared" si="867"/>
        <v>0</v>
      </c>
      <c r="AM668" s="5">
        <f t="shared" si="868"/>
        <v>0</v>
      </c>
      <c r="AN668" s="5">
        <f t="shared" si="869"/>
        <v>0</v>
      </c>
      <c r="AO668" s="5">
        <f t="shared" si="870"/>
        <v>0</v>
      </c>
      <c r="AP668" s="5">
        <f t="shared" si="871"/>
        <v>0</v>
      </c>
      <c r="AQ668" s="5">
        <f t="shared" si="872"/>
        <v>0</v>
      </c>
      <c r="AR668" s="5">
        <f t="shared" si="873"/>
        <v>1.4572236849838251E-2</v>
      </c>
      <c r="AS668" s="5">
        <f t="shared" si="874"/>
        <v>0</v>
      </c>
      <c r="AT668" s="5">
        <f t="shared" si="875"/>
        <v>0</v>
      </c>
      <c r="AU668" s="5">
        <f t="shared" si="876"/>
        <v>0</v>
      </c>
      <c r="AV668" s="5">
        <f t="shared" si="877"/>
        <v>0</v>
      </c>
      <c r="AW668" s="5">
        <f t="shared" si="878"/>
        <v>0</v>
      </c>
      <c r="AX668" s="5">
        <f t="shared" si="879"/>
        <v>0</v>
      </c>
      <c r="AY668" s="5">
        <f t="shared" si="880"/>
        <v>0</v>
      </c>
      <c r="AZ668" s="5">
        <f t="shared" si="881"/>
        <v>0</v>
      </c>
      <c r="BA668" s="5">
        <f t="shared" si="882"/>
        <v>0</v>
      </c>
      <c r="BB668" s="5">
        <f t="shared" si="883"/>
        <v>0</v>
      </c>
      <c r="BC668" s="5">
        <f t="shared" si="884"/>
        <v>0</v>
      </c>
      <c r="BD668" s="5">
        <f t="shared" si="885"/>
        <v>3.6760896159858786E-3</v>
      </c>
      <c r="BE668" s="5">
        <f t="shared" si="886"/>
        <v>0</v>
      </c>
      <c r="BF668" s="5">
        <f t="shared" si="887"/>
        <v>0</v>
      </c>
      <c r="BG668" s="5">
        <f t="shared" si="888"/>
        <v>0</v>
      </c>
      <c r="BH668" s="5">
        <f t="shared" si="889"/>
        <v>0</v>
      </c>
      <c r="BI668" s="5">
        <f t="shared" si="890"/>
        <v>0</v>
      </c>
      <c r="BJ668" s="8">
        <f t="shared" si="891"/>
        <v>0</v>
      </c>
      <c r="BK668" s="8">
        <f t="shared" si="892"/>
        <v>0.2201161318191292</v>
      </c>
      <c r="BL668" s="8">
        <f t="shared" si="893"/>
        <v>0.65169515189600191</v>
      </c>
      <c r="BM668" s="8">
        <f t="shared" si="894"/>
        <v>0.19359972880603782</v>
      </c>
      <c r="BN668" s="8">
        <f t="shared" si="895"/>
        <v>0.80542528266606772</v>
      </c>
    </row>
    <row r="669" spans="1:66" x14ac:dyDescent="0.25">
      <c r="A669" t="s">
        <v>304</v>
      </c>
      <c r="B669" t="s">
        <v>339</v>
      </c>
      <c r="C669" t="s">
        <v>378</v>
      </c>
      <c r="D669" s="16"/>
      <c r="E669">
        <f>VLOOKUP(A669,home!$A$2:$E$405,3,FALSE)</f>
        <v>1.31578947368421</v>
      </c>
      <c r="F669">
        <f>VLOOKUP(B669,home!$B$2:$E$405,3,FALSE)</f>
        <v>1.52</v>
      </c>
      <c r="G669">
        <f>VLOOKUP(C669,away!$B$2:$E$405,4,FALSE)</f>
        <v>0.76</v>
      </c>
      <c r="H669">
        <f>VLOOKUP(A669,away!$A$2:$E$405,3,FALSE)</f>
        <v>1.15789473684211</v>
      </c>
      <c r="I669">
        <f>VLOOKUP(C669,away!$B$2:$E$405,3,FALSE)</f>
        <v>0.76</v>
      </c>
      <c r="J669">
        <f>VLOOKUP(B669,home!$B$2:$E$405,4,FALSE)</f>
        <v>0.86</v>
      </c>
      <c r="K669" s="3">
        <f t="shared" si="840"/>
        <v>1.5199999999999994</v>
      </c>
      <c r="L669" s="3">
        <f t="shared" si="841"/>
        <v>0.75680000000000303</v>
      </c>
      <c r="M669" s="5">
        <f t="shared" si="842"/>
        <v>0.10261204043122064</v>
      </c>
      <c r="N669" s="5">
        <f t="shared" si="843"/>
        <v>0.15597030145545532</v>
      </c>
      <c r="O669" s="5">
        <f t="shared" si="844"/>
        <v>7.7656792198348104E-2</v>
      </c>
      <c r="P669" s="5">
        <f t="shared" si="845"/>
        <v>0.11803832414148907</v>
      </c>
      <c r="Q669" s="5">
        <f t="shared" si="846"/>
        <v>0.11853742910614602</v>
      </c>
      <c r="R669" s="5">
        <f t="shared" si="847"/>
        <v>2.9385330167855037E-2</v>
      </c>
      <c r="S669" s="5">
        <f t="shared" si="848"/>
        <v>3.3945933409906121E-2</v>
      </c>
      <c r="T669" s="5">
        <f t="shared" si="849"/>
        <v>8.970912634753167E-2</v>
      </c>
      <c r="U669" s="5">
        <f t="shared" si="850"/>
        <v>4.4665701855139642E-2</v>
      </c>
      <c r="V669" s="5">
        <f t="shared" si="851"/>
        <v>4.3388032505575456E-3</v>
      </c>
      <c r="W669" s="5">
        <f t="shared" si="852"/>
        <v>6.0058964080447294E-2</v>
      </c>
      <c r="X669" s="5">
        <f t="shared" si="853"/>
        <v>4.5452624016082695E-2</v>
      </c>
      <c r="Y669" s="5">
        <f t="shared" si="854"/>
        <v>1.719927292768576E-2</v>
      </c>
      <c r="Z669" s="5">
        <f t="shared" si="855"/>
        <v>7.4129392903442611E-3</v>
      </c>
      <c r="AA669" s="5">
        <f t="shared" si="856"/>
        <v>1.1267667721323274E-2</v>
      </c>
      <c r="AB669" s="5">
        <f t="shared" si="857"/>
        <v>8.5634274682056862E-3</v>
      </c>
      <c r="AC669" s="5">
        <f t="shared" si="858"/>
        <v>3.1194259850208622E-4</v>
      </c>
      <c r="AD669" s="5">
        <f t="shared" si="859"/>
        <v>2.2822406350569955E-2</v>
      </c>
      <c r="AE669" s="5">
        <f t="shared" si="860"/>
        <v>1.727199712611141E-2</v>
      </c>
      <c r="AF669" s="5">
        <f t="shared" si="861"/>
        <v>6.5357237125205836E-3</v>
      </c>
      <c r="AG669" s="5">
        <f t="shared" si="862"/>
        <v>1.6487452352118661E-3</v>
      </c>
      <c r="AH669" s="5">
        <f t="shared" si="863"/>
        <v>1.4025281137331396E-3</v>
      </c>
      <c r="AI669" s="5">
        <f t="shared" si="864"/>
        <v>2.1318427328743711E-3</v>
      </c>
      <c r="AJ669" s="5">
        <f t="shared" si="865"/>
        <v>1.6202004769845218E-3</v>
      </c>
      <c r="AK669" s="5">
        <f t="shared" si="866"/>
        <v>8.2090157500549078E-4</v>
      </c>
      <c r="AL669" s="5">
        <f t="shared" si="867"/>
        <v>1.4353552039619881E-5</v>
      </c>
      <c r="AM669" s="5">
        <f t="shared" si="868"/>
        <v>6.9380115305732589E-3</v>
      </c>
      <c r="AN669" s="5">
        <f t="shared" si="869"/>
        <v>5.2506871263378633E-3</v>
      </c>
      <c r="AO669" s="5">
        <f t="shared" si="870"/>
        <v>1.9868600086062555E-3</v>
      </c>
      <c r="AP669" s="5">
        <f t="shared" si="871"/>
        <v>5.012185515044067E-4</v>
      </c>
      <c r="AQ669" s="5">
        <f t="shared" si="872"/>
        <v>9.4830549944634115E-5</v>
      </c>
      <c r="AR669" s="5">
        <f t="shared" si="873"/>
        <v>2.1228665529464893E-4</v>
      </c>
      <c r="AS669" s="5">
        <f t="shared" si="874"/>
        <v>3.2267571604786621E-4</v>
      </c>
      <c r="AT669" s="5">
        <f t="shared" si="875"/>
        <v>2.4523354419637826E-4</v>
      </c>
      <c r="AU669" s="5">
        <f t="shared" si="876"/>
        <v>1.2425166239283161E-4</v>
      </c>
      <c r="AV669" s="5">
        <f t="shared" si="877"/>
        <v>4.7215631709275975E-5</v>
      </c>
      <c r="AW669" s="5">
        <f t="shared" si="878"/>
        <v>4.5865021219578428E-7</v>
      </c>
      <c r="AX669" s="5">
        <f t="shared" si="879"/>
        <v>1.7576295877452255E-3</v>
      </c>
      <c r="AY669" s="5">
        <f t="shared" si="880"/>
        <v>1.330174072005592E-3</v>
      </c>
      <c r="AZ669" s="5">
        <f t="shared" si="881"/>
        <v>5.0333786884691799E-4</v>
      </c>
      <c r="BA669" s="5">
        <f t="shared" si="882"/>
        <v>1.2697536638111637E-4</v>
      </c>
      <c r="BB669" s="5">
        <f t="shared" si="883"/>
        <v>2.4023739319307306E-5</v>
      </c>
      <c r="BC669" s="5">
        <f t="shared" si="884"/>
        <v>3.6362331833703696E-6</v>
      </c>
      <c r="BD669" s="5">
        <f t="shared" si="885"/>
        <v>2.6776423454498479E-5</v>
      </c>
      <c r="BE669" s="5">
        <f t="shared" si="886"/>
        <v>4.0700163650837673E-5</v>
      </c>
      <c r="BF669" s="5">
        <f t="shared" si="887"/>
        <v>3.0932124374636622E-5</v>
      </c>
      <c r="BG669" s="5">
        <f t="shared" si="888"/>
        <v>1.5672276349815883E-5</v>
      </c>
      <c r="BH669" s="5">
        <f t="shared" si="889"/>
        <v>5.9554650129300309E-6</v>
      </c>
      <c r="BI669" s="5">
        <f t="shared" si="890"/>
        <v>1.8104613639307276E-6</v>
      </c>
      <c r="BJ669" s="8">
        <f t="shared" si="891"/>
        <v>0.55372397499221049</v>
      </c>
      <c r="BK669" s="8">
        <f t="shared" si="892"/>
        <v>0.26059157145572065</v>
      </c>
      <c r="BL669" s="8">
        <f t="shared" si="893"/>
        <v>0.1785879024333169</v>
      </c>
      <c r="BM669" s="8">
        <f t="shared" si="894"/>
        <v>0.39678645524928485</v>
      </c>
      <c r="BN669" s="8">
        <f t="shared" si="895"/>
        <v>0.60220021750051422</v>
      </c>
    </row>
    <row r="670" spans="1:66" x14ac:dyDescent="0.25">
      <c r="A670" t="s">
        <v>304</v>
      </c>
      <c r="B670" t="s">
        <v>375</v>
      </c>
      <c r="C670" t="s">
        <v>459</v>
      </c>
      <c r="D670" s="16"/>
      <c r="E670">
        <f>VLOOKUP(A670,home!$A$2:$E$405,3,FALSE)</f>
        <v>1.31578947368421</v>
      </c>
      <c r="F670">
        <f>VLOOKUP(B670,home!$B$2:$E$405,3,FALSE)</f>
        <v>0.38</v>
      </c>
      <c r="G670">
        <f>VLOOKUP(C670,away!$B$2:$E$405,4,FALSE)</f>
        <v>1.1399999999999999</v>
      </c>
      <c r="H670">
        <f>VLOOKUP(A670,away!$A$2:$E$405,3,FALSE)</f>
        <v>1.15789473684211</v>
      </c>
      <c r="I670">
        <f>VLOOKUP(C670,away!$B$2:$E$405,3,FALSE)</f>
        <v>1.9</v>
      </c>
      <c r="J670">
        <f>VLOOKUP(B670,home!$B$2:$E$405,4,FALSE)</f>
        <v>0.86</v>
      </c>
      <c r="K670" s="3">
        <f t="shared" si="840"/>
        <v>0.56999999999999973</v>
      </c>
      <c r="L670" s="3">
        <f t="shared" si="841"/>
        <v>1.8920000000000077</v>
      </c>
      <c r="M670" s="5">
        <f t="shared" si="842"/>
        <v>8.5264251821431533E-2</v>
      </c>
      <c r="N670" s="5">
        <f t="shared" si="843"/>
        <v>4.860062353821596E-2</v>
      </c>
      <c r="O670" s="5">
        <f t="shared" si="844"/>
        <v>0.16131996444614913</v>
      </c>
      <c r="P670" s="5">
        <f t="shared" si="845"/>
        <v>9.1952379734304965E-2</v>
      </c>
      <c r="Q670" s="5">
        <f t="shared" si="846"/>
        <v>1.3851177708391543E-2</v>
      </c>
      <c r="R670" s="5">
        <f t="shared" si="847"/>
        <v>0.15260868636605771</v>
      </c>
      <c r="S670" s="5">
        <f t="shared" si="848"/>
        <v>2.4791281100166054E-2</v>
      </c>
      <c r="T670" s="5">
        <f t="shared" si="849"/>
        <v>2.6206428224276903E-2</v>
      </c>
      <c r="U670" s="5">
        <f t="shared" si="850"/>
        <v>8.6986951228652867E-2</v>
      </c>
      <c r="V670" s="5">
        <f t="shared" si="851"/>
        <v>2.9706565766292417E-3</v>
      </c>
      <c r="W670" s="5">
        <f t="shared" si="852"/>
        <v>2.6317237645943916E-3</v>
      </c>
      <c r="X670" s="5">
        <f t="shared" si="853"/>
        <v>4.979221362612609E-3</v>
      </c>
      <c r="Y670" s="5">
        <f t="shared" si="854"/>
        <v>4.7103434090315479E-3</v>
      </c>
      <c r="Z670" s="5">
        <f t="shared" si="855"/>
        <v>9.6245211534860792E-2</v>
      </c>
      <c r="AA670" s="5">
        <f t="shared" si="856"/>
        <v>5.4859770574870632E-2</v>
      </c>
      <c r="AB670" s="5">
        <f t="shared" si="857"/>
        <v>1.5635034613838122E-2</v>
      </c>
      <c r="AC670" s="5">
        <f t="shared" si="858"/>
        <v>2.0022967990625319E-4</v>
      </c>
      <c r="AD670" s="5">
        <f t="shared" si="859"/>
        <v>3.7502063645470057E-4</v>
      </c>
      <c r="AE670" s="5">
        <f t="shared" si="860"/>
        <v>7.0953904417229638E-4</v>
      </c>
      <c r="AF670" s="5">
        <f t="shared" si="861"/>
        <v>6.7122393578699518E-4</v>
      </c>
      <c r="AG670" s="5">
        <f t="shared" si="862"/>
        <v>4.2331856216966667E-4</v>
      </c>
      <c r="AH670" s="5">
        <f t="shared" si="863"/>
        <v>4.5523985055989341E-2</v>
      </c>
      <c r="AI670" s="5">
        <f t="shared" si="864"/>
        <v>2.5948671481913915E-2</v>
      </c>
      <c r="AJ670" s="5">
        <f t="shared" si="865"/>
        <v>7.3953713723454622E-3</v>
      </c>
      <c r="AK670" s="5">
        <f t="shared" si="866"/>
        <v>1.4051205607456371E-3</v>
      </c>
      <c r="AL670" s="5">
        <f t="shared" si="867"/>
        <v>8.6374278399240303E-6</v>
      </c>
      <c r="AM670" s="5">
        <f t="shared" si="868"/>
        <v>4.2752352555835871E-5</v>
      </c>
      <c r="AN670" s="5">
        <f t="shared" si="869"/>
        <v>8.0887451035641791E-5</v>
      </c>
      <c r="AO670" s="5">
        <f t="shared" si="870"/>
        <v>7.6519528679717467E-5</v>
      </c>
      <c r="AP670" s="5">
        <f t="shared" si="871"/>
        <v>4.8258316087342008E-5</v>
      </c>
      <c r="AQ670" s="5">
        <f t="shared" si="872"/>
        <v>2.2826183509312866E-5</v>
      </c>
      <c r="AR670" s="5">
        <f t="shared" si="873"/>
        <v>1.7226275945186453E-2</v>
      </c>
      <c r="AS670" s="5">
        <f t="shared" si="874"/>
        <v>9.8189772887562737E-3</v>
      </c>
      <c r="AT670" s="5">
        <f t="shared" si="875"/>
        <v>2.7984085272955367E-3</v>
      </c>
      <c r="AU670" s="5">
        <f t="shared" si="876"/>
        <v>5.316976201861517E-4</v>
      </c>
      <c r="AV670" s="5">
        <f t="shared" si="877"/>
        <v>7.5766910876526569E-5</v>
      </c>
      <c r="AW670" s="5">
        <f t="shared" si="878"/>
        <v>2.5874854665799148E-7</v>
      </c>
      <c r="AX670" s="5">
        <f t="shared" si="879"/>
        <v>4.0614734928044026E-6</v>
      </c>
      <c r="AY670" s="5">
        <f t="shared" si="880"/>
        <v>7.6843078483859615E-6</v>
      </c>
      <c r="AZ670" s="5">
        <f t="shared" si="881"/>
        <v>7.2693552245731504E-6</v>
      </c>
      <c r="BA670" s="5">
        <f t="shared" si="882"/>
        <v>4.5845400282974854E-6</v>
      </c>
      <c r="BB670" s="5">
        <f t="shared" si="883"/>
        <v>2.1684874333847195E-6</v>
      </c>
      <c r="BC670" s="5">
        <f t="shared" si="884"/>
        <v>8.2055564479278193E-7</v>
      </c>
      <c r="BD670" s="5">
        <f t="shared" si="885"/>
        <v>5.4320190147154803E-3</v>
      </c>
      <c r="BE670" s="5">
        <f t="shared" si="886"/>
        <v>3.0962508383878223E-3</v>
      </c>
      <c r="BF670" s="5">
        <f t="shared" si="887"/>
        <v>8.8243148894052905E-4</v>
      </c>
      <c r="BG670" s="5">
        <f t="shared" si="888"/>
        <v>1.6766198289870041E-4</v>
      </c>
      <c r="BH670" s="5">
        <f t="shared" si="889"/>
        <v>2.3891832563064797E-5</v>
      </c>
      <c r="BI670" s="5">
        <f t="shared" si="890"/>
        <v>2.723668912189387E-6</v>
      </c>
      <c r="BJ670" s="8">
        <f t="shared" si="891"/>
        <v>0.10345645273724671</v>
      </c>
      <c r="BK670" s="8">
        <f t="shared" si="892"/>
        <v>0.20519512064812639</v>
      </c>
      <c r="BL670" s="8">
        <f t="shared" si="893"/>
        <v>0.59173966081928142</v>
      </c>
      <c r="BM670" s="8">
        <f t="shared" si="894"/>
        <v>0.44303193656566275</v>
      </c>
      <c r="BN670" s="8">
        <f t="shared" si="895"/>
        <v>0.55359708361455084</v>
      </c>
    </row>
    <row r="671" spans="1:66" x14ac:dyDescent="0.25">
      <c r="A671" t="s">
        <v>304</v>
      </c>
      <c r="B671" t="s">
        <v>376</v>
      </c>
      <c r="C671" t="s">
        <v>305</v>
      </c>
      <c r="D671" s="16"/>
      <c r="E671">
        <f>VLOOKUP(A671,home!$A$2:$E$405,3,FALSE)</f>
        <v>1.31578947368421</v>
      </c>
      <c r="F671">
        <f>VLOOKUP(B671,home!$B$2:$E$405,3,FALSE)</f>
        <v>0.76</v>
      </c>
      <c r="G671">
        <f>VLOOKUP(C671,away!$B$2:$E$405,4,FALSE)</f>
        <v>2.2799999999999998</v>
      </c>
      <c r="H671">
        <f>VLOOKUP(A671,away!$A$2:$E$405,3,FALSE)</f>
        <v>1.15789473684211</v>
      </c>
      <c r="I671">
        <f>VLOOKUP(C671,away!$B$2:$E$405,3,FALSE)</f>
        <v>0</v>
      </c>
      <c r="J671">
        <f>VLOOKUP(B671,home!$B$2:$E$405,4,FALSE)</f>
        <v>2.59</v>
      </c>
      <c r="K671" s="3">
        <f t="shared" si="840"/>
        <v>2.2799999999999989</v>
      </c>
      <c r="L671" s="3">
        <f t="shared" si="841"/>
        <v>0</v>
      </c>
      <c r="M671" s="5">
        <f t="shared" si="842"/>
        <v>0.10228420671553758</v>
      </c>
      <c r="N671" s="5">
        <f t="shared" si="843"/>
        <v>0.23320799131142553</v>
      </c>
      <c r="O671" s="5">
        <f t="shared" si="844"/>
        <v>0</v>
      </c>
      <c r="P671" s="5">
        <f t="shared" si="845"/>
        <v>0</v>
      </c>
      <c r="Q671" s="5">
        <f t="shared" si="846"/>
        <v>0.26585711009502505</v>
      </c>
      <c r="R671" s="5">
        <f t="shared" si="847"/>
        <v>0</v>
      </c>
      <c r="S671" s="5">
        <f t="shared" si="848"/>
        <v>0</v>
      </c>
      <c r="T671" s="5">
        <f t="shared" si="849"/>
        <v>0</v>
      </c>
      <c r="U671" s="5">
        <f t="shared" si="850"/>
        <v>0</v>
      </c>
      <c r="V671" s="5">
        <f t="shared" si="851"/>
        <v>0</v>
      </c>
      <c r="W671" s="5">
        <f t="shared" si="852"/>
        <v>0.20205140367221894</v>
      </c>
      <c r="X671" s="5">
        <f t="shared" si="853"/>
        <v>0</v>
      </c>
      <c r="Y671" s="5">
        <f t="shared" si="854"/>
        <v>0</v>
      </c>
      <c r="Z671" s="5">
        <f t="shared" si="855"/>
        <v>0</v>
      </c>
      <c r="AA671" s="5">
        <f t="shared" si="856"/>
        <v>0</v>
      </c>
      <c r="AB671" s="5">
        <f t="shared" si="857"/>
        <v>0</v>
      </c>
      <c r="AC671" s="5">
        <f t="shared" si="858"/>
        <v>0</v>
      </c>
      <c r="AD671" s="5">
        <f t="shared" si="859"/>
        <v>0.11516930009316477</v>
      </c>
      <c r="AE671" s="5">
        <f t="shared" si="860"/>
        <v>0</v>
      </c>
      <c r="AF671" s="5">
        <f t="shared" si="861"/>
        <v>0</v>
      </c>
      <c r="AG671" s="5">
        <f t="shared" si="862"/>
        <v>0</v>
      </c>
      <c r="AH671" s="5">
        <f t="shared" si="863"/>
        <v>0</v>
      </c>
      <c r="AI671" s="5">
        <f t="shared" si="864"/>
        <v>0</v>
      </c>
      <c r="AJ671" s="5">
        <f t="shared" si="865"/>
        <v>0</v>
      </c>
      <c r="AK671" s="5">
        <f t="shared" si="866"/>
        <v>0</v>
      </c>
      <c r="AL671" s="5">
        <f t="shared" si="867"/>
        <v>0</v>
      </c>
      <c r="AM671" s="5">
        <f t="shared" si="868"/>
        <v>5.2517200842483097E-2</v>
      </c>
      <c r="AN671" s="5">
        <f t="shared" si="869"/>
        <v>0</v>
      </c>
      <c r="AO671" s="5">
        <f t="shared" si="870"/>
        <v>0</v>
      </c>
      <c r="AP671" s="5">
        <f t="shared" si="871"/>
        <v>0</v>
      </c>
      <c r="AQ671" s="5">
        <f t="shared" si="872"/>
        <v>0</v>
      </c>
      <c r="AR671" s="5">
        <f t="shared" si="873"/>
        <v>0</v>
      </c>
      <c r="AS671" s="5">
        <f t="shared" si="874"/>
        <v>0</v>
      </c>
      <c r="AT671" s="5">
        <f t="shared" si="875"/>
        <v>0</v>
      </c>
      <c r="AU671" s="5">
        <f t="shared" si="876"/>
        <v>0</v>
      </c>
      <c r="AV671" s="5">
        <f t="shared" si="877"/>
        <v>0</v>
      </c>
      <c r="AW671" s="5">
        <f t="shared" si="878"/>
        <v>0</v>
      </c>
      <c r="AX671" s="5">
        <f t="shared" si="879"/>
        <v>1.9956536320143575E-2</v>
      </c>
      <c r="AY671" s="5">
        <f t="shared" si="880"/>
        <v>0</v>
      </c>
      <c r="AZ671" s="5">
        <f t="shared" si="881"/>
        <v>0</v>
      </c>
      <c r="BA671" s="5">
        <f t="shared" si="882"/>
        <v>0</v>
      </c>
      <c r="BB671" s="5">
        <f t="shared" si="883"/>
        <v>0</v>
      </c>
      <c r="BC671" s="5">
        <f t="shared" si="884"/>
        <v>0</v>
      </c>
      <c r="BD671" s="5">
        <f t="shared" si="885"/>
        <v>0</v>
      </c>
      <c r="BE671" s="5">
        <f t="shared" si="886"/>
        <v>0</v>
      </c>
      <c r="BF671" s="5">
        <f t="shared" si="887"/>
        <v>0</v>
      </c>
      <c r="BG671" s="5">
        <f t="shared" si="888"/>
        <v>0</v>
      </c>
      <c r="BH671" s="5">
        <f t="shared" si="889"/>
        <v>0</v>
      </c>
      <c r="BI671" s="5">
        <f t="shared" si="890"/>
        <v>0</v>
      </c>
      <c r="BJ671" s="8">
        <f t="shared" si="891"/>
        <v>0.88875954233446097</v>
      </c>
      <c r="BK671" s="8">
        <f t="shared" si="892"/>
        <v>0.10228420671553758</v>
      </c>
      <c r="BL671" s="8">
        <f t="shared" si="893"/>
        <v>0</v>
      </c>
      <c r="BM671" s="8">
        <f t="shared" si="894"/>
        <v>0.38969444092801042</v>
      </c>
      <c r="BN671" s="8">
        <f t="shared" si="895"/>
        <v>0.60134930812198817</v>
      </c>
    </row>
    <row r="672" spans="1:66" x14ac:dyDescent="0.25">
      <c r="A672" t="s">
        <v>301</v>
      </c>
      <c r="B672" t="s">
        <v>322</v>
      </c>
      <c r="C672" t="s">
        <v>312</v>
      </c>
      <c r="D672" s="16"/>
      <c r="E672">
        <f>VLOOKUP(A672,home!$A$2:$E$405,3,FALSE)</f>
        <v>1</v>
      </c>
      <c r="F672">
        <f>VLOOKUP(B672,home!$B$2:$E$405,3,FALSE)</f>
        <v>1</v>
      </c>
      <c r="G672">
        <f>VLOOKUP(C672,away!$B$2:$E$405,4,FALSE)</f>
        <v>0</v>
      </c>
      <c r="H672">
        <f>VLOOKUP(A672,away!$A$2:$E$405,3,FALSE)</f>
        <v>0.9</v>
      </c>
      <c r="I672">
        <f>VLOOKUP(C672,away!$B$2:$E$405,3,FALSE)</f>
        <v>0</v>
      </c>
      <c r="J672">
        <f>VLOOKUP(B672,home!$B$2:$E$405,4,FALSE)</f>
        <v>2.2200000000000002</v>
      </c>
      <c r="K672" s="3">
        <f t="shared" si="840"/>
        <v>0</v>
      </c>
      <c r="L672" s="3">
        <f t="shared" si="841"/>
        <v>0</v>
      </c>
      <c r="M672" s="5">
        <f t="shared" si="842"/>
        <v>1</v>
      </c>
      <c r="N672" s="5">
        <f t="shared" si="843"/>
        <v>0</v>
      </c>
      <c r="O672" s="5">
        <f t="shared" si="844"/>
        <v>0</v>
      </c>
      <c r="P672" s="5">
        <f t="shared" si="845"/>
        <v>0</v>
      </c>
      <c r="Q672" s="5">
        <f t="shared" si="846"/>
        <v>0</v>
      </c>
      <c r="R672" s="5">
        <f t="shared" si="847"/>
        <v>0</v>
      </c>
      <c r="S672" s="5">
        <f t="shared" si="848"/>
        <v>0</v>
      </c>
      <c r="T672" s="5">
        <f t="shared" si="849"/>
        <v>0</v>
      </c>
      <c r="U672" s="5">
        <f t="shared" si="850"/>
        <v>0</v>
      </c>
      <c r="V672" s="5">
        <f t="shared" si="851"/>
        <v>0</v>
      </c>
      <c r="W672" s="5">
        <f t="shared" si="852"/>
        <v>0</v>
      </c>
      <c r="X672" s="5">
        <f t="shared" si="853"/>
        <v>0</v>
      </c>
      <c r="Y672" s="5">
        <f t="shared" si="854"/>
        <v>0</v>
      </c>
      <c r="Z672" s="5">
        <f t="shared" si="855"/>
        <v>0</v>
      </c>
      <c r="AA672" s="5">
        <f t="shared" si="856"/>
        <v>0</v>
      </c>
      <c r="AB672" s="5">
        <f t="shared" si="857"/>
        <v>0</v>
      </c>
      <c r="AC672" s="5">
        <f t="shared" si="858"/>
        <v>0</v>
      </c>
      <c r="AD672" s="5">
        <f t="shared" si="859"/>
        <v>0</v>
      </c>
      <c r="AE672" s="5">
        <f t="shared" si="860"/>
        <v>0</v>
      </c>
      <c r="AF672" s="5">
        <f t="shared" si="861"/>
        <v>0</v>
      </c>
      <c r="AG672" s="5">
        <f t="shared" si="862"/>
        <v>0</v>
      </c>
      <c r="AH672" s="5">
        <f t="shared" si="863"/>
        <v>0</v>
      </c>
      <c r="AI672" s="5">
        <f t="shared" si="864"/>
        <v>0</v>
      </c>
      <c r="AJ672" s="5">
        <f t="shared" si="865"/>
        <v>0</v>
      </c>
      <c r="AK672" s="5">
        <f t="shared" si="866"/>
        <v>0</v>
      </c>
      <c r="AL672" s="5">
        <f t="shared" si="867"/>
        <v>0</v>
      </c>
      <c r="AM672" s="5">
        <f t="shared" si="868"/>
        <v>0</v>
      </c>
      <c r="AN672" s="5">
        <f t="shared" si="869"/>
        <v>0</v>
      </c>
      <c r="AO672" s="5">
        <f t="shared" si="870"/>
        <v>0</v>
      </c>
      <c r="AP672" s="5">
        <f t="shared" si="871"/>
        <v>0</v>
      </c>
      <c r="AQ672" s="5">
        <f t="shared" si="872"/>
        <v>0</v>
      </c>
      <c r="AR672" s="5">
        <f t="shared" si="873"/>
        <v>0</v>
      </c>
      <c r="AS672" s="5">
        <f t="shared" si="874"/>
        <v>0</v>
      </c>
      <c r="AT672" s="5">
        <f t="shared" si="875"/>
        <v>0</v>
      </c>
      <c r="AU672" s="5">
        <f t="shared" si="876"/>
        <v>0</v>
      </c>
      <c r="AV672" s="5">
        <f t="shared" si="877"/>
        <v>0</v>
      </c>
      <c r="AW672" s="5">
        <f t="shared" si="878"/>
        <v>0</v>
      </c>
      <c r="AX672" s="5">
        <f t="shared" si="879"/>
        <v>0</v>
      </c>
      <c r="AY672" s="5">
        <f t="shared" si="880"/>
        <v>0</v>
      </c>
      <c r="AZ672" s="5">
        <f t="shared" si="881"/>
        <v>0</v>
      </c>
      <c r="BA672" s="5">
        <f t="shared" si="882"/>
        <v>0</v>
      </c>
      <c r="BB672" s="5">
        <f t="shared" si="883"/>
        <v>0</v>
      </c>
      <c r="BC672" s="5">
        <f t="shared" si="884"/>
        <v>0</v>
      </c>
      <c r="BD672" s="5">
        <f t="shared" si="885"/>
        <v>0</v>
      </c>
      <c r="BE672" s="5">
        <f t="shared" si="886"/>
        <v>0</v>
      </c>
      <c r="BF672" s="5">
        <f t="shared" si="887"/>
        <v>0</v>
      </c>
      <c r="BG672" s="5">
        <f t="shared" si="888"/>
        <v>0</v>
      </c>
      <c r="BH672" s="5">
        <f t="shared" si="889"/>
        <v>0</v>
      </c>
      <c r="BI672" s="5">
        <f t="shared" si="890"/>
        <v>0</v>
      </c>
      <c r="BJ672" s="8">
        <f t="shared" si="891"/>
        <v>0</v>
      </c>
      <c r="BK672" s="8">
        <f t="shared" si="892"/>
        <v>1</v>
      </c>
      <c r="BL672" s="8">
        <f t="shared" si="893"/>
        <v>0</v>
      </c>
      <c r="BM672" s="8">
        <f t="shared" si="894"/>
        <v>0</v>
      </c>
      <c r="BN672" s="8">
        <f t="shared" si="895"/>
        <v>1</v>
      </c>
    </row>
    <row r="673" spans="1:66" x14ac:dyDescent="0.25">
      <c r="A673" t="s">
        <v>301</v>
      </c>
      <c r="B673" t="s">
        <v>334</v>
      </c>
      <c r="C673" t="s">
        <v>369</v>
      </c>
      <c r="D673" s="16"/>
      <c r="E673">
        <f>VLOOKUP(A673,home!$A$2:$E$405,3,FALSE)</f>
        <v>1</v>
      </c>
      <c r="F673">
        <f>VLOOKUP(B673,home!$B$2:$E$405,3,FALSE)</f>
        <v>0</v>
      </c>
      <c r="G673">
        <f>VLOOKUP(C673,away!$B$2:$E$405,4,FALSE)</f>
        <v>0</v>
      </c>
      <c r="H673">
        <f>VLOOKUP(A673,away!$A$2:$E$405,3,FALSE)</f>
        <v>0.9</v>
      </c>
      <c r="I673">
        <f>VLOOKUP(C673,away!$B$2:$E$405,3,FALSE)</f>
        <v>1</v>
      </c>
      <c r="J673">
        <f>VLOOKUP(B673,home!$B$2:$E$405,4,FALSE)</f>
        <v>0</v>
      </c>
      <c r="K673" s="3">
        <f t="shared" si="840"/>
        <v>0</v>
      </c>
      <c r="L673" s="3">
        <f t="shared" si="841"/>
        <v>0</v>
      </c>
      <c r="M673" s="5">
        <f t="shared" si="842"/>
        <v>1</v>
      </c>
      <c r="N673" s="5">
        <f t="shared" si="843"/>
        <v>0</v>
      </c>
      <c r="O673" s="5">
        <f t="shared" si="844"/>
        <v>0</v>
      </c>
      <c r="P673" s="5">
        <f t="shared" si="845"/>
        <v>0</v>
      </c>
      <c r="Q673" s="5">
        <f t="shared" si="846"/>
        <v>0</v>
      </c>
      <c r="R673" s="5">
        <f t="shared" si="847"/>
        <v>0</v>
      </c>
      <c r="S673" s="5">
        <f t="shared" si="848"/>
        <v>0</v>
      </c>
      <c r="T673" s="5">
        <f t="shared" si="849"/>
        <v>0</v>
      </c>
      <c r="U673" s="5">
        <f t="shared" si="850"/>
        <v>0</v>
      </c>
      <c r="V673" s="5">
        <f t="shared" si="851"/>
        <v>0</v>
      </c>
      <c r="W673" s="5">
        <f t="shared" si="852"/>
        <v>0</v>
      </c>
      <c r="X673" s="5">
        <f t="shared" si="853"/>
        <v>0</v>
      </c>
      <c r="Y673" s="5">
        <f t="shared" si="854"/>
        <v>0</v>
      </c>
      <c r="Z673" s="5">
        <f t="shared" si="855"/>
        <v>0</v>
      </c>
      <c r="AA673" s="5">
        <f t="shared" si="856"/>
        <v>0</v>
      </c>
      <c r="AB673" s="5">
        <f t="shared" si="857"/>
        <v>0</v>
      </c>
      <c r="AC673" s="5">
        <f t="shared" si="858"/>
        <v>0</v>
      </c>
      <c r="AD673" s="5">
        <f t="shared" si="859"/>
        <v>0</v>
      </c>
      <c r="AE673" s="5">
        <f t="shared" si="860"/>
        <v>0</v>
      </c>
      <c r="AF673" s="5">
        <f t="shared" si="861"/>
        <v>0</v>
      </c>
      <c r="AG673" s="5">
        <f t="shared" si="862"/>
        <v>0</v>
      </c>
      <c r="AH673" s="5">
        <f t="shared" si="863"/>
        <v>0</v>
      </c>
      <c r="AI673" s="5">
        <f t="shared" si="864"/>
        <v>0</v>
      </c>
      <c r="AJ673" s="5">
        <f t="shared" si="865"/>
        <v>0</v>
      </c>
      <c r="AK673" s="5">
        <f t="shared" si="866"/>
        <v>0</v>
      </c>
      <c r="AL673" s="5">
        <f t="shared" si="867"/>
        <v>0</v>
      </c>
      <c r="AM673" s="5">
        <f t="shared" si="868"/>
        <v>0</v>
      </c>
      <c r="AN673" s="5">
        <f t="shared" si="869"/>
        <v>0</v>
      </c>
      <c r="AO673" s="5">
        <f t="shared" si="870"/>
        <v>0</v>
      </c>
      <c r="AP673" s="5">
        <f t="shared" si="871"/>
        <v>0</v>
      </c>
      <c r="AQ673" s="5">
        <f t="shared" si="872"/>
        <v>0</v>
      </c>
      <c r="AR673" s="5">
        <f t="shared" si="873"/>
        <v>0</v>
      </c>
      <c r="AS673" s="5">
        <f t="shared" si="874"/>
        <v>0</v>
      </c>
      <c r="AT673" s="5">
        <f t="shared" si="875"/>
        <v>0</v>
      </c>
      <c r="AU673" s="5">
        <f t="shared" si="876"/>
        <v>0</v>
      </c>
      <c r="AV673" s="5">
        <f t="shared" si="877"/>
        <v>0</v>
      </c>
      <c r="AW673" s="5">
        <f t="shared" si="878"/>
        <v>0</v>
      </c>
      <c r="AX673" s="5">
        <f t="shared" si="879"/>
        <v>0</v>
      </c>
      <c r="AY673" s="5">
        <f t="shared" si="880"/>
        <v>0</v>
      </c>
      <c r="AZ673" s="5">
        <f t="shared" si="881"/>
        <v>0</v>
      </c>
      <c r="BA673" s="5">
        <f t="shared" si="882"/>
        <v>0</v>
      </c>
      <c r="BB673" s="5">
        <f t="shared" si="883"/>
        <v>0</v>
      </c>
      <c r="BC673" s="5">
        <f t="shared" si="884"/>
        <v>0</v>
      </c>
      <c r="BD673" s="5">
        <f t="shared" si="885"/>
        <v>0</v>
      </c>
      <c r="BE673" s="5">
        <f t="shared" si="886"/>
        <v>0</v>
      </c>
      <c r="BF673" s="5">
        <f t="shared" si="887"/>
        <v>0</v>
      </c>
      <c r="BG673" s="5">
        <f t="shared" si="888"/>
        <v>0</v>
      </c>
      <c r="BH673" s="5">
        <f t="shared" si="889"/>
        <v>0</v>
      </c>
      <c r="BI673" s="5">
        <f t="shared" si="890"/>
        <v>0</v>
      </c>
      <c r="BJ673" s="8">
        <f t="shared" si="891"/>
        <v>0</v>
      </c>
      <c r="BK673" s="8">
        <f t="shared" si="892"/>
        <v>1</v>
      </c>
      <c r="BL673" s="8">
        <f t="shared" si="893"/>
        <v>0</v>
      </c>
      <c r="BM673" s="8">
        <f t="shared" si="894"/>
        <v>0</v>
      </c>
      <c r="BN673" s="8">
        <f t="shared" si="895"/>
        <v>1</v>
      </c>
    </row>
    <row r="674" spans="1:66" x14ac:dyDescent="0.25">
      <c r="A674" t="s">
        <v>301</v>
      </c>
      <c r="B674" t="s">
        <v>372</v>
      </c>
      <c r="C674" t="s">
        <v>350</v>
      </c>
      <c r="D674" s="16"/>
      <c r="E674">
        <f>VLOOKUP(A674,home!$A$2:$E$405,3,FALSE)</f>
        <v>1</v>
      </c>
      <c r="F674">
        <f>VLOOKUP(B674,home!$B$2:$E$405,3,FALSE)</f>
        <v>1</v>
      </c>
      <c r="G674">
        <f>VLOOKUP(C674,away!$B$2:$E$405,4,FALSE)</f>
        <v>1</v>
      </c>
      <c r="H674">
        <f>VLOOKUP(A674,away!$A$2:$E$405,3,FALSE)</f>
        <v>0.9</v>
      </c>
      <c r="I674">
        <f>VLOOKUP(C674,away!$B$2:$E$405,3,FALSE)</f>
        <v>1</v>
      </c>
      <c r="J674">
        <f>VLOOKUP(B674,home!$B$2:$E$405,4,FALSE)</f>
        <v>0</v>
      </c>
      <c r="K674" s="3">
        <f t="shared" ref="K674:K736" si="896">E674*F674*G674</f>
        <v>1</v>
      </c>
      <c r="L674" s="3">
        <f t="shared" ref="L674:L736" si="897">H674*I674*J674</f>
        <v>0</v>
      </c>
      <c r="M674" s="5">
        <f t="shared" ref="M674:M736" si="898">_xlfn.POISSON.DIST(0,K674,FALSE) * _xlfn.POISSON.DIST(0,L674,FALSE)</f>
        <v>0.36787944117144233</v>
      </c>
      <c r="N674" s="5">
        <f t="shared" ref="N674:N736" si="899">_xlfn.POISSON.DIST(1,K674,FALSE) * _xlfn.POISSON.DIST(0,L674,FALSE)</f>
        <v>0.36787944117144233</v>
      </c>
      <c r="O674" s="5">
        <f t="shared" ref="O674:O736" si="900">_xlfn.POISSON.DIST(0,K674,FALSE) * _xlfn.POISSON.DIST(1,L674,FALSE)</f>
        <v>0</v>
      </c>
      <c r="P674" s="5">
        <f t="shared" ref="P674:P736" si="901">_xlfn.POISSON.DIST(1,K674,FALSE) * _xlfn.POISSON.DIST(1,L674,FALSE)</f>
        <v>0</v>
      </c>
      <c r="Q674" s="5">
        <f t="shared" ref="Q674:Q736" si="902">_xlfn.POISSON.DIST(2,K674,FALSE) * _xlfn.POISSON.DIST(0,L674,FALSE)</f>
        <v>0.18393972058572114</v>
      </c>
      <c r="R674" s="5">
        <f t="shared" ref="R674:R736" si="903">_xlfn.POISSON.DIST(0,K674,FALSE) * _xlfn.POISSON.DIST(2,L674,FALSE)</f>
        <v>0</v>
      </c>
      <c r="S674" s="5">
        <f t="shared" ref="S674:S736" si="904">_xlfn.POISSON.DIST(2,K674,FALSE) * _xlfn.POISSON.DIST(2,L674,FALSE)</f>
        <v>0</v>
      </c>
      <c r="T674" s="5">
        <f t="shared" ref="T674:T736" si="905">_xlfn.POISSON.DIST(2,K674,FALSE) * _xlfn.POISSON.DIST(1,L674,FALSE)</f>
        <v>0</v>
      </c>
      <c r="U674" s="5">
        <f t="shared" ref="U674:U736" si="906">_xlfn.POISSON.DIST(1,K674,FALSE) * _xlfn.POISSON.DIST(2,L674,FALSE)</f>
        <v>0</v>
      </c>
      <c r="V674" s="5">
        <f t="shared" ref="V674:V736" si="907">_xlfn.POISSON.DIST(3,K674,FALSE) * _xlfn.POISSON.DIST(3,L674,FALSE)</f>
        <v>0</v>
      </c>
      <c r="W674" s="5">
        <f t="shared" ref="W674:W736" si="908">_xlfn.POISSON.DIST(3,K674,FALSE) * _xlfn.POISSON.DIST(0,L674,FALSE)</f>
        <v>6.1313240195240391E-2</v>
      </c>
      <c r="X674" s="5">
        <f t="shared" ref="X674:X736" si="909">_xlfn.POISSON.DIST(3,K674,FALSE) * _xlfn.POISSON.DIST(1,L674,FALSE)</f>
        <v>0</v>
      </c>
      <c r="Y674" s="5">
        <f t="shared" ref="Y674:Y736" si="910">_xlfn.POISSON.DIST(3,K674,FALSE) * _xlfn.POISSON.DIST(2,L674,FALSE)</f>
        <v>0</v>
      </c>
      <c r="Z674" s="5">
        <f t="shared" ref="Z674:Z736" si="911">_xlfn.POISSON.DIST(0,K674,FALSE) * _xlfn.POISSON.DIST(3,L674,FALSE)</f>
        <v>0</v>
      </c>
      <c r="AA674" s="5">
        <f t="shared" ref="AA674:AA736" si="912">_xlfn.POISSON.DIST(1,K674,FALSE) * _xlfn.POISSON.DIST(3,L674,FALSE)</f>
        <v>0</v>
      </c>
      <c r="AB674" s="5">
        <f t="shared" ref="AB674:AB736" si="913">_xlfn.POISSON.DIST(2,K674,FALSE) * _xlfn.POISSON.DIST(3,L674,FALSE)</f>
        <v>0</v>
      </c>
      <c r="AC674" s="5">
        <f t="shared" ref="AC674:AC736" si="914">_xlfn.POISSON.DIST(4,K674,FALSE) * _xlfn.POISSON.DIST(4,L674,FALSE)</f>
        <v>0</v>
      </c>
      <c r="AD674" s="5">
        <f t="shared" ref="AD674:AD736" si="915">_xlfn.POISSON.DIST(4,K674,FALSE) * _xlfn.POISSON.DIST(0,L674,FALSE)</f>
        <v>1.5328310048810094E-2</v>
      </c>
      <c r="AE674" s="5">
        <f t="shared" ref="AE674:AE736" si="916">_xlfn.POISSON.DIST(4,K674,FALSE) * _xlfn.POISSON.DIST(1,L674,FALSE)</f>
        <v>0</v>
      </c>
      <c r="AF674" s="5">
        <f t="shared" ref="AF674:AF736" si="917">_xlfn.POISSON.DIST(4,K674,FALSE) * _xlfn.POISSON.DIST(2,L674,FALSE)</f>
        <v>0</v>
      </c>
      <c r="AG674" s="5">
        <f t="shared" ref="AG674:AG736" si="918">_xlfn.POISSON.DIST(4,K674,FALSE) * _xlfn.POISSON.DIST(3,L674,FALSE)</f>
        <v>0</v>
      </c>
      <c r="AH674" s="5">
        <f t="shared" ref="AH674:AH736" si="919">_xlfn.POISSON.DIST(0,K674,FALSE) * _xlfn.POISSON.DIST(4,L674,FALSE)</f>
        <v>0</v>
      </c>
      <c r="AI674" s="5">
        <f t="shared" ref="AI674:AI736" si="920">_xlfn.POISSON.DIST(1,K674,FALSE) * _xlfn.POISSON.DIST(4,L674,FALSE)</f>
        <v>0</v>
      </c>
      <c r="AJ674" s="5">
        <f t="shared" ref="AJ674:AJ736" si="921">_xlfn.POISSON.DIST(2,K674,FALSE) * _xlfn.POISSON.DIST(4,L674,FALSE)</f>
        <v>0</v>
      </c>
      <c r="AK674" s="5">
        <f t="shared" ref="AK674:AK736" si="922">_xlfn.POISSON.DIST(3,K674,FALSE) * _xlfn.POISSON.DIST(4,L674,FALSE)</f>
        <v>0</v>
      </c>
      <c r="AL674" s="5">
        <f t="shared" ref="AL674:AL736" si="923">_xlfn.POISSON.DIST(5,K674,FALSE) * _xlfn.POISSON.DIST(5,L674,FALSE)</f>
        <v>0</v>
      </c>
      <c r="AM674" s="5">
        <f t="shared" ref="AM674:AM736" si="924">_xlfn.POISSON.DIST(5,K674,FALSE) * _xlfn.POISSON.DIST(0,L674,FALSE)</f>
        <v>3.06566200976202E-3</v>
      </c>
      <c r="AN674" s="5">
        <f t="shared" ref="AN674:AN736" si="925">_xlfn.POISSON.DIST(5,K674,FALSE) * _xlfn.POISSON.DIST(1,L674,FALSE)</f>
        <v>0</v>
      </c>
      <c r="AO674" s="5">
        <f t="shared" ref="AO674:AO736" si="926">_xlfn.POISSON.DIST(5,K674,FALSE) * _xlfn.POISSON.DIST(2,L674,FALSE)</f>
        <v>0</v>
      </c>
      <c r="AP674" s="5">
        <f t="shared" ref="AP674:AP736" si="927">_xlfn.POISSON.DIST(5,K674,FALSE) * _xlfn.POISSON.DIST(3,L674,FALSE)</f>
        <v>0</v>
      </c>
      <c r="AQ674" s="5">
        <f t="shared" ref="AQ674:AQ736" si="928">_xlfn.POISSON.DIST(5,K674,FALSE) * _xlfn.POISSON.DIST(4,L674,FALSE)</f>
        <v>0</v>
      </c>
      <c r="AR674" s="5">
        <f t="shared" ref="AR674:AR736" si="929">_xlfn.POISSON.DIST(0,K674,FALSE) * _xlfn.POISSON.DIST(5,L674,FALSE)</f>
        <v>0</v>
      </c>
      <c r="AS674" s="5">
        <f t="shared" ref="AS674:AS736" si="930">_xlfn.POISSON.DIST(1,K674,FALSE) * _xlfn.POISSON.DIST(5,L674,FALSE)</f>
        <v>0</v>
      </c>
      <c r="AT674" s="5">
        <f t="shared" ref="AT674:AT736" si="931">_xlfn.POISSON.DIST(2,K674,FALSE) * _xlfn.POISSON.DIST(5,L674,FALSE)</f>
        <v>0</v>
      </c>
      <c r="AU674" s="5">
        <f t="shared" ref="AU674:AU736" si="932">_xlfn.POISSON.DIST(3,K674,FALSE) * _xlfn.POISSON.DIST(5,L674,FALSE)</f>
        <v>0</v>
      </c>
      <c r="AV674" s="5">
        <f t="shared" ref="AV674:AV736" si="933">_xlfn.POISSON.DIST(4,K674,FALSE) * _xlfn.POISSON.DIST(5,L674,FALSE)</f>
        <v>0</v>
      </c>
      <c r="AW674" s="5">
        <f t="shared" ref="AW674:AW736" si="934">_xlfn.POISSON.DIST(6,K674,FALSE) * _xlfn.POISSON.DIST(6,L674,FALSE)</f>
        <v>0</v>
      </c>
      <c r="AX674" s="5">
        <f t="shared" ref="AX674:AX736" si="935">_xlfn.POISSON.DIST(6,K674,FALSE) * _xlfn.POISSON.DIST(0,L674,FALSE)</f>
        <v>5.1094366829366978E-4</v>
      </c>
      <c r="AY674" s="5">
        <f t="shared" ref="AY674:AY736" si="936">_xlfn.POISSON.DIST(6,K674,FALSE) * _xlfn.POISSON.DIST(1,L674,FALSE)</f>
        <v>0</v>
      </c>
      <c r="AZ674" s="5">
        <f t="shared" ref="AZ674:AZ736" si="937">_xlfn.POISSON.DIST(6,K674,FALSE) * _xlfn.POISSON.DIST(2,L674,FALSE)</f>
        <v>0</v>
      </c>
      <c r="BA674" s="5">
        <f t="shared" ref="BA674:BA736" si="938">_xlfn.POISSON.DIST(6,K674,FALSE) * _xlfn.POISSON.DIST(3,L674,FALSE)</f>
        <v>0</v>
      </c>
      <c r="BB674" s="5">
        <f t="shared" ref="BB674:BB736" si="939">_xlfn.POISSON.DIST(6,K674,FALSE) * _xlfn.POISSON.DIST(4,L674,FALSE)</f>
        <v>0</v>
      </c>
      <c r="BC674" s="5">
        <f t="shared" ref="BC674:BC736" si="940">_xlfn.POISSON.DIST(6,K674,FALSE) * _xlfn.POISSON.DIST(5,L674,FALSE)</f>
        <v>0</v>
      </c>
      <c r="BD674" s="5">
        <f t="shared" ref="BD674:BD736" si="941">_xlfn.POISSON.DIST(0,K674,FALSE) * _xlfn.POISSON.DIST(6,L674,FALSE)</f>
        <v>0</v>
      </c>
      <c r="BE674" s="5">
        <f t="shared" ref="BE674:BE736" si="942">_xlfn.POISSON.DIST(1,K674,FALSE) * _xlfn.POISSON.DIST(6,L674,FALSE)</f>
        <v>0</v>
      </c>
      <c r="BF674" s="5">
        <f t="shared" ref="BF674:BF736" si="943">_xlfn.POISSON.DIST(2,K674,FALSE) * _xlfn.POISSON.DIST(6,L674,FALSE)</f>
        <v>0</v>
      </c>
      <c r="BG674" s="5">
        <f t="shared" ref="BG674:BG736" si="944">_xlfn.POISSON.DIST(3,K674,FALSE) * _xlfn.POISSON.DIST(6,L674,FALSE)</f>
        <v>0</v>
      </c>
      <c r="BH674" s="5">
        <f t="shared" ref="BH674:BH736" si="945">_xlfn.POISSON.DIST(4,K674,FALSE) * _xlfn.POISSON.DIST(6,L674,FALSE)</f>
        <v>0</v>
      </c>
      <c r="BI674" s="5">
        <f t="shared" ref="BI674:BI736" si="946">_xlfn.POISSON.DIST(5,K674,FALSE) * _xlfn.POISSON.DIST(6,L674,FALSE)</f>
        <v>0</v>
      </c>
      <c r="BJ674" s="8">
        <f t="shared" ref="BJ674:BJ736" si="947">SUM(N674,Q674,T674,W674,X674,Y674,AD674,AE674,AF674,AG674,AM674,AN674,AO674,AP674,AQ674,AX674,AY674,AZ674,BA674,BB674,BC674)</f>
        <v>0.63203731767926963</v>
      </c>
      <c r="BK674" s="8">
        <f t="shared" ref="BK674:BK736" si="948">SUM(M674,P674,S674,V674,AC674,AL674,AY674)</f>
        <v>0.36787944117144233</v>
      </c>
      <c r="BL674" s="8">
        <f t="shared" ref="BL674:BL736" si="949">SUM(O674,R674,U674,AA674,AB674,AH674,AI674,AJ674,AK674,AR674,AS674,AT674,AU674,AV674,BD674,BE674,BF674,BG674,BH674,BI674)</f>
        <v>0</v>
      </c>
      <c r="BM674" s="8">
        <f t="shared" ref="BM674:BM736" si="950">SUM(S674:BI674)</f>
        <v>8.0218155922106182E-2</v>
      </c>
      <c r="BN674" s="8">
        <f t="shared" ref="BN674:BN736" si="951">SUM(M674:R674)</f>
        <v>0.91969860292860584</v>
      </c>
    </row>
    <row r="675" spans="1:66" x14ac:dyDescent="0.25">
      <c r="A675" t="s">
        <v>301</v>
      </c>
      <c r="B675" t="s">
        <v>316</v>
      </c>
      <c r="C675" t="s">
        <v>368</v>
      </c>
      <c r="D675" s="16"/>
      <c r="E675">
        <f>VLOOKUP(A675,home!$A$2:$E$405,3,FALSE)</f>
        <v>1</v>
      </c>
      <c r="F675">
        <f>VLOOKUP(B675,home!$B$2:$E$405,3,FALSE)</f>
        <v>1</v>
      </c>
      <c r="G675">
        <f>VLOOKUP(C675,away!$B$2:$E$405,4,FALSE)</f>
        <v>0</v>
      </c>
      <c r="H675">
        <f>VLOOKUP(A675,away!$A$2:$E$405,3,FALSE)</f>
        <v>0.9</v>
      </c>
      <c r="I675">
        <f>VLOOKUP(C675,away!$B$2:$E$405,3,FALSE)</f>
        <v>0</v>
      </c>
      <c r="J675">
        <f>VLOOKUP(B675,home!$B$2:$E$405,4,FALSE)</f>
        <v>1.1100000000000001</v>
      </c>
      <c r="K675" s="3">
        <f t="shared" si="896"/>
        <v>0</v>
      </c>
      <c r="L675" s="3">
        <f t="shared" si="897"/>
        <v>0</v>
      </c>
      <c r="M675" s="5">
        <f t="shared" si="898"/>
        <v>1</v>
      </c>
      <c r="N675" s="5">
        <f t="shared" si="899"/>
        <v>0</v>
      </c>
      <c r="O675" s="5">
        <f t="shared" si="900"/>
        <v>0</v>
      </c>
      <c r="P675" s="5">
        <f t="shared" si="901"/>
        <v>0</v>
      </c>
      <c r="Q675" s="5">
        <f t="shared" si="902"/>
        <v>0</v>
      </c>
      <c r="R675" s="5">
        <f t="shared" si="903"/>
        <v>0</v>
      </c>
      <c r="S675" s="5">
        <f t="shared" si="904"/>
        <v>0</v>
      </c>
      <c r="T675" s="5">
        <f t="shared" si="905"/>
        <v>0</v>
      </c>
      <c r="U675" s="5">
        <f t="shared" si="906"/>
        <v>0</v>
      </c>
      <c r="V675" s="5">
        <f t="shared" si="907"/>
        <v>0</v>
      </c>
      <c r="W675" s="5">
        <f t="shared" si="908"/>
        <v>0</v>
      </c>
      <c r="X675" s="5">
        <f t="shared" si="909"/>
        <v>0</v>
      </c>
      <c r="Y675" s="5">
        <f t="shared" si="910"/>
        <v>0</v>
      </c>
      <c r="Z675" s="5">
        <f t="shared" si="911"/>
        <v>0</v>
      </c>
      <c r="AA675" s="5">
        <f t="shared" si="912"/>
        <v>0</v>
      </c>
      <c r="AB675" s="5">
        <f t="shared" si="913"/>
        <v>0</v>
      </c>
      <c r="AC675" s="5">
        <f t="shared" si="914"/>
        <v>0</v>
      </c>
      <c r="AD675" s="5">
        <f t="shared" si="915"/>
        <v>0</v>
      </c>
      <c r="AE675" s="5">
        <f t="shared" si="916"/>
        <v>0</v>
      </c>
      <c r="AF675" s="5">
        <f t="shared" si="917"/>
        <v>0</v>
      </c>
      <c r="AG675" s="5">
        <f t="shared" si="918"/>
        <v>0</v>
      </c>
      <c r="AH675" s="5">
        <f t="shared" si="919"/>
        <v>0</v>
      </c>
      <c r="AI675" s="5">
        <f t="shared" si="920"/>
        <v>0</v>
      </c>
      <c r="AJ675" s="5">
        <f t="shared" si="921"/>
        <v>0</v>
      </c>
      <c r="AK675" s="5">
        <f t="shared" si="922"/>
        <v>0</v>
      </c>
      <c r="AL675" s="5">
        <f t="shared" si="923"/>
        <v>0</v>
      </c>
      <c r="AM675" s="5">
        <f t="shared" si="924"/>
        <v>0</v>
      </c>
      <c r="AN675" s="5">
        <f t="shared" si="925"/>
        <v>0</v>
      </c>
      <c r="AO675" s="5">
        <f t="shared" si="926"/>
        <v>0</v>
      </c>
      <c r="AP675" s="5">
        <f t="shared" si="927"/>
        <v>0</v>
      </c>
      <c r="AQ675" s="5">
        <f t="shared" si="928"/>
        <v>0</v>
      </c>
      <c r="AR675" s="5">
        <f t="shared" si="929"/>
        <v>0</v>
      </c>
      <c r="AS675" s="5">
        <f t="shared" si="930"/>
        <v>0</v>
      </c>
      <c r="AT675" s="5">
        <f t="shared" si="931"/>
        <v>0</v>
      </c>
      <c r="AU675" s="5">
        <f t="shared" si="932"/>
        <v>0</v>
      </c>
      <c r="AV675" s="5">
        <f t="shared" si="933"/>
        <v>0</v>
      </c>
      <c r="AW675" s="5">
        <f t="shared" si="934"/>
        <v>0</v>
      </c>
      <c r="AX675" s="5">
        <f t="shared" si="935"/>
        <v>0</v>
      </c>
      <c r="AY675" s="5">
        <f t="shared" si="936"/>
        <v>0</v>
      </c>
      <c r="AZ675" s="5">
        <f t="shared" si="937"/>
        <v>0</v>
      </c>
      <c r="BA675" s="5">
        <f t="shared" si="938"/>
        <v>0</v>
      </c>
      <c r="BB675" s="5">
        <f t="shared" si="939"/>
        <v>0</v>
      </c>
      <c r="BC675" s="5">
        <f t="shared" si="940"/>
        <v>0</v>
      </c>
      <c r="BD675" s="5">
        <f t="shared" si="941"/>
        <v>0</v>
      </c>
      <c r="BE675" s="5">
        <f t="shared" si="942"/>
        <v>0</v>
      </c>
      <c r="BF675" s="5">
        <f t="shared" si="943"/>
        <v>0</v>
      </c>
      <c r="BG675" s="5">
        <f t="shared" si="944"/>
        <v>0</v>
      </c>
      <c r="BH675" s="5">
        <f t="shared" si="945"/>
        <v>0</v>
      </c>
      <c r="BI675" s="5">
        <f t="shared" si="946"/>
        <v>0</v>
      </c>
      <c r="BJ675" s="8">
        <f t="shared" si="947"/>
        <v>0</v>
      </c>
      <c r="BK675" s="8">
        <f t="shared" si="948"/>
        <v>1</v>
      </c>
      <c r="BL675" s="8">
        <f t="shared" si="949"/>
        <v>0</v>
      </c>
      <c r="BM675" s="8">
        <f t="shared" si="950"/>
        <v>0</v>
      </c>
      <c r="BN675" s="8">
        <f t="shared" si="951"/>
        <v>1</v>
      </c>
    </row>
    <row r="676" spans="1:66" x14ac:dyDescent="0.25">
      <c r="A676" t="s">
        <v>303</v>
      </c>
      <c r="B676" t="s">
        <v>374</v>
      </c>
      <c r="C676" t="s">
        <v>357</v>
      </c>
      <c r="D676" s="16"/>
      <c r="E676">
        <f>VLOOKUP(A676,home!$A$2:$E$405,3,FALSE)</f>
        <v>1</v>
      </c>
      <c r="F676">
        <f>VLOOKUP(B676,home!$B$2:$E$405,3,FALSE)</f>
        <v>1</v>
      </c>
      <c r="G676">
        <f>VLOOKUP(C676,away!$B$2:$E$405,4,FALSE)</f>
        <v>0</v>
      </c>
      <c r="H676">
        <f>VLOOKUP(A676,away!$A$2:$E$405,3,FALSE)</f>
        <v>0.63636363636363602</v>
      </c>
      <c r="I676">
        <f>VLOOKUP(C676,away!$B$2:$E$405,3,FALSE)</f>
        <v>0</v>
      </c>
      <c r="J676">
        <f>VLOOKUP(B676,home!$B$2:$E$405,4,FALSE)</f>
        <v>0</v>
      </c>
      <c r="K676" s="3">
        <f t="shared" si="896"/>
        <v>0</v>
      </c>
      <c r="L676" s="3">
        <f t="shared" si="897"/>
        <v>0</v>
      </c>
      <c r="M676" s="5">
        <f t="shared" si="898"/>
        <v>1</v>
      </c>
      <c r="N676" s="5">
        <f t="shared" si="899"/>
        <v>0</v>
      </c>
      <c r="O676" s="5">
        <f t="shared" si="900"/>
        <v>0</v>
      </c>
      <c r="P676" s="5">
        <f t="shared" si="901"/>
        <v>0</v>
      </c>
      <c r="Q676" s="5">
        <f t="shared" si="902"/>
        <v>0</v>
      </c>
      <c r="R676" s="5">
        <f t="shared" si="903"/>
        <v>0</v>
      </c>
      <c r="S676" s="5">
        <f t="shared" si="904"/>
        <v>0</v>
      </c>
      <c r="T676" s="5">
        <f t="shared" si="905"/>
        <v>0</v>
      </c>
      <c r="U676" s="5">
        <f t="shared" si="906"/>
        <v>0</v>
      </c>
      <c r="V676" s="5">
        <f t="shared" si="907"/>
        <v>0</v>
      </c>
      <c r="W676" s="5">
        <f t="shared" si="908"/>
        <v>0</v>
      </c>
      <c r="X676" s="5">
        <f t="shared" si="909"/>
        <v>0</v>
      </c>
      <c r="Y676" s="5">
        <f t="shared" si="910"/>
        <v>0</v>
      </c>
      <c r="Z676" s="5">
        <f t="shared" si="911"/>
        <v>0</v>
      </c>
      <c r="AA676" s="5">
        <f t="shared" si="912"/>
        <v>0</v>
      </c>
      <c r="AB676" s="5">
        <f t="shared" si="913"/>
        <v>0</v>
      </c>
      <c r="AC676" s="5">
        <f t="shared" si="914"/>
        <v>0</v>
      </c>
      <c r="AD676" s="5">
        <f t="shared" si="915"/>
        <v>0</v>
      </c>
      <c r="AE676" s="5">
        <f t="shared" si="916"/>
        <v>0</v>
      </c>
      <c r="AF676" s="5">
        <f t="shared" si="917"/>
        <v>0</v>
      </c>
      <c r="AG676" s="5">
        <f t="shared" si="918"/>
        <v>0</v>
      </c>
      <c r="AH676" s="5">
        <f t="shared" si="919"/>
        <v>0</v>
      </c>
      <c r="AI676" s="5">
        <f t="shared" si="920"/>
        <v>0</v>
      </c>
      <c r="AJ676" s="5">
        <f t="shared" si="921"/>
        <v>0</v>
      </c>
      <c r="AK676" s="5">
        <f t="shared" si="922"/>
        <v>0</v>
      </c>
      <c r="AL676" s="5">
        <f t="shared" si="923"/>
        <v>0</v>
      </c>
      <c r="AM676" s="5">
        <f t="shared" si="924"/>
        <v>0</v>
      </c>
      <c r="AN676" s="5">
        <f t="shared" si="925"/>
        <v>0</v>
      </c>
      <c r="AO676" s="5">
        <f t="shared" si="926"/>
        <v>0</v>
      </c>
      <c r="AP676" s="5">
        <f t="shared" si="927"/>
        <v>0</v>
      </c>
      <c r="AQ676" s="5">
        <f t="shared" si="928"/>
        <v>0</v>
      </c>
      <c r="AR676" s="5">
        <f t="shared" si="929"/>
        <v>0</v>
      </c>
      <c r="AS676" s="5">
        <f t="shared" si="930"/>
        <v>0</v>
      </c>
      <c r="AT676" s="5">
        <f t="shared" si="931"/>
        <v>0</v>
      </c>
      <c r="AU676" s="5">
        <f t="shared" si="932"/>
        <v>0</v>
      </c>
      <c r="AV676" s="5">
        <f t="shared" si="933"/>
        <v>0</v>
      </c>
      <c r="AW676" s="5">
        <f t="shared" si="934"/>
        <v>0</v>
      </c>
      <c r="AX676" s="5">
        <f t="shared" si="935"/>
        <v>0</v>
      </c>
      <c r="AY676" s="5">
        <f t="shared" si="936"/>
        <v>0</v>
      </c>
      <c r="AZ676" s="5">
        <f t="shared" si="937"/>
        <v>0</v>
      </c>
      <c r="BA676" s="5">
        <f t="shared" si="938"/>
        <v>0</v>
      </c>
      <c r="BB676" s="5">
        <f t="shared" si="939"/>
        <v>0</v>
      </c>
      <c r="BC676" s="5">
        <f t="shared" si="940"/>
        <v>0</v>
      </c>
      <c r="BD676" s="5">
        <f t="shared" si="941"/>
        <v>0</v>
      </c>
      <c r="BE676" s="5">
        <f t="shared" si="942"/>
        <v>0</v>
      </c>
      <c r="BF676" s="5">
        <f t="shared" si="943"/>
        <v>0</v>
      </c>
      <c r="BG676" s="5">
        <f t="shared" si="944"/>
        <v>0</v>
      </c>
      <c r="BH676" s="5">
        <f t="shared" si="945"/>
        <v>0</v>
      </c>
      <c r="BI676" s="5">
        <f t="shared" si="946"/>
        <v>0</v>
      </c>
      <c r="BJ676" s="8">
        <f t="shared" si="947"/>
        <v>0</v>
      </c>
      <c r="BK676" s="8">
        <f t="shared" si="948"/>
        <v>1</v>
      </c>
      <c r="BL676" s="8">
        <f t="shared" si="949"/>
        <v>0</v>
      </c>
      <c r="BM676" s="8">
        <f t="shared" si="950"/>
        <v>0</v>
      </c>
      <c r="BN676" s="8">
        <f t="shared" si="951"/>
        <v>1</v>
      </c>
    </row>
    <row r="677" spans="1:66" x14ac:dyDescent="0.25">
      <c r="A677" t="s">
        <v>303</v>
      </c>
      <c r="B677" t="s">
        <v>349</v>
      </c>
      <c r="C677" t="s">
        <v>466</v>
      </c>
      <c r="D677" s="16"/>
      <c r="E677">
        <f>VLOOKUP(A677,home!$A$2:$E$405,3,FALSE)</f>
        <v>1</v>
      </c>
      <c r="F677">
        <f>VLOOKUP(B677,home!$B$2:$E$405,3,FALSE)</f>
        <v>0</v>
      </c>
      <c r="G677">
        <f>VLOOKUP(C677,away!$B$2:$E$405,4,FALSE)</f>
        <v>0</v>
      </c>
      <c r="H677">
        <f>VLOOKUP(A677,away!$A$2:$E$405,3,FALSE)</f>
        <v>0.63636363636363602</v>
      </c>
      <c r="I677">
        <f>VLOOKUP(C677,away!$B$2:$E$405,3,FALSE)</f>
        <v>0</v>
      </c>
      <c r="J677">
        <f>VLOOKUP(B677,home!$B$2:$E$405,4,FALSE)</f>
        <v>0</v>
      </c>
      <c r="K677" s="3">
        <f t="shared" si="896"/>
        <v>0</v>
      </c>
      <c r="L677" s="3">
        <f t="shared" si="897"/>
        <v>0</v>
      </c>
      <c r="M677" s="5">
        <f t="shared" si="898"/>
        <v>1</v>
      </c>
      <c r="N677" s="5">
        <f t="shared" si="899"/>
        <v>0</v>
      </c>
      <c r="O677" s="5">
        <f t="shared" si="900"/>
        <v>0</v>
      </c>
      <c r="P677" s="5">
        <f t="shared" si="901"/>
        <v>0</v>
      </c>
      <c r="Q677" s="5">
        <f t="shared" si="902"/>
        <v>0</v>
      </c>
      <c r="R677" s="5">
        <f t="shared" si="903"/>
        <v>0</v>
      </c>
      <c r="S677" s="5">
        <f t="shared" si="904"/>
        <v>0</v>
      </c>
      <c r="T677" s="5">
        <f t="shared" si="905"/>
        <v>0</v>
      </c>
      <c r="U677" s="5">
        <f t="shared" si="906"/>
        <v>0</v>
      </c>
      <c r="V677" s="5">
        <f t="shared" si="907"/>
        <v>0</v>
      </c>
      <c r="W677" s="5">
        <f t="shared" si="908"/>
        <v>0</v>
      </c>
      <c r="X677" s="5">
        <f t="shared" si="909"/>
        <v>0</v>
      </c>
      <c r="Y677" s="5">
        <f t="shared" si="910"/>
        <v>0</v>
      </c>
      <c r="Z677" s="5">
        <f t="shared" si="911"/>
        <v>0</v>
      </c>
      <c r="AA677" s="5">
        <f t="shared" si="912"/>
        <v>0</v>
      </c>
      <c r="AB677" s="5">
        <f t="shared" si="913"/>
        <v>0</v>
      </c>
      <c r="AC677" s="5">
        <f t="shared" si="914"/>
        <v>0</v>
      </c>
      <c r="AD677" s="5">
        <f t="shared" si="915"/>
        <v>0</v>
      </c>
      <c r="AE677" s="5">
        <f t="shared" si="916"/>
        <v>0</v>
      </c>
      <c r="AF677" s="5">
        <f t="shared" si="917"/>
        <v>0</v>
      </c>
      <c r="AG677" s="5">
        <f t="shared" si="918"/>
        <v>0</v>
      </c>
      <c r="AH677" s="5">
        <f t="shared" si="919"/>
        <v>0</v>
      </c>
      <c r="AI677" s="5">
        <f t="shared" si="920"/>
        <v>0</v>
      </c>
      <c r="AJ677" s="5">
        <f t="shared" si="921"/>
        <v>0</v>
      </c>
      <c r="AK677" s="5">
        <f t="shared" si="922"/>
        <v>0</v>
      </c>
      <c r="AL677" s="5">
        <f t="shared" si="923"/>
        <v>0</v>
      </c>
      <c r="AM677" s="5">
        <f t="shared" si="924"/>
        <v>0</v>
      </c>
      <c r="AN677" s="5">
        <f t="shared" si="925"/>
        <v>0</v>
      </c>
      <c r="AO677" s="5">
        <f t="shared" si="926"/>
        <v>0</v>
      </c>
      <c r="AP677" s="5">
        <f t="shared" si="927"/>
        <v>0</v>
      </c>
      <c r="AQ677" s="5">
        <f t="shared" si="928"/>
        <v>0</v>
      </c>
      <c r="AR677" s="5">
        <f t="shared" si="929"/>
        <v>0</v>
      </c>
      <c r="AS677" s="5">
        <f t="shared" si="930"/>
        <v>0</v>
      </c>
      <c r="AT677" s="5">
        <f t="shared" si="931"/>
        <v>0</v>
      </c>
      <c r="AU677" s="5">
        <f t="shared" si="932"/>
        <v>0</v>
      </c>
      <c r="AV677" s="5">
        <f t="shared" si="933"/>
        <v>0</v>
      </c>
      <c r="AW677" s="5">
        <f t="shared" si="934"/>
        <v>0</v>
      </c>
      <c r="AX677" s="5">
        <f t="shared" si="935"/>
        <v>0</v>
      </c>
      <c r="AY677" s="5">
        <f t="shared" si="936"/>
        <v>0</v>
      </c>
      <c r="AZ677" s="5">
        <f t="shared" si="937"/>
        <v>0</v>
      </c>
      <c r="BA677" s="5">
        <f t="shared" si="938"/>
        <v>0</v>
      </c>
      <c r="BB677" s="5">
        <f t="shared" si="939"/>
        <v>0</v>
      </c>
      <c r="BC677" s="5">
        <f t="shared" si="940"/>
        <v>0</v>
      </c>
      <c r="BD677" s="5">
        <f t="shared" si="941"/>
        <v>0</v>
      </c>
      <c r="BE677" s="5">
        <f t="shared" si="942"/>
        <v>0</v>
      </c>
      <c r="BF677" s="5">
        <f t="shared" si="943"/>
        <v>0</v>
      </c>
      <c r="BG677" s="5">
        <f t="shared" si="944"/>
        <v>0</v>
      </c>
      <c r="BH677" s="5">
        <f t="shared" si="945"/>
        <v>0</v>
      </c>
      <c r="BI677" s="5">
        <f t="shared" si="946"/>
        <v>0</v>
      </c>
      <c r="BJ677" s="8">
        <f t="shared" si="947"/>
        <v>0</v>
      </c>
      <c r="BK677" s="8">
        <f t="shared" si="948"/>
        <v>1</v>
      </c>
      <c r="BL677" s="8">
        <f t="shared" si="949"/>
        <v>0</v>
      </c>
      <c r="BM677" s="8">
        <f t="shared" si="950"/>
        <v>0</v>
      </c>
      <c r="BN677" s="8">
        <f t="shared" si="951"/>
        <v>1</v>
      </c>
    </row>
    <row r="678" spans="1:66" x14ac:dyDescent="0.25">
      <c r="A678" t="s">
        <v>303</v>
      </c>
      <c r="B678" t="s">
        <v>361</v>
      </c>
      <c r="C678" t="s">
        <v>380</v>
      </c>
      <c r="D678" s="16"/>
      <c r="E678">
        <f>VLOOKUP(A678,home!$A$2:$E$405,3,FALSE)</f>
        <v>1</v>
      </c>
      <c r="F678">
        <f>VLOOKUP(B678,home!$B$2:$E$405,3,FALSE)</f>
        <v>2</v>
      </c>
      <c r="G678">
        <f>VLOOKUP(C678,away!$B$2:$E$405,4,FALSE)</f>
        <v>1</v>
      </c>
      <c r="H678">
        <f>VLOOKUP(A678,away!$A$2:$E$405,3,FALSE)</f>
        <v>0.63636363636363602</v>
      </c>
      <c r="I678">
        <f>VLOOKUP(C678,away!$B$2:$E$405,3,FALSE)</f>
        <v>2</v>
      </c>
      <c r="J678">
        <f>VLOOKUP(B678,home!$B$2:$E$405,4,FALSE)</f>
        <v>3.14</v>
      </c>
      <c r="K678" s="3">
        <f t="shared" si="896"/>
        <v>2</v>
      </c>
      <c r="L678" s="3">
        <f t="shared" si="897"/>
        <v>3.9963636363636343</v>
      </c>
      <c r="M678" s="5">
        <f t="shared" si="898"/>
        <v>2.4877822292721464E-3</v>
      </c>
      <c r="N678" s="5">
        <f t="shared" si="899"/>
        <v>4.975564458544292E-3</v>
      </c>
      <c r="O678" s="5">
        <f t="shared" si="900"/>
        <v>9.9420824362548618E-3</v>
      </c>
      <c r="P678" s="5">
        <f t="shared" si="901"/>
        <v>1.988416487250972E-2</v>
      </c>
      <c r="Q678" s="5">
        <f t="shared" si="902"/>
        <v>4.9755644585442937E-3</v>
      </c>
      <c r="R678" s="5">
        <f t="shared" si="903"/>
        <v>1.9866088358989259E-2</v>
      </c>
      <c r="S678" s="5">
        <f t="shared" si="904"/>
        <v>3.9732176717978525E-2</v>
      </c>
      <c r="T678" s="5">
        <f t="shared" si="905"/>
        <v>1.988416487250973E-2</v>
      </c>
      <c r="U678" s="5">
        <f t="shared" si="906"/>
        <v>3.9732176717978511E-2</v>
      </c>
      <c r="V678" s="5">
        <f t="shared" si="907"/>
        <v>3.5285383606511816E-2</v>
      </c>
      <c r="W678" s="5">
        <f t="shared" si="908"/>
        <v>3.3170429723628626E-3</v>
      </c>
      <c r="X678" s="5">
        <f t="shared" si="909"/>
        <v>1.3256109915006486E-2</v>
      </c>
      <c r="Y678" s="5">
        <f t="shared" si="910"/>
        <v>2.6488117811985686E-2</v>
      </c>
      <c r="Z678" s="5">
        <f t="shared" si="911"/>
        <v>2.6464037704883855E-2</v>
      </c>
      <c r="AA678" s="5">
        <f t="shared" si="912"/>
        <v>5.2928075409767704E-2</v>
      </c>
      <c r="AB678" s="5">
        <f t="shared" si="913"/>
        <v>5.2928075409767725E-2</v>
      </c>
      <c r="AC678" s="5">
        <f t="shared" si="914"/>
        <v>1.7626652992525669E-2</v>
      </c>
      <c r="AD678" s="5">
        <f t="shared" si="915"/>
        <v>1.6585214861814313E-3</v>
      </c>
      <c r="AE678" s="5">
        <f t="shared" si="916"/>
        <v>6.6280549575032429E-3</v>
      </c>
      <c r="AF678" s="5">
        <f t="shared" si="917"/>
        <v>1.3244058905992843E-2</v>
      </c>
      <c r="AG678" s="5">
        <f t="shared" si="918"/>
        <v>1.7642691803255908E-2</v>
      </c>
      <c r="AH678" s="5">
        <f t="shared" si="919"/>
        <v>2.6439979488788495E-2</v>
      </c>
      <c r="AI678" s="5">
        <f t="shared" si="920"/>
        <v>5.2879958977576982E-2</v>
      </c>
      <c r="AJ678" s="5">
        <f t="shared" si="921"/>
        <v>5.2879958977577003E-2</v>
      </c>
      <c r="AK678" s="5">
        <f t="shared" si="922"/>
        <v>3.5253305985051338E-2</v>
      </c>
      <c r="AL678" s="5">
        <f t="shared" si="923"/>
        <v>5.6354012040103832E-3</v>
      </c>
      <c r="AM678" s="5">
        <f t="shared" si="924"/>
        <v>6.6340859447257229E-4</v>
      </c>
      <c r="AN678" s="5">
        <f t="shared" si="925"/>
        <v>2.6512219830012963E-3</v>
      </c>
      <c r="AO678" s="5">
        <f t="shared" si="926"/>
        <v>5.2976235623971354E-3</v>
      </c>
      <c r="AP678" s="5">
        <f t="shared" si="927"/>
        <v>7.0570767213023605E-3</v>
      </c>
      <c r="AQ678" s="5">
        <f t="shared" si="928"/>
        <v>7.0506611970102646E-3</v>
      </c>
      <c r="AR678" s="5">
        <f t="shared" si="929"/>
        <v>2.1132754515038942E-2</v>
      </c>
      <c r="AS678" s="5">
        <f t="shared" si="930"/>
        <v>4.226550903007787E-2</v>
      </c>
      <c r="AT678" s="5">
        <f t="shared" si="931"/>
        <v>4.2265509030077891E-2</v>
      </c>
      <c r="AU678" s="5">
        <f t="shared" si="932"/>
        <v>2.8177006020051926E-2</v>
      </c>
      <c r="AV678" s="5">
        <f t="shared" si="933"/>
        <v>1.4088503010025963E-2</v>
      </c>
      <c r="AW678" s="5">
        <f t="shared" si="934"/>
        <v>1.2511729137792747E-3</v>
      </c>
      <c r="AX678" s="5">
        <f t="shared" si="935"/>
        <v>2.2113619815752409E-4</v>
      </c>
      <c r="AY678" s="5">
        <f t="shared" si="936"/>
        <v>8.8374066100043206E-4</v>
      </c>
      <c r="AZ678" s="5">
        <f t="shared" si="937"/>
        <v>1.7658745207990449E-3</v>
      </c>
      <c r="BA678" s="5">
        <f t="shared" si="938"/>
        <v>2.352358907100787E-3</v>
      </c>
      <c r="BB678" s="5">
        <f t="shared" si="939"/>
        <v>2.3502203990034215E-3</v>
      </c>
      <c r="BC678" s="5">
        <f t="shared" si="940"/>
        <v>1.8784670680034611E-3</v>
      </c>
      <c r="BD678" s="5">
        <f t="shared" si="941"/>
        <v>1.4075695280016844E-2</v>
      </c>
      <c r="BE678" s="5">
        <f t="shared" si="942"/>
        <v>2.8151390560033681E-2</v>
      </c>
      <c r="BF678" s="5">
        <f t="shared" si="943"/>
        <v>2.8151390560033695E-2</v>
      </c>
      <c r="BG678" s="5">
        <f t="shared" si="944"/>
        <v>1.876759370668913E-2</v>
      </c>
      <c r="BH678" s="5">
        <f t="shared" si="945"/>
        <v>9.383796853344565E-3</v>
      </c>
      <c r="BI678" s="5">
        <f t="shared" si="946"/>
        <v>3.7535187413378244E-3</v>
      </c>
      <c r="BJ678" s="8">
        <f t="shared" si="947"/>
        <v>0.14424168145413507</v>
      </c>
      <c r="BK678" s="8">
        <f t="shared" si="948"/>
        <v>0.1215353022838087</v>
      </c>
      <c r="BL678" s="8">
        <f t="shared" si="949"/>
        <v>0.59306236906848009</v>
      </c>
      <c r="BM678" s="8">
        <f t="shared" si="950"/>
        <v>0.82353957594997207</v>
      </c>
      <c r="BN678" s="8">
        <f t="shared" si="951"/>
        <v>6.2131246814114575E-2</v>
      </c>
    </row>
    <row r="679" spans="1:66" x14ac:dyDescent="0.25">
      <c r="A679" t="s">
        <v>303</v>
      </c>
      <c r="B679" t="s">
        <v>364</v>
      </c>
      <c r="C679" t="s">
        <v>342</v>
      </c>
      <c r="D679" s="16"/>
      <c r="E679">
        <f>VLOOKUP(A679,home!$A$2:$E$405,3,FALSE)</f>
        <v>1</v>
      </c>
      <c r="F679">
        <f>VLOOKUP(B679,home!$B$2:$E$405,3,FALSE)</f>
        <v>1</v>
      </c>
      <c r="G679" t="e">
        <f>VLOOKUP(C679,away!$B$2:$E$405,4,FALSE)</f>
        <v>#N/A</v>
      </c>
      <c r="H679">
        <f>VLOOKUP(A679,away!$A$2:$E$405,3,FALSE)</f>
        <v>0.63636363636363602</v>
      </c>
      <c r="I679" t="e">
        <f>VLOOKUP(C679,away!$B$2:$E$405,3,FALSE)</f>
        <v>#N/A</v>
      </c>
      <c r="J679">
        <f>VLOOKUP(B679,home!$B$2:$E$405,4,FALSE)</f>
        <v>0</v>
      </c>
      <c r="K679" s="3" t="e">
        <f t="shared" si="896"/>
        <v>#N/A</v>
      </c>
      <c r="L679" s="3" t="e">
        <f t="shared" si="897"/>
        <v>#N/A</v>
      </c>
      <c r="M679" s="5" t="e">
        <f t="shared" si="898"/>
        <v>#N/A</v>
      </c>
      <c r="N679" s="5" t="e">
        <f t="shared" si="899"/>
        <v>#N/A</v>
      </c>
      <c r="O679" s="5" t="e">
        <f t="shared" si="900"/>
        <v>#N/A</v>
      </c>
      <c r="P679" s="5" t="e">
        <f t="shared" si="901"/>
        <v>#N/A</v>
      </c>
      <c r="Q679" s="5" t="e">
        <f t="shared" si="902"/>
        <v>#N/A</v>
      </c>
      <c r="R679" s="5" t="e">
        <f t="shared" si="903"/>
        <v>#N/A</v>
      </c>
      <c r="S679" s="5" t="e">
        <f t="shared" si="904"/>
        <v>#N/A</v>
      </c>
      <c r="T679" s="5" t="e">
        <f t="shared" si="905"/>
        <v>#N/A</v>
      </c>
      <c r="U679" s="5" t="e">
        <f t="shared" si="906"/>
        <v>#N/A</v>
      </c>
      <c r="V679" s="5" t="e">
        <f t="shared" si="907"/>
        <v>#N/A</v>
      </c>
      <c r="W679" s="5" t="e">
        <f t="shared" si="908"/>
        <v>#N/A</v>
      </c>
      <c r="X679" s="5" t="e">
        <f t="shared" si="909"/>
        <v>#N/A</v>
      </c>
      <c r="Y679" s="5" t="e">
        <f t="shared" si="910"/>
        <v>#N/A</v>
      </c>
      <c r="Z679" s="5" t="e">
        <f t="shared" si="911"/>
        <v>#N/A</v>
      </c>
      <c r="AA679" s="5" t="e">
        <f t="shared" si="912"/>
        <v>#N/A</v>
      </c>
      <c r="AB679" s="5" t="e">
        <f t="shared" si="913"/>
        <v>#N/A</v>
      </c>
      <c r="AC679" s="5" t="e">
        <f t="shared" si="914"/>
        <v>#N/A</v>
      </c>
      <c r="AD679" s="5" t="e">
        <f t="shared" si="915"/>
        <v>#N/A</v>
      </c>
      <c r="AE679" s="5" t="e">
        <f t="shared" si="916"/>
        <v>#N/A</v>
      </c>
      <c r="AF679" s="5" t="e">
        <f t="shared" si="917"/>
        <v>#N/A</v>
      </c>
      <c r="AG679" s="5" t="e">
        <f t="shared" si="918"/>
        <v>#N/A</v>
      </c>
      <c r="AH679" s="5" t="e">
        <f t="shared" si="919"/>
        <v>#N/A</v>
      </c>
      <c r="AI679" s="5" t="e">
        <f t="shared" si="920"/>
        <v>#N/A</v>
      </c>
      <c r="AJ679" s="5" t="e">
        <f t="shared" si="921"/>
        <v>#N/A</v>
      </c>
      <c r="AK679" s="5" t="e">
        <f t="shared" si="922"/>
        <v>#N/A</v>
      </c>
      <c r="AL679" s="5" t="e">
        <f t="shared" si="923"/>
        <v>#N/A</v>
      </c>
      <c r="AM679" s="5" t="e">
        <f t="shared" si="924"/>
        <v>#N/A</v>
      </c>
      <c r="AN679" s="5" t="e">
        <f t="shared" si="925"/>
        <v>#N/A</v>
      </c>
      <c r="AO679" s="5" t="e">
        <f t="shared" si="926"/>
        <v>#N/A</v>
      </c>
      <c r="AP679" s="5" t="e">
        <f t="shared" si="927"/>
        <v>#N/A</v>
      </c>
      <c r="AQ679" s="5" t="e">
        <f t="shared" si="928"/>
        <v>#N/A</v>
      </c>
      <c r="AR679" s="5" t="e">
        <f t="shared" si="929"/>
        <v>#N/A</v>
      </c>
      <c r="AS679" s="5" t="e">
        <f t="shared" si="930"/>
        <v>#N/A</v>
      </c>
      <c r="AT679" s="5" t="e">
        <f t="shared" si="931"/>
        <v>#N/A</v>
      </c>
      <c r="AU679" s="5" t="e">
        <f t="shared" si="932"/>
        <v>#N/A</v>
      </c>
      <c r="AV679" s="5" t="e">
        <f t="shared" si="933"/>
        <v>#N/A</v>
      </c>
      <c r="AW679" s="5" t="e">
        <f t="shared" si="934"/>
        <v>#N/A</v>
      </c>
      <c r="AX679" s="5" t="e">
        <f t="shared" si="935"/>
        <v>#N/A</v>
      </c>
      <c r="AY679" s="5" t="e">
        <f t="shared" si="936"/>
        <v>#N/A</v>
      </c>
      <c r="AZ679" s="5" t="e">
        <f t="shared" si="937"/>
        <v>#N/A</v>
      </c>
      <c r="BA679" s="5" t="e">
        <f t="shared" si="938"/>
        <v>#N/A</v>
      </c>
      <c r="BB679" s="5" t="e">
        <f t="shared" si="939"/>
        <v>#N/A</v>
      </c>
      <c r="BC679" s="5" t="e">
        <f t="shared" si="940"/>
        <v>#N/A</v>
      </c>
      <c r="BD679" s="5" t="e">
        <f t="shared" si="941"/>
        <v>#N/A</v>
      </c>
      <c r="BE679" s="5" t="e">
        <f t="shared" si="942"/>
        <v>#N/A</v>
      </c>
      <c r="BF679" s="5" t="e">
        <f t="shared" si="943"/>
        <v>#N/A</v>
      </c>
      <c r="BG679" s="5" t="e">
        <f t="shared" si="944"/>
        <v>#N/A</v>
      </c>
      <c r="BH679" s="5" t="e">
        <f t="shared" si="945"/>
        <v>#N/A</v>
      </c>
      <c r="BI679" s="5" t="e">
        <f t="shared" si="946"/>
        <v>#N/A</v>
      </c>
      <c r="BJ679" s="8" t="e">
        <f t="shared" si="947"/>
        <v>#N/A</v>
      </c>
      <c r="BK679" s="8" t="e">
        <f t="shared" si="948"/>
        <v>#N/A</v>
      </c>
      <c r="BL679" s="8" t="e">
        <f t="shared" si="949"/>
        <v>#N/A</v>
      </c>
      <c r="BM679" s="8" t="e">
        <f t="shared" si="950"/>
        <v>#N/A</v>
      </c>
      <c r="BN679" s="8" t="e">
        <f t="shared" si="951"/>
        <v>#N/A</v>
      </c>
    </row>
    <row r="680" spans="1:66" x14ac:dyDescent="0.25">
      <c r="A680" t="s">
        <v>35</v>
      </c>
      <c r="B680" t="s">
        <v>213</v>
      </c>
      <c r="C680" t="s">
        <v>216</v>
      </c>
      <c r="D680" s="16"/>
      <c r="E680">
        <f>VLOOKUP(A680,home!$A$2:$E$405,3,FALSE)</f>
        <v>1.2</v>
      </c>
      <c r="F680">
        <f>VLOOKUP(B680,home!$B$2:$E$405,3,FALSE)</f>
        <v>0</v>
      </c>
      <c r="G680">
        <f>VLOOKUP(C680,away!$B$2:$E$405,4,FALSE)</f>
        <v>2.5</v>
      </c>
      <c r="H680">
        <f>VLOOKUP(A680,away!$A$2:$E$405,3,FALSE)</f>
        <v>1.1499999999999999</v>
      </c>
      <c r="I680">
        <f>VLOOKUP(C680,away!$B$2:$E$405,3,FALSE)</f>
        <v>0</v>
      </c>
      <c r="J680">
        <f>VLOOKUP(B680,home!$B$2:$E$405,4,FALSE)</f>
        <v>0.87</v>
      </c>
      <c r="K680" s="3">
        <f t="shared" si="896"/>
        <v>0</v>
      </c>
      <c r="L680" s="3">
        <f t="shared" si="897"/>
        <v>0</v>
      </c>
      <c r="M680" s="5">
        <f t="shared" si="898"/>
        <v>1</v>
      </c>
      <c r="N680" s="5">
        <f t="shared" si="899"/>
        <v>0</v>
      </c>
      <c r="O680" s="5">
        <f t="shared" si="900"/>
        <v>0</v>
      </c>
      <c r="P680" s="5">
        <f t="shared" si="901"/>
        <v>0</v>
      </c>
      <c r="Q680" s="5">
        <f t="shared" si="902"/>
        <v>0</v>
      </c>
      <c r="R680" s="5">
        <f t="shared" si="903"/>
        <v>0</v>
      </c>
      <c r="S680" s="5">
        <f t="shared" si="904"/>
        <v>0</v>
      </c>
      <c r="T680" s="5">
        <f t="shared" si="905"/>
        <v>0</v>
      </c>
      <c r="U680" s="5">
        <f t="shared" si="906"/>
        <v>0</v>
      </c>
      <c r="V680" s="5">
        <f t="shared" si="907"/>
        <v>0</v>
      </c>
      <c r="W680" s="5">
        <f t="shared" si="908"/>
        <v>0</v>
      </c>
      <c r="X680" s="5">
        <f t="shared" si="909"/>
        <v>0</v>
      </c>
      <c r="Y680" s="5">
        <f t="shared" si="910"/>
        <v>0</v>
      </c>
      <c r="Z680" s="5">
        <f t="shared" si="911"/>
        <v>0</v>
      </c>
      <c r="AA680" s="5">
        <f t="shared" si="912"/>
        <v>0</v>
      </c>
      <c r="AB680" s="5">
        <f t="shared" si="913"/>
        <v>0</v>
      </c>
      <c r="AC680" s="5">
        <f t="shared" si="914"/>
        <v>0</v>
      </c>
      <c r="AD680" s="5">
        <f t="shared" si="915"/>
        <v>0</v>
      </c>
      <c r="AE680" s="5">
        <f t="shared" si="916"/>
        <v>0</v>
      </c>
      <c r="AF680" s="5">
        <f t="shared" si="917"/>
        <v>0</v>
      </c>
      <c r="AG680" s="5">
        <f t="shared" si="918"/>
        <v>0</v>
      </c>
      <c r="AH680" s="5">
        <f t="shared" si="919"/>
        <v>0</v>
      </c>
      <c r="AI680" s="5">
        <f t="shared" si="920"/>
        <v>0</v>
      </c>
      <c r="AJ680" s="5">
        <f t="shared" si="921"/>
        <v>0</v>
      </c>
      <c r="AK680" s="5">
        <f t="shared" si="922"/>
        <v>0</v>
      </c>
      <c r="AL680" s="5">
        <f t="shared" si="923"/>
        <v>0</v>
      </c>
      <c r="AM680" s="5">
        <f t="shared" si="924"/>
        <v>0</v>
      </c>
      <c r="AN680" s="5">
        <f t="shared" si="925"/>
        <v>0</v>
      </c>
      <c r="AO680" s="5">
        <f t="shared" si="926"/>
        <v>0</v>
      </c>
      <c r="AP680" s="5">
        <f t="shared" si="927"/>
        <v>0</v>
      </c>
      <c r="AQ680" s="5">
        <f t="shared" si="928"/>
        <v>0</v>
      </c>
      <c r="AR680" s="5">
        <f t="shared" si="929"/>
        <v>0</v>
      </c>
      <c r="AS680" s="5">
        <f t="shared" si="930"/>
        <v>0</v>
      </c>
      <c r="AT680" s="5">
        <f t="shared" si="931"/>
        <v>0</v>
      </c>
      <c r="AU680" s="5">
        <f t="shared" si="932"/>
        <v>0</v>
      </c>
      <c r="AV680" s="5">
        <f t="shared" si="933"/>
        <v>0</v>
      </c>
      <c r="AW680" s="5">
        <f t="shared" si="934"/>
        <v>0</v>
      </c>
      <c r="AX680" s="5">
        <f t="shared" si="935"/>
        <v>0</v>
      </c>
      <c r="AY680" s="5">
        <f t="shared" si="936"/>
        <v>0</v>
      </c>
      <c r="AZ680" s="5">
        <f t="shared" si="937"/>
        <v>0</v>
      </c>
      <c r="BA680" s="5">
        <f t="shared" si="938"/>
        <v>0</v>
      </c>
      <c r="BB680" s="5">
        <f t="shared" si="939"/>
        <v>0</v>
      </c>
      <c r="BC680" s="5">
        <f t="shared" si="940"/>
        <v>0</v>
      </c>
      <c r="BD680" s="5">
        <f t="shared" si="941"/>
        <v>0</v>
      </c>
      <c r="BE680" s="5">
        <f t="shared" si="942"/>
        <v>0</v>
      </c>
      <c r="BF680" s="5">
        <f t="shared" si="943"/>
        <v>0</v>
      </c>
      <c r="BG680" s="5">
        <f t="shared" si="944"/>
        <v>0</v>
      </c>
      <c r="BH680" s="5">
        <f t="shared" si="945"/>
        <v>0</v>
      </c>
      <c r="BI680" s="5">
        <f t="shared" si="946"/>
        <v>0</v>
      </c>
      <c r="BJ680" s="8">
        <f t="shared" si="947"/>
        <v>0</v>
      </c>
      <c r="BK680" s="8">
        <f t="shared" si="948"/>
        <v>1</v>
      </c>
      <c r="BL680" s="8">
        <f t="shared" si="949"/>
        <v>0</v>
      </c>
      <c r="BM680" s="8">
        <f t="shared" si="950"/>
        <v>0</v>
      </c>
      <c r="BN680" s="8">
        <f t="shared" si="951"/>
        <v>1</v>
      </c>
    </row>
    <row r="681" spans="1:66" x14ac:dyDescent="0.25">
      <c r="A681" t="s">
        <v>35</v>
      </c>
      <c r="B681" t="s">
        <v>283</v>
      </c>
      <c r="C681" t="s">
        <v>215</v>
      </c>
      <c r="D681" s="16"/>
      <c r="E681">
        <f>VLOOKUP(A681,home!$A$2:$E$405,3,FALSE)</f>
        <v>1.2</v>
      </c>
      <c r="F681">
        <f>VLOOKUP(B681,home!$B$2:$E$405,3,FALSE)</f>
        <v>0.83</v>
      </c>
      <c r="G681">
        <f>VLOOKUP(C681,away!$B$2:$E$405,4,FALSE)</f>
        <v>2.5</v>
      </c>
      <c r="H681">
        <f>VLOOKUP(A681,away!$A$2:$E$405,3,FALSE)</f>
        <v>1.1499999999999999</v>
      </c>
      <c r="I681">
        <f>VLOOKUP(C681,away!$B$2:$E$405,3,FALSE)</f>
        <v>1.67</v>
      </c>
      <c r="J681">
        <f>VLOOKUP(B681,home!$B$2:$E$405,4,FALSE)</f>
        <v>4.3499999999999996</v>
      </c>
      <c r="K681" s="3">
        <f t="shared" si="896"/>
        <v>2.4899999999999998</v>
      </c>
      <c r="L681" s="3">
        <f t="shared" si="897"/>
        <v>8.3541749999999979</v>
      </c>
      <c r="M681" s="5">
        <f t="shared" si="898"/>
        <v>1.9517969576243758E-5</v>
      </c>
      <c r="N681" s="5">
        <f t="shared" si="899"/>
        <v>4.8599744244846951E-5</v>
      </c>
      <c r="O681" s="5">
        <f t="shared" si="900"/>
        <v>1.6305653348461615E-4</v>
      </c>
      <c r="P681" s="5">
        <f t="shared" si="901"/>
        <v>4.0601076837669414E-4</v>
      </c>
      <c r="Q681" s="5">
        <f t="shared" si="902"/>
        <v>6.050668158483447E-5</v>
      </c>
      <c r="R681" s="5">
        <f t="shared" si="903"/>
        <v>6.8110140781192175E-4</v>
      </c>
      <c r="S681" s="5">
        <f t="shared" si="904"/>
        <v>2.111448419287348E-3</v>
      </c>
      <c r="T681" s="5">
        <f t="shared" si="905"/>
        <v>5.0548340662898432E-4</v>
      </c>
      <c r="U681" s="5">
        <f t="shared" si="906"/>
        <v>1.6959425054516848E-3</v>
      </c>
      <c r="V681" s="5">
        <f t="shared" si="907"/>
        <v>4.8802366555019657E-3</v>
      </c>
      <c r="W681" s="5">
        <f t="shared" si="908"/>
        <v>5.02205457154126E-5</v>
      </c>
      <c r="X681" s="5">
        <f t="shared" si="909"/>
        <v>4.1955122750205696E-4</v>
      </c>
      <c r="Y681" s="5">
        <f t="shared" si="910"/>
        <v>1.7525021880084987E-3</v>
      </c>
      <c r="Z681" s="5">
        <f t="shared" si="911"/>
        <v>1.8966801178690533E-3</v>
      </c>
      <c r="AA681" s="5">
        <f t="shared" si="912"/>
        <v>4.7227334934939417E-3</v>
      </c>
      <c r="AB681" s="5">
        <f t="shared" si="913"/>
        <v>5.8798031993999595E-3</v>
      </c>
      <c r="AC681" s="5">
        <f t="shared" si="914"/>
        <v>6.34488588394253E-3</v>
      </c>
      <c r="AD681" s="5">
        <f t="shared" si="915"/>
        <v>3.1262289707844337E-5</v>
      </c>
      <c r="AE681" s="5">
        <f t="shared" si="916"/>
        <v>2.6117063912003036E-4</v>
      </c>
      <c r="AF681" s="5">
        <f t="shared" si="917"/>
        <v>1.09093261203529E-3</v>
      </c>
      <c r="AG681" s="5">
        <f t="shared" si="918"/>
        <v>3.0379473180499727E-3</v>
      </c>
      <c r="AH681" s="5">
        <f t="shared" si="919"/>
        <v>3.9612994059246729E-3</v>
      </c>
      <c r="AI681" s="5">
        <f t="shared" si="920"/>
        <v>9.8636355207524333E-3</v>
      </c>
      <c r="AJ681" s="5">
        <f t="shared" si="921"/>
        <v>1.2280226223336783E-2</v>
      </c>
      <c r="AK681" s="5">
        <f t="shared" si="922"/>
        <v>1.0192587765369528E-2</v>
      </c>
      <c r="AL681" s="5">
        <f t="shared" si="923"/>
        <v>5.2794261881367599E-3</v>
      </c>
      <c r="AM681" s="5">
        <f t="shared" si="924"/>
        <v>1.5568620274506485E-5</v>
      </c>
      <c r="AN681" s="5">
        <f t="shared" si="925"/>
        <v>1.3006297828177516E-4</v>
      </c>
      <c r="AO681" s="5">
        <f t="shared" si="926"/>
        <v>5.432844407935746E-4</v>
      </c>
      <c r="AP681" s="5">
        <f t="shared" si="927"/>
        <v>1.5128977643888868E-3</v>
      </c>
      <c r="AQ681" s="5">
        <f t="shared" si="928"/>
        <v>3.1597531702033809E-3</v>
      </c>
      <c r="AR681" s="5">
        <f t="shared" si="929"/>
        <v>6.6186776928981441E-3</v>
      </c>
      <c r="AS681" s="5">
        <f t="shared" si="930"/>
        <v>1.6480507455316377E-2</v>
      </c>
      <c r="AT681" s="5">
        <f t="shared" si="931"/>
        <v>2.0518231781868894E-2</v>
      </c>
      <c r="AU681" s="5">
        <f t="shared" si="932"/>
        <v>1.7030132378951179E-2</v>
      </c>
      <c r="AV681" s="5">
        <f t="shared" si="933"/>
        <v>1.0601257405897107E-2</v>
      </c>
      <c r="AW681" s="5">
        <f t="shared" si="934"/>
        <v>3.0506131440400214E-3</v>
      </c>
      <c r="AX681" s="5">
        <f t="shared" si="935"/>
        <v>6.4609774139201901E-6</v>
      </c>
      <c r="AY681" s="5">
        <f t="shared" si="936"/>
        <v>5.3976135986936683E-5</v>
      </c>
      <c r="AZ681" s="5">
        <f t="shared" si="937"/>
        <v>2.2546304292933345E-4</v>
      </c>
      <c r="BA681" s="5">
        <f t="shared" si="938"/>
        <v>6.2785257222138793E-4</v>
      </c>
      <c r="BB681" s="5">
        <f t="shared" si="939"/>
        <v>1.3112975656344029E-3</v>
      </c>
      <c r="BC681" s="5">
        <f t="shared" si="940"/>
        <v>2.1909618680767554E-3</v>
      </c>
      <c r="BD681" s="5">
        <f t="shared" si="941"/>
        <v>9.2155986191778932E-3</v>
      </c>
      <c r="BE681" s="5">
        <f t="shared" si="942"/>
        <v>2.2946840561752949E-2</v>
      </c>
      <c r="BF681" s="5">
        <f t="shared" si="943"/>
        <v>2.8568816499382432E-2</v>
      </c>
      <c r="BG681" s="5">
        <f t="shared" si="944"/>
        <v>2.3712117694487413E-2</v>
      </c>
      <c r="BH681" s="5">
        <f t="shared" si="945"/>
        <v>1.4760793264818411E-2</v>
      </c>
      <c r="BI681" s="5">
        <f t="shared" si="946"/>
        <v>7.3508750458795707E-3</v>
      </c>
      <c r="BJ681" s="8">
        <f t="shared" si="947"/>
        <v>1.7035755788802631E-2</v>
      </c>
      <c r="BK681" s="8">
        <f t="shared" si="948"/>
        <v>1.909550202080848E-2</v>
      </c>
      <c r="BL681" s="8">
        <f t="shared" si="949"/>
        <v>0.22724423445545588</v>
      </c>
      <c r="BM681" s="8">
        <f t="shared" si="950"/>
        <v>0.26689001628590997</v>
      </c>
      <c r="BN681" s="8">
        <f t="shared" si="951"/>
        <v>1.3787931050791573E-3</v>
      </c>
    </row>
    <row r="682" spans="1:66" s="10" customFormat="1" x14ac:dyDescent="0.25">
      <c r="A682" t="s">
        <v>35</v>
      </c>
      <c r="B682" t="s">
        <v>285</v>
      </c>
      <c r="C682" t="s">
        <v>36</v>
      </c>
      <c r="D682" s="16"/>
      <c r="E682">
        <f>VLOOKUP(A682,home!$A$2:$E$405,3,FALSE)</f>
        <v>1.2</v>
      </c>
      <c r="F682">
        <f>VLOOKUP(B682,home!$B$2:$E$405,3,FALSE)</f>
        <v>2.5</v>
      </c>
      <c r="G682">
        <f>VLOOKUP(C682,away!$B$2:$E$405,4,FALSE)</f>
        <v>0</v>
      </c>
      <c r="H682">
        <f>VLOOKUP(A682,away!$A$2:$E$405,3,FALSE)</f>
        <v>1.1499999999999999</v>
      </c>
      <c r="I682">
        <f>VLOOKUP(C682,away!$B$2:$E$405,3,FALSE)</f>
        <v>0</v>
      </c>
      <c r="J682">
        <f>VLOOKUP(B682,home!$B$2:$E$405,4,FALSE)</f>
        <v>0</v>
      </c>
      <c r="K682" s="3">
        <f t="shared" si="896"/>
        <v>0</v>
      </c>
      <c r="L682" s="3">
        <f t="shared" si="897"/>
        <v>0</v>
      </c>
      <c r="M682" s="5">
        <f t="shared" si="898"/>
        <v>1</v>
      </c>
      <c r="N682" s="5">
        <f t="shared" si="899"/>
        <v>0</v>
      </c>
      <c r="O682" s="5">
        <f t="shared" si="900"/>
        <v>0</v>
      </c>
      <c r="P682" s="5">
        <f t="shared" si="901"/>
        <v>0</v>
      </c>
      <c r="Q682" s="5">
        <f t="shared" si="902"/>
        <v>0</v>
      </c>
      <c r="R682" s="5">
        <f t="shared" si="903"/>
        <v>0</v>
      </c>
      <c r="S682" s="5">
        <f t="shared" si="904"/>
        <v>0</v>
      </c>
      <c r="T682" s="5">
        <f t="shared" si="905"/>
        <v>0</v>
      </c>
      <c r="U682" s="5">
        <f t="shared" si="906"/>
        <v>0</v>
      </c>
      <c r="V682" s="5">
        <f t="shared" si="907"/>
        <v>0</v>
      </c>
      <c r="W682" s="5">
        <f t="shared" si="908"/>
        <v>0</v>
      </c>
      <c r="X682" s="5">
        <f t="shared" si="909"/>
        <v>0</v>
      </c>
      <c r="Y682" s="5">
        <f t="shared" si="910"/>
        <v>0</v>
      </c>
      <c r="Z682" s="5">
        <f t="shared" si="911"/>
        <v>0</v>
      </c>
      <c r="AA682" s="5">
        <f t="shared" si="912"/>
        <v>0</v>
      </c>
      <c r="AB682" s="5">
        <f t="shared" si="913"/>
        <v>0</v>
      </c>
      <c r="AC682" s="5">
        <f t="shared" si="914"/>
        <v>0</v>
      </c>
      <c r="AD682" s="5">
        <f t="shared" si="915"/>
        <v>0</v>
      </c>
      <c r="AE682" s="5">
        <f t="shared" si="916"/>
        <v>0</v>
      </c>
      <c r="AF682" s="5">
        <f t="shared" si="917"/>
        <v>0</v>
      </c>
      <c r="AG682" s="5">
        <f t="shared" si="918"/>
        <v>0</v>
      </c>
      <c r="AH682" s="5">
        <f t="shared" si="919"/>
        <v>0</v>
      </c>
      <c r="AI682" s="5">
        <f t="shared" si="920"/>
        <v>0</v>
      </c>
      <c r="AJ682" s="5">
        <f t="shared" si="921"/>
        <v>0</v>
      </c>
      <c r="AK682" s="5">
        <f t="shared" si="922"/>
        <v>0</v>
      </c>
      <c r="AL682" s="5">
        <f t="shared" si="923"/>
        <v>0</v>
      </c>
      <c r="AM682" s="5">
        <f t="shared" si="924"/>
        <v>0</v>
      </c>
      <c r="AN682" s="5">
        <f t="shared" si="925"/>
        <v>0</v>
      </c>
      <c r="AO682" s="5">
        <f t="shared" si="926"/>
        <v>0</v>
      </c>
      <c r="AP682" s="5">
        <f t="shared" si="927"/>
        <v>0</v>
      </c>
      <c r="AQ682" s="5">
        <f t="shared" si="928"/>
        <v>0</v>
      </c>
      <c r="AR682" s="5">
        <f t="shared" si="929"/>
        <v>0</v>
      </c>
      <c r="AS682" s="5">
        <f t="shared" si="930"/>
        <v>0</v>
      </c>
      <c r="AT682" s="5">
        <f t="shared" si="931"/>
        <v>0</v>
      </c>
      <c r="AU682" s="5">
        <f t="shared" si="932"/>
        <v>0</v>
      </c>
      <c r="AV682" s="5">
        <f t="shared" si="933"/>
        <v>0</v>
      </c>
      <c r="AW682" s="5">
        <f t="shared" si="934"/>
        <v>0</v>
      </c>
      <c r="AX682" s="5">
        <f t="shared" si="935"/>
        <v>0</v>
      </c>
      <c r="AY682" s="5">
        <f t="shared" si="936"/>
        <v>0</v>
      </c>
      <c r="AZ682" s="5">
        <f t="shared" si="937"/>
        <v>0</v>
      </c>
      <c r="BA682" s="5">
        <f t="shared" si="938"/>
        <v>0</v>
      </c>
      <c r="BB682" s="5">
        <f t="shared" si="939"/>
        <v>0</v>
      </c>
      <c r="BC682" s="5">
        <f t="shared" si="940"/>
        <v>0</v>
      </c>
      <c r="BD682" s="5">
        <f t="shared" si="941"/>
        <v>0</v>
      </c>
      <c r="BE682" s="5">
        <f t="shared" si="942"/>
        <v>0</v>
      </c>
      <c r="BF682" s="5">
        <f t="shared" si="943"/>
        <v>0</v>
      </c>
      <c r="BG682" s="5">
        <f t="shared" si="944"/>
        <v>0</v>
      </c>
      <c r="BH682" s="5">
        <f t="shared" si="945"/>
        <v>0</v>
      </c>
      <c r="BI682" s="5">
        <f t="shared" si="946"/>
        <v>0</v>
      </c>
      <c r="BJ682" s="8">
        <f t="shared" si="947"/>
        <v>0</v>
      </c>
      <c r="BK682" s="8">
        <f t="shared" si="948"/>
        <v>1</v>
      </c>
      <c r="BL682" s="8">
        <f t="shared" si="949"/>
        <v>0</v>
      </c>
      <c r="BM682" s="8">
        <f t="shared" si="950"/>
        <v>0</v>
      </c>
      <c r="BN682" s="8">
        <f t="shared" si="951"/>
        <v>1</v>
      </c>
    </row>
    <row r="683" spans="1:66" x14ac:dyDescent="0.25">
      <c r="A683" t="s">
        <v>35</v>
      </c>
      <c r="B683" t="s">
        <v>282</v>
      </c>
      <c r="C683" t="s">
        <v>300</v>
      </c>
      <c r="D683" s="16"/>
      <c r="E683">
        <f>VLOOKUP(A683,home!$A$2:$E$405,3,FALSE)</f>
        <v>1.2</v>
      </c>
      <c r="F683">
        <f>VLOOKUP(B683,home!$B$2:$E$405,3,FALSE)</f>
        <v>0.83</v>
      </c>
      <c r="G683">
        <f>VLOOKUP(C683,away!$B$2:$E$405,4,FALSE)</f>
        <v>0</v>
      </c>
      <c r="H683">
        <f>VLOOKUP(A683,away!$A$2:$E$405,3,FALSE)</f>
        <v>1.1499999999999999</v>
      </c>
      <c r="I683">
        <f>VLOOKUP(C683,away!$B$2:$E$405,3,FALSE)</f>
        <v>0.83</v>
      </c>
      <c r="J683">
        <f>VLOOKUP(B683,home!$B$2:$E$405,4,FALSE)</f>
        <v>0.87</v>
      </c>
      <c r="K683" s="3">
        <f t="shared" si="896"/>
        <v>0</v>
      </c>
      <c r="L683" s="3">
        <f t="shared" si="897"/>
        <v>0.8304149999999999</v>
      </c>
      <c r="M683" s="5">
        <f t="shared" si="898"/>
        <v>0.43586836341181256</v>
      </c>
      <c r="N683" s="5">
        <f t="shared" si="899"/>
        <v>0</v>
      </c>
      <c r="O683" s="5">
        <f t="shared" si="900"/>
        <v>0.36195162700262029</v>
      </c>
      <c r="P683" s="5">
        <f t="shared" si="901"/>
        <v>0</v>
      </c>
      <c r="Q683" s="5">
        <f t="shared" si="902"/>
        <v>0</v>
      </c>
      <c r="R683" s="5">
        <f t="shared" si="903"/>
        <v>0.15028503016869044</v>
      </c>
      <c r="S683" s="5">
        <f t="shared" si="904"/>
        <v>0</v>
      </c>
      <c r="T683" s="5">
        <f t="shared" si="905"/>
        <v>0</v>
      </c>
      <c r="U683" s="5">
        <f t="shared" si="906"/>
        <v>0</v>
      </c>
      <c r="V683" s="5">
        <f t="shared" si="907"/>
        <v>0</v>
      </c>
      <c r="W683" s="5">
        <f t="shared" si="908"/>
        <v>0</v>
      </c>
      <c r="X683" s="5">
        <f t="shared" si="909"/>
        <v>0</v>
      </c>
      <c r="Y683" s="5">
        <f t="shared" si="910"/>
        <v>0</v>
      </c>
      <c r="Z683" s="5">
        <f t="shared" si="911"/>
        <v>4.1599647775844358E-2</v>
      </c>
      <c r="AA683" s="5">
        <f t="shared" si="912"/>
        <v>0</v>
      </c>
      <c r="AB683" s="5">
        <f t="shared" si="913"/>
        <v>0</v>
      </c>
      <c r="AC683" s="5">
        <f t="shared" si="914"/>
        <v>0</v>
      </c>
      <c r="AD683" s="5">
        <f t="shared" si="915"/>
        <v>0</v>
      </c>
      <c r="AE683" s="5">
        <f t="shared" si="916"/>
        <v>0</v>
      </c>
      <c r="AF683" s="5">
        <f t="shared" si="917"/>
        <v>0</v>
      </c>
      <c r="AG683" s="5">
        <f t="shared" si="918"/>
        <v>0</v>
      </c>
      <c r="AH683" s="5">
        <f t="shared" si="919"/>
        <v>8.6362428769444447E-3</v>
      </c>
      <c r="AI683" s="5">
        <f t="shared" si="920"/>
        <v>0</v>
      </c>
      <c r="AJ683" s="5">
        <f t="shared" si="921"/>
        <v>0</v>
      </c>
      <c r="AK683" s="5">
        <f t="shared" si="922"/>
        <v>0</v>
      </c>
      <c r="AL683" s="5">
        <f t="shared" si="923"/>
        <v>0</v>
      </c>
      <c r="AM683" s="5">
        <f t="shared" si="924"/>
        <v>0</v>
      </c>
      <c r="AN683" s="5">
        <f t="shared" si="925"/>
        <v>0</v>
      </c>
      <c r="AO683" s="5">
        <f t="shared" si="926"/>
        <v>0</v>
      </c>
      <c r="AP683" s="5">
        <f t="shared" si="927"/>
        <v>0</v>
      </c>
      <c r="AQ683" s="5">
        <f t="shared" si="928"/>
        <v>0</v>
      </c>
      <c r="AR683" s="5">
        <f t="shared" si="929"/>
        <v>1.4343331257315648E-3</v>
      </c>
      <c r="AS683" s="5">
        <f t="shared" si="930"/>
        <v>0</v>
      </c>
      <c r="AT683" s="5">
        <f t="shared" si="931"/>
        <v>0</v>
      </c>
      <c r="AU683" s="5">
        <f t="shared" si="932"/>
        <v>0</v>
      </c>
      <c r="AV683" s="5">
        <f t="shared" si="933"/>
        <v>0</v>
      </c>
      <c r="AW683" s="5">
        <f t="shared" si="934"/>
        <v>0</v>
      </c>
      <c r="AX683" s="5">
        <f t="shared" si="935"/>
        <v>0</v>
      </c>
      <c r="AY683" s="5">
        <f t="shared" si="936"/>
        <v>0</v>
      </c>
      <c r="AZ683" s="5">
        <f t="shared" si="937"/>
        <v>0</v>
      </c>
      <c r="BA683" s="5">
        <f t="shared" si="938"/>
        <v>0</v>
      </c>
      <c r="BB683" s="5">
        <f t="shared" si="939"/>
        <v>0</v>
      </c>
      <c r="BC683" s="5">
        <f t="shared" si="940"/>
        <v>0</v>
      </c>
      <c r="BD683" s="5">
        <f t="shared" si="941"/>
        <v>1.9851529043406278E-4</v>
      </c>
      <c r="BE683" s="5">
        <f t="shared" si="942"/>
        <v>0</v>
      </c>
      <c r="BF683" s="5">
        <f t="shared" si="943"/>
        <v>0</v>
      </c>
      <c r="BG683" s="5">
        <f t="shared" si="944"/>
        <v>0</v>
      </c>
      <c r="BH683" s="5">
        <f t="shared" si="945"/>
        <v>0</v>
      </c>
      <c r="BI683" s="5">
        <f t="shared" si="946"/>
        <v>0</v>
      </c>
      <c r="BJ683" s="8">
        <f t="shared" si="947"/>
        <v>0</v>
      </c>
      <c r="BK683" s="8">
        <f t="shared" si="948"/>
        <v>0.43586836341181256</v>
      </c>
      <c r="BL683" s="8">
        <f t="shared" si="949"/>
        <v>0.52250574846442077</v>
      </c>
      <c r="BM683" s="8">
        <f t="shared" si="950"/>
        <v>5.1868739068954429E-2</v>
      </c>
      <c r="BN683" s="8">
        <f t="shared" si="951"/>
        <v>0.94810502058312329</v>
      </c>
    </row>
    <row r="684" spans="1:66" x14ac:dyDescent="0.25">
      <c r="A684" t="s">
        <v>10</v>
      </c>
      <c r="B684" t="s">
        <v>219</v>
      </c>
      <c r="C684" t="s">
        <v>224</v>
      </c>
      <c r="D684" s="16"/>
      <c r="E684">
        <f>VLOOKUP(A684,home!$A$2:$E$405,3,FALSE)</f>
        <v>1.34883720930233</v>
      </c>
      <c r="F684">
        <f>VLOOKUP(B684,home!$B$2:$E$405,3,FALSE)</f>
        <v>1.48</v>
      </c>
      <c r="G684">
        <f>VLOOKUP(C684,away!$B$2:$E$405,4,FALSE)</f>
        <v>0</v>
      </c>
      <c r="H684">
        <f>VLOOKUP(A684,away!$A$2:$E$405,3,FALSE)</f>
        <v>1.5813953488372099</v>
      </c>
      <c r="I684">
        <f>VLOOKUP(C684,away!$B$2:$E$405,3,FALSE)</f>
        <v>1.85</v>
      </c>
      <c r="J684">
        <f>VLOOKUP(B684,home!$B$2:$E$405,4,FALSE)</f>
        <v>0.63</v>
      </c>
      <c r="K684" s="3">
        <f t="shared" si="896"/>
        <v>0</v>
      </c>
      <c r="L684" s="3">
        <f t="shared" si="897"/>
        <v>1.8431162790697682</v>
      </c>
      <c r="M684" s="5">
        <f t="shared" si="898"/>
        <v>0.15832327703912602</v>
      </c>
      <c r="N684" s="5">
        <f t="shared" si="899"/>
        <v>0</v>
      </c>
      <c r="O684" s="5">
        <f t="shared" si="900"/>
        <v>0.29180820926648599</v>
      </c>
      <c r="P684" s="5">
        <f t="shared" si="901"/>
        <v>0</v>
      </c>
      <c r="Q684" s="5">
        <f t="shared" si="902"/>
        <v>0</v>
      </c>
      <c r="R684" s="5">
        <f t="shared" si="903"/>
        <v>0.26891823043262902</v>
      </c>
      <c r="S684" s="5">
        <f t="shared" si="904"/>
        <v>0</v>
      </c>
      <c r="T684" s="5">
        <f t="shared" si="905"/>
        <v>0</v>
      </c>
      <c r="U684" s="5">
        <f t="shared" si="906"/>
        <v>0</v>
      </c>
      <c r="V684" s="5">
        <f t="shared" si="907"/>
        <v>0</v>
      </c>
      <c r="W684" s="5">
        <f t="shared" si="908"/>
        <v>0</v>
      </c>
      <c r="X684" s="5">
        <f t="shared" si="909"/>
        <v>0</v>
      </c>
      <c r="Y684" s="5">
        <f t="shared" si="910"/>
        <v>0</v>
      </c>
      <c r="Z684" s="5">
        <f t="shared" si="911"/>
        <v>0.16521585608300451</v>
      </c>
      <c r="AA684" s="5">
        <f t="shared" si="912"/>
        <v>0</v>
      </c>
      <c r="AB684" s="5">
        <f t="shared" si="913"/>
        <v>0</v>
      </c>
      <c r="AC684" s="5">
        <f t="shared" si="914"/>
        <v>0</v>
      </c>
      <c r="AD684" s="5">
        <f t="shared" si="915"/>
        <v>0</v>
      </c>
      <c r="AE684" s="5">
        <f t="shared" si="916"/>
        <v>0</v>
      </c>
      <c r="AF684" s="5">
        <f t="shared" si="917"/>
        <v>0</v>
      </c>
      <c r="AG684" s="5">
        <f t="shared" si="918"/>
        <v>0</v>
      </c>
      <c r="AH684" s="5">
        <f t="shared" si="919"/>
        <v>7.6128008476758408E-2</v>
      </c>
      <c r="AI684" s="5">
        <f t="shared" si="920"/>
        <v>0</v>
      </c>
      <c r="AJ684" s="5">
        <f t="shared" si="921"/>
        <v>0</v>
      </c>
      <c r="AK684" s="5">
        <f t="shared" si="922"/>
        <v>0</v>
      </c>
      <c r="AL684" s="5">
        <f t="shared" si="923"/>
        <v>0</v>
      </c>
      <c r="AM684" s="5">
        <f t="shared" si="924"/>
        <v>0</v>
      </c>
      <c r="AN684" s="5">
        <f t="shared" si="925"/>
        <v>0</v>
      </c>
      <c r="AO684" s="5">
        <f t="shared" si="926"/>
        <v>0</v>
      </c>
      <c r="AP684" s="5">
        <f t="shared" si="927"/>
        <v>0</v>
      </c>
      <c r="AQ684" s="5">
        <f t="shared" si="928"/>
        <v>0</v>
      </c>
      <c r="AR684" s="5">
        <f t="shared" si="929"/>
        <v>2.806255434333493E-2</v>
      </c>
      <c r="AS684" s="5">
        <f t="shared" si="930"/>
        <v>0</v>
      </c>
      <c r="AT684" s="5">
        <f t="shared" si="931"/>
        <v>0</v>
      </c>
      <c r="AU684" s="5">
        <f t="shared" si="932"/>
        <v>0</v>
      </c>
      <c r="AV684" s="5">
        <f t="shared" si="933"/>
        <v>0</v>
      </c>
      <c r="AW684" s="5">
        <f t="shared" si="934"/>
        <v>0</v>
      </c>
      <c r="AX684" s="5">
        <f t="shared" si="935"/>
        <v>0</v>
      </c>
      <c r="AY684" s="5">
        <f t="shared" si="936"/>
        <v>0</v>
      </c>
      <c r="AZ684" s="5">
        <f t="shared" si="937"/>
        <v>0</v>
      </c>
      <c r="BA684" s="5">
        <f t="shared" si="938"/>
        <v>0</v>
      </c>
      <c r="BB684" s="5">
        <f t="shared" si="939"/>
        <v>0</v>
      </c>
      <c r="BC684" s="5">
        <f t="shared" si="940"/>
        <v>0</v>
      </c>
      <c r="BD684" s="5">
        <f t="shared" si="941"/>
        <v>8.6204251237467708E-3</v>
      </c>
      <c r="BE684" s="5">
        <f t="shared" si="942"/>
        <v>0</v>
      </c>
      <c r="BF684" s="5">
        <f t="shared" si="943"/>
        <v>0</v>
      </c>
      <c r="BG684" s="5">
        <f t="shared" si="944"/>
        <v>0</v>
      </c>
      <c r="BH684" s="5">
        <f t="shared" si="945"/>
        <v>0</v>
      </c>
      <c r="BI684" s="5">
        <f t="shared" si="946"/>
        <v>0</v>
      </c>
      <c r="BJ684" s="8">
        <f t="shared" si="947"/>
        <v>0</v>
      </c>
      <c r="BK684" s="8">
        <f t="shared" si="948"/>
        <v>0.15832327703912602</v>
      </c>
      <c r="BL684" s="8">
        <f t="shared" si="949"/>
        <v>0.67353742764295499</v>
      </c>
      <c r="BM684" s="8">
        <f t="shared" si="950"/>
        <v>0.27802684402684463</v>
      </c>
      <c r="BN684" s="8">
        <f t="shared" si="951"/>
        <v>0.71904971673824103</v>
      </c>
    </row>
    <row r="685" spans="1:66" x14ac:dyDescent="0.25">
      <c r="A685" t="s">
        <v>10</v>
      </c>
      <c r="B685" t="s">
        <v>220</v>
      </c>
      <c r="C685" t="s">
        <v>226</v>
      </c>
      <c r="D685" s="16"/>
      <c r="E685">
        <f>VLOOKUP(A685,home!$A$2:$E$405,3,FALSE)</f>
        <v>1.34883720930233</v>
      </c>
      <c r="F685">
        <f>VLOOKUP(B685,home!$B$2:$E$405,3,FALSE)</f>
        <v>0</v>
      </c>
      <c r="G685">
        <f>VLOOKUP(C685,away!$B$2:$E$405,4,FALSE)</f>
        <v>1.85</v>
      </c>
      <c r="H685">
        <f>VLOOKUP(A685,away!$A$2:$E$405,3,FALSE)</f>
        <v>1.5813953488372099</v>
      </c>
      <c r="I685">
        <f>VLOOKUP(C685,away!$B$2:$E$405,3,FALSE)</f>
        <v>0.37</v>
      </c>
      <c r="J685">
        <f>VLOOKUP(B685,home!$B$2:$E$405,4,FALSE)</f>
        <v>0.63</v>
      </c>
      <c r="K685" s="3">
        <f t="shared" si="896"/>
        <v>0</v>
      </c>
      <c r="L685" s="3">
        <f t="shared" si="897"/>
        <v>0.36862325581395361</v>
      </c>
      <c r="M685" s="5">
        <f t="shared" si="898"/>
        <v>0.69168595002908451</v>
      </c>
      <c r="N685" s="5">
        <f t="shared" si="899"/>
        <v>0</v>
      </c>
      <c r="O685" s="5">
        <f t="shared" si="900"/>
        <v>0.25497152690048874</v>
      </c>
      <c r="P685" s="5">
        <f t="shared" si="901"/>
        <v>0</v>
      </c>
      <c r="Q685" s="5">
        <f t="shared" si="902"/>
        <v>0</v>
      </c>
      <c r="R685" s="5">
        <f t="shared" si="903"/>
        <v>4.6994217192956607E-2</v>
      </c>
      <c r="S685" s="5">
        <f t="shared" si="904"/>
        <v>0</v>
      </c>
      <c r="T685" s="5">
        <f t="shared" si="905"/>
        <v>0</v>
      </c>
      <c r="U685" s="5">
        <f t="shared" si="906"/>
        <v>0</v>
      </c>
      <c r="V685" s="5">
        <f t="shared" si="907"/>
        <v>0</v>
      </c>
      <c r="W685" s="5">
        <f t="shared" si="908"/>
        <v>0</v>
      </c>
      <c r="X685" s="5">
        <f t="shared" si="909"/>
        <v>0</v>
      </c>
      <c r="Y685" s="5">
        <f t="shared" si="910"/>
        <v>0</v>
      </c>
      <c r="Z685" s="5">
        <f t="shared" si="911"/>
        <v>5.7743871153652484E-3</v>
      </c>
      <c r="AA685" s="5">
        <f t="shared" si="912"/>
        <v>0</v>
      </c>
      <c r="AB685" s="5">
        <f t="shared" si="913"/>
        <v>0</v>
      </c>
      <c r="AC685" s="5">
        <f t="shared" si="914"/>
        <v>0</v>
      </c>
      <c r="AD685" s="5">
        <f t="shared" si="915"/>
        <v>0</v>
      </c>
      <c r="AE685" s="5">
        <f t="shared" si="916"/>
        <v>0</v>
      </c>
      <c r="AF685" s="5">
        <f t="shared" si="917"/>
        <v>0</v>
      </c>
      <c r="AG685" s="5">
        <f t="shared" si="918"/>
        <v>0</v>
      </c>
      <c r="AH685" s="5">
        <f t="shared" si="919"/>
        <v>5.321433446990202E-4</v>
      </c>
      <c r="AI685" s="5">
        <f t="shared" si="920"/>
        <v>0</v>
      </c>
      <c r="AJ685" s="5">
        <f t="shared" si="921"/>
        <v>0</v>
      </c>
      <c r="AK685" s="5">
        <f t="shared" si="922"/>
        <v>0</v>
      </c>
      <c r="AL685" s="5">
        <f t="shared" si="923"/>
        <v>0</v>
      </c>
      <c r="AM685" s="5">
        <f t="shared" si="924"/>
        <v>0</v>
      </c>
      <c r="AN685" s="5">
        <f t="shared" si="925"/>
        <v>0</v>
      </c>
      <c r="AO685" s="5">
        <f t="shared" si="926"/>
        <v>0</v>
      </c>
      <c r="AP685" s="5">
        <f t="shared" si="927"/>
        <v>0</v>
      </c>
      <c r="AQ685" s="5">
        <f t="shared" si="928"/>
        <v>0</v>
      </c>
      <c r="AR685" s="5">
        <f t="shared" si="929"/>
        <v>3.9232082456535963E-5</v>
      </c>
      <c r="AS685" s="5">
        <f t="shared" si="930"/>
        <v>0</v>
      </c>
      <c r="AT685" s="5">
        <f t="shared" si="931"/>
        <v>0</v>
      </c>
      <c r="AU685" s="5">
        <f t="shared" si="932"/>
        <v>0</v>
      </c>
      <c r="AV685" s="5">
        <f t="shared" si="933"/>
        <v>0</v>
      </c>
      <c r="AW685" s="5">
        <f t="shared" si="934"/>
        <v>0</v>
      </c>
      <c r="AX685" s="5">
        <f t="shared" si="935"/>
        <v>0</v>
      </c>
      <c r="AY685" s="5">
        <f t="shared" si="936"/>
        <v>0</v>
      </c>
      <c r="AZ685" s="5">
        <f t="shared" si="937"/>
        <v>0</v>
      </c>
      <c r="BA685" s="5">
        <f t="shared" si="938"/>
        <v>0</v>
      </c>
      <c r="BB685" s="5">
        <f t="shared" si="939"/>
        <v>0</v>
      </c>
      <c r="BC685" s="5">
        <f t="shared" si="940"/>
        <v>0</v>
      </c>
      <c r="BD685" s="5">
        <f t="shared" si="941"/>
        <v>2.4103096612482969E-6</v>
      </c>
      <c r="BE685" s="5">
        <f t="shared" si="942"/>
        <v>0</v>
      </c>
      <c r="BF685" s="5">
        <f t="shared" si="943"/>
        <v>0</v>
      </c>
      <c r="BG685" s="5">
        <f t="shared" si="944"/>
        <v>0</v>
      </c>
      <c r="BH685" s="5">
        <f t="shared" si="945"/>
        <v>0</v>
      </c>
      <c r="BI685" s="5">
        <f t="shared" si="946"/>
        <v>0</v>
      </c>
      <c r="BJ685" s="8">
        <f t="shared" si="947"/>
        <v>0</v>
      </c>
      <c r="BK685" s="8">
        <f t="shared" si="948"/>
        <v>0.69168595002908451</v>
      </c>
      <c r="BL685" s="8">
        <f t="shared" si="949"/>
        <v>0.30253952983026217</v>
      </c>
      <c r="BM685" s="8">
        <f t="shared" si="950"/>
        <v>6.3481728521820524E-3</v>
      </c>
      <c r="BN685" s="8">
        <f t="shared" si="951"/>
        <v>0.99365169412252985</v>
      </c>
    </row>
    <row r="686" spans="1:66" x14ac:dyDescent="0.25">
      <c r="A686" t="s">
        <v>10</v>
      </c>
      <c r="B686" t="s">
        <v>39</v>
      </c>
      <c r="C686" t="s">
        <v>12</v>
      </c>
      <c r="D686" s="16"/>
      <c r="E686">
        <f>VLOOKUP(A686,home!$A$2:$E$405,3,FALSE)</f>
        <v>1.34883720930233</v>
      </c>
      <c r="F686">
        <f>VLOOKUP(B686,home!$B$2:$E$405,3,FALSE)</f>
        <v>2.59</v>
      </c>
      <c r="G686">
        <f>VLOOKUP(C686,away!$B$2:$E$405,4,FALSE)</f>
        <v>0.74</v>
      </c>
      <c r="H686">
        <f>VLOOKUP(A686,away!$A$2:$E$405,3,FALSE)</f>
        <v>1.5813953488372099</v>
      </c>
      <c r="I686">
        <f>VLOOKUP(C686,away!$B$2:$E$405,3,FALSE)</f>
        <v>1.1100000000000001</v>
      </c>
      <c r="J686">
        <f>VLOOKUP(B686,home!$B$2:$E$405,4,FALSE)</f>
        <v>1.26</v>
      </c>
      <c r="K686" s="3">
        <f t="shared" si="896"/>
        <v>2.5851813953488452</v>
      </c>
      <c r="L686" s="3">
        <f t="shared" si="897"/>
        <v>2.2117395348837219</v>
      </c>
      <c r="M686" s="5">
        <f t="shared" si="898"/>
        <v>8.2551260661836868E-3</v>
      </c>
      <c r="N686" s="5">
        <f t="shared" si="899"/>
        <v>2.1340998322557363E-2</v>
      </c>
      <c r="O686" s="5">
        <f t="shared" si="900"/>
        <v>1.8258188686027594E-2</v>
      </c>
      <c r="P686" s="5">
        <f t="shared" si="901"/>
        <v>4.7200729703887313E-2</v>
      </c>
      <c r="Q686" s="5">
        <f t="shared" si="902"/>
        <v>2.7585175910823108E-2</v>
      </c>
      <c r="R686" s="5">
        <f t="shared" si="903"/>
        <v>2.0191178876126956E-2</v>
      </c>
      <c r="S686" s="5">
        <f t="shared" si="904"/>
        <v>6.7470468249595877E-2</v>
      </c>
      <c r="T686" s="5">
        <f t="shared" si="905"/>
        <v>6.1011224138689556E-2</v>
      </c>
      <c r="U686" s="5">
        <f t="shared" si="906"/>
        <v>5.2197859980724008E-2</v>
      </c>
      <c r="V686" s="5">
        <f t="shared" si="907"/>
        <v>4.2864347548845563E-2</v>
      </c>
      <c r="W686" s="5">
        <f t="shared" si="908"/>
        <v>2.3770894517361679E-2</v>
      </c>
      <c r="X686" s="5">
        <f t="shared" si="909"/>
        <v>5.2575027183599535E-2</v>
      </c>
      <c r="Y686" s="5">
        <f t="shared" si="910"/>
        <v>5.8141133084776746E-2</v>
      </c>
      <c r="Z686" s="5">
        <f t="shared" si="911"/>
        <v>1.488587619207969E-2</v>
      </c>
      <c r="AA686" s="5">
        <f t="shared" si="912"/>
        <v>3.848269018523072E-2</v>
      </c>
      <c r="AB686" s="5">
        <f t="shared" si="913"/>
        <v>4.9742367354916044E-2</v>
      </c>
      <c r="AC686" s="5">
        <f t="shared" si="914"/>
        <v>1.5317970815691879E-2</v>
      </c>
      <c r="AD686" s="5">
        <f t="shared" si="915"/>
        <v>1.5363018564270818E-2</v>
      </c>
      <c r="AE686" s="5">
        <f t="shared" si="916"/>
        <v>3.3978995533750327E-2</v>
      </c>
      <c r="AF686" s="5">
        <f t="shared" si="917"/>
        <v>3.7576343888816512E-2</v>
      </c>
      <c r="AG686" s="5">
        <f t="shared" si="918"/>
        <v>2.7703028451760609E-2</v>
      </c>
      <c r="AH686" s="5">
        <f t="shared" si="919"/>
        <v>8.2309202213517504E-3</v>
      </c>
      <c r="AI686" s="5">
        <f t="shared" si="920"/>
        <v>2.1278421822839139E-2</v>
      </c>
      <c r="AJ686" s="5">
        <f t="shared" si="921"/>
        <v>2.7504290109394307E-2</v>
      </c>
      <c r="AK686" s="5">
        <f t="shared" si="922"/>
        <v>2.3701193027694471E-2</v>
      </c>
      <c r="AL686" s="5">
        <f t="shared" si="923"/>
        <v>3.5033718166717488E-3</v>
      </c>
      <c r="AM686" s="5">
        <f t="shared" si="924"/>
        <v>7.9432379537503657E-3</v>
      </c>
      <c r="AN686" s="5">
        <f t="shared" si="925"/>
        <v>1.7568373417298562E-2</v>
      </c>
      <c r="AO686" s="5">
        <f t="shared" si="926"/>
        <v>1.9428333025319735E-2</v>
      </c>
      <c r="AP686" s="5">
        <f t="shared" si="927"/>
        <v>1.4323470749662242E-2</v>
      </c>
      <c r="AQ686" s="5">
        <f t="shared" si="928"/>
        <v>7.9199466334446394E-3</v>
      </c>
      <c r="AR686" s="5">
        <f t="shared" si="929"/>
        <v>3.640930332407507E-3</v>
      </c>
      <c r="AS686" s="5">
        <f t="shared" si="930"/>
        <v>9.4124653571011734E-3</v>
      </c>
      <c r="AT686" s="5">
        <f t="shared" si="931"/>
        <v>1.2166465162771742E-2</v>
      </c>
      <c r="AU686" s="5">
        <f t="shared" si="932"/>
        <v>1.0484173128652454E-2</v>
      </c>
      <c r="AV686" s="5">
        <f t="shared" si="933"/>
        <v>6.7758723294521553E-3</v>
      </c>
      <c r="AW686" s="5">
        <f t="shared" si="934"/>
        <v>5.5642768991583135E-4</v>
      </c>
      <c r="AX686" s="5">
        <f t="shared" si="935"/>
        <v>3.42245182947738E-3</v>
      </c>
      <c r="AY686" s="5">
        <f t="shared" si="936"/>
        <v>7.5695720174902437E-3</v>
      </c>
      <c r="AZ686" s="5">
        <f t="shared" si="937"/>
        <v>8.3709608466163554E-3</v>
      </c>
      <c r="BA686" s="5">
        <f t="shared" si="938"/>
        <v>6.1714616831417017E-3</v>
      </c>
      <c r="BB686" s="5">
        <f t="shared" si="939"/>
        <v>3.4124164481561347E-3</v>
      </c>
      <c r="BC686" s="5">
        <f t="shared" si="940"/>
        <v>1.5094752735748819E-3</v>
      </c>
      <c r="BD686" s="5">
        <f t="shared" si="941"/>
        <v>1.3421315933238357E-3</v>
      </c>
      <c r="BE686" s="5">
        <f t="shared" si="942"/>
        <v>3.4696536251706822E-3</v>
      </c>
      <c r="BF686" s="5">
        <f t="shared" si="943"/>
        <v>4.4848420000479627E-3</v>
      </c>
      <c r="BG686" s="5">
        <f t="shared" si="944"/>
        <v>3.8647100332010321E-3</v>
      </c>
      <c r="BH686" s="5">
        <f t="shared" si="945"/>
        <v>2.4977441190623317E-3</v>
      </c>
      <c r="BI686" s="5">
        <f t="shared" si="946"/>
        <v>1.2914243253883855E-3</v>
      </c>
      <c r="BJ686" s="8">
        <f t="shared" si="947"/>
        <v>0.45668553947433843</v>
      </c>
      <c r="BK686" s="8">
        <f t="shared" si="948"/>
        <v>0.19218158621836634</v>
      </c>
      <c r="BL686" s="8">
        <f t="shared" si="949"/>
        <v>0.31901752227088431</v>
      </c>
      <c r="BM686" s="8">
        <f t="shared" si="950"/>
        <v>0.83292598226248848</v>
      </c>
      <c r="BN686" s="8">
        <f t="shared" si="951"/>
        <v>0.14283139756560601</v>
      </c>
    </row>
    <row r="687" spans="1:66" x14ac:dyDescent="0.25">
      <c r="A687" t="s">
        <v>10</v>
      </c>
      <c r="B687" t="s">
        <v>37</v>
      </c>
      <c r="C687" t="s">
        <v>40</v>
      </c>
      <c r="D687" s="16"/>
      <c r="E687">
        <f>VLOOKUP(A687,home!$A$2:$E$405,3,FALSE)</f>
        <v>1.34883720930233</v>
      </c>
      <c r="F687">
        <f>VLOOKUP(B687,home!$B$2:$E$405,3,FALSE)</f>
        <v>0.37</v>
      </c>
      <c r="G687">
        <f>VLOOKUP(C687,away!$B$2:$E$405,4,FALSE)</f>
        <v>0.74</v>
      </c>
      <c r="H687">
        <f>VLOOKUP(A687,away!$A$2:$E$405,3,FALSE)</f>
        <v>1.5813953488372099</v>
      </c>
      <c r="I687">
        <f>VLOOKUP(C687,away!$B$2:$E$405,3,FALSE)</f>
        <v>1.48</v>
      </c>
      <c r="J687">
        <f>VLOOKUP(B687,home!$B$2:$E$405,4,FALSE)</f>
        <v>0.95</v>
      </c>
      <c r="K687" s="3">
        <f t="shared" si="896"/>
        <v>0.36931162790697797</v>
      </c>
      <c r="L687" s="3">
        <f t="shared" si="897"/>
        <v>2.2234418604651167</v>
      </c>
      <c r="M687" s="5">
        <f t="shared" si="898"/>
        <v>7.4813757406088324E-2</v>
      </c>
      <c r="N687" s="5">
        <f t="shared" si="899"/>
        <v>2.7629590537480212E-2</v>
      </c>
      <c r="O687" s="5">
        <f t="shared" si="900"/>
        <v>0.16634403995537894</v>
      </c>
      <c r="P687" s="5">
        <f t="shared" si="901"/>
        <v>6.143278818854439E-2</v>
      </c>
      <c r="Q687" s="5">
        <f t="shared" si="902"/>
        <v>5.1019645299000245E-3</v>
      </c>
      <c r="R687" s="5">
        <f t="shared" si="903"/>
        <v>0.18492815083783576</v>
      </c>
      <c r="S687" s="5">
        <f t="shared" si="904"/>
        <v>1.2611274969566735E-2</v>
      </c>
      <c r="T687" s="5">
        <f t="shared" si="905"/>
        <v>1.1343921506387945E-2</v>
      </c>
      <c r="U687" s="5">
        <f t="shared" si="906"/>
        <v>6.8296116431748308E-2</v>
      </c>
      <c r="V687" s="5">
        <f t="shared" si="907"/>
        <v>1.1506288131050732E-3</v>
      </c>
      <c r="W687" s="5">
        <f t="shared" si="908"/>
        <v>6.2807160868701259E-4</v>
      </c>
      <c r="X687" s="5">
        <f t="shared" si="909"/>
        <v>1.39648070612437E-3</v>
      </c>
      <c r="Y687" s="5">
        <f t="shared" si="910"/>
        <v>1.5524968296644049E-3</v>
      </c>
      <c r="Z687" s="5">
        <f t="shared" si="911"/>
        <v>0.13705899725041706</v>
      </c>
      <c r="AA687" s="5">
        <f t="shared" si="912"/>
        <v>5.0617481393849556E-2</v>
      </c>
      <c r="AB687" s="5">
        <f t="shared" si="913"/>
        <v>9.3468122270568711E-3</v>
      </c>
      <c r="AC687" s="5">
        <f t="shared" si="914"/>
        <v>5.9051919902441419E-5</v>
      </c>
      <c r="AD687" s="5">
        <f t="shared" si="915"/>
        <v>5.7988537061588752E-5</v>
      </c>
      <c r="AE687" s="5">
        <f t="shared" si="916"/>
        <v>1.2893414072986928E-4</v>
      </c>
      <c r="AF687" s="5">
        <f t="shared" si="917"/>
        <v>1.433387828709459E-4</v>
      </c>
      <c r="AG687" s="5">
        <f t="shared" si="918"/>
        <v>1.062351500211271E-4</v>
      </c>
      <c r="AH687" s="5">
        <f t="shared" si="919"/>
        <v>7.6185677959987694E-2</v>
      </c>
      <c r="AI687" s="5">
        <f t="shared" si="920"/>
        <v>2.8136256750599831E-2</v>
      </c>
      <c r="AJ687" s="5">
        <f t="shared" si="921"/>
        <v>5.1955233918863598E-3</v>
      </c>
      <c r="AK687" s="5">
        <f t="shared" si="922"/>
        <v>6.395890672287784E-4</v>
      </c>
      <c r="AL687" s="5">
        <f t="shared" si="923"/>
        <v>1.9396026684249107E-6</v>
      </c>
      <c r="AM687" s="5">
        <f t="shared" si="924"/>
        <v>4.283168204431893E-6</v>
      </c>
      <c r="AN687" s="5">
        <f t="shared" si="925"/>
        <v>9.5233754811470818E-6</v>
      </c>
      <c r="AO687" s="5">
        <f t="shared" si="926"/>
        <v>1.0587335848854775E-5</v>
      </c>
      <c r="AP687" s="5">
        <f t="shared" si="927"/>
        <v>7.8467752390488938E-6</v>
      </c>
      <c r="AQ687" s="5">
        <f t="shared" si="928"/>
        <v>4.3617121340406223E-6</v>
      </c>
      <c r="AR687" s="5">
        <f t="shared" si="929"/>
        <v>3.3878885108830241E-2</v>
      </c>
      <c r="AS687" s="5">
        <f t="shared" si="930"/>
        <v>1.2511866211215573E-2</v>
      </c>
      <c r="AT687" s="5">
        <f t="shared" si="931"/>
        <v>2.3103888393091673E-3</v>
      </c>
      <c r="AU687" s="5">
        <f t="shared" si="932"/>
        <v>2.8441782111446063E-4</v>
      </c>
      <c r="AV687" s="5">
        <f t="shared" si="933"/>
        <v>2.6259702130384274E-5</v>
      </c>
      <c r="AW687" s="5">
        <f t="shared" si="934"/>
        <v>4.4241417335892513E-8</v>
      </c>
      <c r="AX687" s="5">
        <f t="shared" si="935"/>
        <v>2.6363730369635834E-7</v>
      </c>
      <c r="AY687" s="5">
        <f t="shared" si="936"/>
        <v>5.8618221701863797E-7</v>
      </c>
      <c r="AZ687" s="5">
        <f t="shared" si="937"/>
        <v>6.5167103958974385E-7</v>
      </c>
      <c r="BA687" s="5">
        <f t="shared" si="938"/>
        <v>4.8298422289221878E-7</v>
      </c>
      <c r="BB687" s="5">
        <f t="shared" si="939"/>
        <v>2.6847183478069349E-7</v>
      </c>
      <c r="BC687" s="5">
        <f t="shared" si="940"/>
        <v>1.1938630316145369E-7</v>
      </c>
      <c r="BD687" s="5">
        <f t="shared" si="941"/>
        <v>1.2554621889476912E-2</v>
      </c>
      <c r="BE687" s="5">
        <f t="shared" si="942"/>
        <v>4.6365678477592988E-3</v>
      </c>
      <c r="BF687" s="5">
        <f t="shared" si="943"/>
        <v>8.5616920987856965E-4</v>
      </c>
      <c r="BG687" s="5">
        <f t="shared" si="944"/>
        <v>1.0539774822136188E-4</v>
      </c>
      <c r="BH687" s="5">
        <f t="shared" si="945"/>
        <v>9.731153493340236E-6</v>
      </c>
      <c r="BI687" s="5">
        <f t="shared" si="946"/>
        <v>7.1876562760763151E-7</v>
      </c>
      <c r="BJ687" s="8">
        <f t="shared" si="947"/>
        <v>4.812799702875617E-2</v>
      </c>
      <c r="BK687" s="8">
        <f t="shared" si="948"/>
        <v>0.15007002708209241</v>
      </c>
      <c r="BL687" s="8">
        <f t="shared" si="949"/>
        <v>0.65686467231262891</v>
      </c>
      <c r="BM687" s="8">
        <f t="shared" si="950"/>
        <v>0.47187086027786734</v>
      </c>
      <c r="BN687" s="8">
        <f t="shared" si="951"/>
        <v>0.52025029145522761</v>
      </c>
    </row>
    <row r="688" spans="1:66" x14ac:dyDescent="0.25">
      <c r="A688" t="s">
        <v>13</v>
      </c>
      <c r="B688" t="s">
        <v>14</v>
      </c>
      <c r="C688" t="s">
        <v>54</v>
      </c>
      <c r="D688" s="16"/>
      <c r="E688">
        <f>VLOOKUP(A688,home!$A$2:$E$405,3,FALSE)</f>
        <v>2</v>
      </c>
      <c r="F688">
        <f>VLOOKUP(B688,home!$B$2:$E$405,3,FALSE)</f>
        <v>0.5</v>
      </c>
      <c r="G688">
        <f>VLOOKUP(C688,away!$B$2:$E$405,4,FALSE)</f>
        <v>2</v>
      </c>
      <c r="H688">
        <f>VLOOKUP(A688,away!$A$2:$E$405,3,FALSE)</f>
        <v>1</v>
      </c>
      <c r="I688">
        <f>VLOOKUP(C688,away!$B$2:$E$405,3,FALSE)</f>
        <v>0</v>
      </c>
      <c r="J688">
        <f>VLOOKUP(B688,home!$B$2:$E$405,4,FALSE)</f>
        <v>1</v>
      </c>
      <c r="K688" s="3">
        <f t="shared" si="896"/>
        <v>2</v>
      </c>
      <c r="L688" s="3">
        <f t="shared" si="897"/>
        <v>0</v>
      </c>
      <c r="M688" s="5">
        <f t="shared" si="898"/>
        <v>0.1353352832366127</v>
      </c>
      <c r="N688" s="5">
        <f t="shared" si="899"/>
        <v>0.27067056647322535</v>
      </c>
      <c r="O688" s="5">
        <f t="shared" si="900"/>
        <v>0</v>
      </c>
      <c r="P688" s="5">
        <f t="shared" si="901"/>
        <v>0</v>
      </c>
      <c r="Q688" s="5">
        <f t="shared" si="902"/>
        <v>0.27067056647322546</v>
      </c>
      <c r="R688" s="5">
        <f t="shared" si="903"/>
        <v>0</v>
      </c>
      <c r="S688" s="5">
        <f t="shared" si="904"/>
        <v>0</v>
      </c>
      <c r="T688" s="5">
        <f t="shared" si="905"/>
        <v>0</v>
      </c>
      <c r="U688" s="5">
        <f t="shared" si="906"/>
        <v>0</v>
      </c>
      <c r="V688" s="5">
        <f t="shared" si="907"/>
        <v>0</v>
      </c>
      <c r="W688" s="5">
        <f t="shared" si="908"/>
        <v>0.18044704431548364</v>
      </c>
      <c r="X688" s="5">
        <f t="shared" si="909"/>
        <v>0</v>
      </c>
      <c r="Y688" s="5">
        <f t="shared" si="910"/>
        <v>0</v>
      </c>
      <c r="Z688" s="5">
        <f t="shared" si="911"/>
        <v>0</v>
      </c>
      <c r="AA688" s="5">
        <f t="shared" si="912"/>
        <v>0</v>
      </c>
      <c r="AB688" s="5">
        <f t="shared" si="913"/>
        <v>0</v>
      </c>
      <c r="AC688" s="5">
        <f t="shared" si="914"/>
        <v>0</v>
      </c>
      <c r="AD688" s="5">
        <f t="shared" si="915"/>
        <v>9.022352215774182E-2</v>
      </c>
      <c r="AE688" s="5">
        <f t="shared" si="916"/>
        <v>0</v>
      </c>
      <c r="AF688" s="5">
        <f t="shared" si="917"/>
        <v>0</v>
      </c>
      <c r="AG688" s="5">
        <f t="shared" si="918"/>
        <v>0</v>
      </c>
      <c r="AH688" s="5">
        <f t="shared" si="919"/>
        <v>0</v>
      </c>
      <c r="AI688" s="5">
        <f t="shared" si="920"/>
        <v>0</v>
      </c>
      <c r="AJ688" s="5">
        <f t="shared" si="921"/>
        <v>0</v>
      </c>
      <c r="AK688" s="5">
        <f t="shared" si="922"/>
        <v>0</v>
      </c>
      <c r="AL688" s="5">
        <f t="shared" si="923"/>
        <v>0</v>
      </c>
      <c r="AM688" s="5">
        <f t="shared" si="924"/>
        <v>3.6089408863096716E-2</v>
      </c>
      <c r="AN688" s="5">
        <f t="shared" si="925"/>
        <v>0</v>
      </c>
      <c r="AO688" s="5">
        <f t="shared" si="926"/>
        <v>0</v>
      </c>
      <c r="AP688" s="5">
        <f t="shared" si="927"/>
        <v>0</v>
      </c>
      <c r="AQ688" s="5">
        <f t="shared" si="928"/>
        <v>0</v>
      </c>
      <c r="AR688" s="5">
        <f t="shared" si="929"/>
        <v>0</v>
      </c>
      <c r="AS688" s="5">
        <f t="shared" si="930"/>
        <v>0</v>
      </c>
      <c r="AT688" s="5">
        <f t="shared" si="931"/>
        <v>0</v>
      </c>
      <c r="AU688" s="5">
        <f t="shared" si="932"/>
        <v>0</v>
      </c>
      <c r="AV688" s="5">
        <f t="shared" si="933"/>
        <v>0</v>
      </c>
      <c r="AW688" s="5">
        <f t="shared" si="934"/>
        <v>0</v>
      </c>
      <c r="AX688" s="5">
        <f t="shared" si="935"/>
        <v>1.2029802954365572E-2</v>
      </c>
      <c r="AY688" s="5">
        <f t="shared" si="936"/>
        <v>0</v>
      </c>
      <c r="AZ688" s="5">
        <f t="shared" si="937"/>
        <v>0</v>
      </c>
      <c r="BA688" s="5">
        <f t="shared" si="938"/>
        <v>0</v>
      </c>
      <c r="BB688" s="5">
        <f t="shared" si="939"/>
        <v>0</v>
      </c>
      <c r="BC688" s="5">
        <f t="shared" si="940"/>
        <v>0</v>
      </c>
      <c r="BD688" s="5">
        <f t="shared" si="941"/>
        <v>0</v>
      </c>
      <c r="BE688" s="5">
        <f t="shared" si="942"/>
        <v>0</v>
      </c>
      <c r="BF688" s="5">
        <f t="shared" si="943"/>
        <v>0</v>
      </c>
      <c r="BG688" s="5">
        <f t="shared" si="944"/>
        <v>0</v>
      </c>
      <c r="BH688" s="5">
        <f t="shared" si="945"/>
        <v>0</v>
      </c>
      <c r="BI688" s="5">
        <f t="shared" si="946"/>
        <v>0</v>
      </c>
      <c r="BJ688" s="8">
        <f t="shared" si="947"/>
        <v>0.86013091123713858</v>
      </c>
      <c r="BK688" s="8">
        <f t="shared" si="948"/>
        <v>0.1353352832366127</v>
      </c>
      <c r="BL688" s="8">
        <f t="shared" si="949"/>
        <v>0</v>
      </c>
      <c r="BM688" s="8">
        <f t="shared" si="950"/>
        <v>0.31878977829068772</v>
      </c>
      <c r="BN688" s="8">
        <f t="shared" si="951"/>
        <v>0.67667641618306351</v>
      </c>
    </row>
    <row r="689" spans="1:66" x14ac:dyDescent="0.25">
      <c r="A689" t="s">
        <v>13</v>
      </c>
      <c r="B689" t="s">
        <v>51</v>
      </c>
      <c r="C689" t="s">
        <v>52</v>
      </c>
      <c r="D689" s="16"/>
      <c r="E689">
        <f>VLOOKUP(A689,home!$A$2:$E$405,3,FALSE)</f>
        <v>2</v>
      </c>
      <c r="F689">
        <f>VLOOKUP(B689,home!$B$2:$E$405,3,FALSE)</f>
        <v>0.5</v>
      </c>
      <c r="G689">
        <f>VLOOKUP(C689,away!$B$2:$E$405,4,FALSE)</f>
        <v>0.5</v>
      </c>
      <c r="H689">
        <f>VLOOKUP(A689,away!$A$2:$E$405,3,FALSE)</f>
        <v>1</v>
      </c>
      <c r="I689">
        <f>VLOOKUP(C689,away!$B$2:$E$405,3,FALSE)</f>
        <v>0</v>
      </c>
      <c r="J689">
        <f>VLOOKUP(B689,home!$B$2:$E$405,4,FALSE)</f>
        <v>0</v>
      </c>
      <c r="K689" s="3">
        <f t="shared" si="896"/>
        <v>0.5</v>
      </c>
      <c r="L689" s="3">
        <f t="shared" si="897"/>
        <v>0</v>
      </c>
      <c r="M689" s="5">
        <f t="shared" si="898"/>
        <v>0.60653065971263342</v>
      </c>
      <c r="N689" s="5">
        <f t="shared" si="899"/>
        <v>0.30326532985631671</v>
      </c>
      <c r="O689" s="5">
        <f t="shared" si="900"/>
        <v>0</v>
      </c>
      <c r="P689" s="5">
        <f t="shared" si="901"/>
        <v>0</v>
      </c>
      <c r="Q689" s="5">
        <f t="shared" si="902"/>
        <v>7.5816332464079178E-2</v>
      </c>
      <c r="R689" s="5">
        <f t="shared" si="903"/>
        <v>0</v>
      </c>
      <c r="S689" s="5">
        <f t="shared" si="904"/>
        <v>0</v>
      </c>
      <c r="T689" s="5">
        <f t="shared" si="905"/>
        <v>0</v>
      </c>
      <c r="U689" s="5">
        <f t="shared" si="906"/>
        <v>0</v>
      </c>
      <c r="V689" s="5">
        <f t="shared" si="907"/>
        <v>0</v>
      </c>
      <c r="W689" s="5">
        <f t="shared" si="908"/>
        <v>1.2636055410679865E-2</v>
      </c>
      <c r="X689" s="5">
        <f t="shared" si="909"/>
        <v>0</v>
      </c>
      <c r="Y689" s="5">
        <f t="shared" si="910"/>
        <v>0</v>
      </c>
      <c r="Z689" s="5">
        <f t="shared" si="911"/>
        <v>0</v>
      </c>
      <c r="AA689" s="5">
        <f t="shared" si="912"/>
        <v>0</v>
      </c>
      <c r="AB689" s="5">
        <f t="shared" si="913"/>
        <v>0</v>
      </c>
      <c r="AC689" s="5">
        <f t="shared" si="914"/>
        <v>0</v>
      </c>
      <c r="AD689" s="5">
        <f t="shared" si="915"/>
        <v>1.5795069263349827E-3</v>
      </c>
      <c r="AE689" s="5">
        <f t="shared" si="916"/>
        <v>0</v>
      </c>
      <c r="AF689" s="5">
        <f t="shared" si="917"/>
        <v>0</v>
      </c>
      <c r="AG689" s="5">
        <f t="shared" si="918"/>
        <v>0</v>
      </c>
      <c r="AH689" s="5">
        <f t="shared" si="919"/>
        <v>0</v>
      </c>
      <c r="AI689" s="5">
        <f t="shared" si="920"/>
        <v>0</v>
      </c>
      <c r="AJ689" s="5">
        <f t="shared" si="921"/>
        <v>0</v>
      </c>
      <c r="AK689" s="5">
        <f t="shared" si="922"/>
        <v>0</v>
      </c>
      <c r="AL689" s="5">
        <f t="shared" si="923"/>
        <v>0</v>
      </c>
      <c r="AM689" s="5">
        <f t="shared" si="924"/>
        <v>1.5795069263349832E-4</v>
      </c>
      <c r="AN689" s="5">
        <f t="shared" si="925"/>
        <v>0</v>
      </c>
      <c r="AO689" s="5">
        <f t="shared" si="926"/>
        <v>0</v>
      </c>
      <c r="AP689" s="5">
        <f t="shared" si="927"/>
        <v>0</v>
      </c>
      <c r="AQ689" s="5">
        <f t="shared" si="928"/>
        <v>0</v>
      </c>
      <c r="AR689" s="5">
        <f t="shared" si="929"/>
        <v>0</v>
      </c>
      <c r="AS689" s="5">
        <f t="shared" si="930"/>
        <v>0</v>
      </c>
      <c r="AT689" s="5">
        <f t="shared" si="931"/>
        <v>0</v>
      </c>
      <c r="AU689" s="5">
        <f t="shared" si="932"/>
        <v>0</v>
      </c>
      <c r="AV689" s="5">
        <f t="shared" si="933"/>
        <v>0</v>
      </c>
      <c r="AW689" s="5">
        <f t="shared" si="934"/>
        <v>0</v>
      </c>
      <c r="AX689" s="5">
        <f t="shared" si="935"/>
        <v>1.3162557719458192E-5</v>
      </c>
      <c r="AY689" s="5">
        <f t="shared" si="936"/>
        <v>0</v>
      </c>
      <c r="AZ689" s="5">
        <f t="shared" si="937"/>
        <v>0</v>
      </c>
      <c r="BA689" s="5">
        <f t="shared" si="938"/>
        <v>0</v>
      </c>
      <c r="BB689" s="5">
        <f t="shared" si="939"/>
        <v>0</v>
      </c>
      <c r="BC689" s="5">
        <f t="shared" si="940"/>
        <v>0</v>
      </c>
      <c r="BD689" s="5">
        <f t="shared" si="941"/>
        <v>0</v>
      </c>
      <c r="BE689" s="5">
        <f t="shared" si="942"/>
        <v>0</v>
      </c>
      <c r="BF689" s="5">
        <f t="shared" si="943"/>
        <v>0</v>
      </c>
      <c r="BG689" s="5">
        <f t="shared" si="944"/>
        <v>0</v>
      </c>
      <c r="BH689" s="5">
        <f t="shared" si="945"/>
        <v>0</v>
      </c>
      <c r="BI689" s="5">
        <f t="shared" si="946"/>
        <v>0</v>
      </c>
      <c r="BJ689" s="8">
        <f t="shared" si="947"/>
        <v>0.39346833790776364</v>
      </c>
      <c r="BK689" s="8">
        <f t="shared" si="948"/>
        <v>0.60653065971263342</v>
      </c>
      <c r="BL689" s="8">
        <f t="shared" si="949"/>
        <v>0</v>
      </c>
      <c r="BM689" s="8">
        <f t="shared" si="950"/>
        <v>1.4386675587367804E-2</v>
      </c>
      <c r="BN689" s="8">
        <f t="shared" si="951"/>
        <v>0.98561232203302929</v>
      </c>
    </row>
    <row r="690" spans="1:66" x14ac:dyDescent="0.25">
      <c r="A690" t="s">
        <v>16</v>
      </c>
      <c r="B690" t="s">
        <v>448</v>
      </c>
      <c r="C690" t="s">
        <v>18</v>
      </c>
      <c r="D690" s="16"/>
      <c r="E690">
        <f>VLOOKUP(A690,home!$A$2:$E$405,3,FALSE)</f>
        <v>1.4166666666666701</v>
      </c>
      <c r="F690">
        <f>VLOOKUP(B690,home!$B$2:$E$405,3,FALSE)</f>
        <v>1.76</v>
      </c>
      <c r="G690">
        <f>VLOOKUP(C690,away!$B$2:$E$405,4,FALSE)</f>
        <v>0.35</v>
      </c>
      <c r="H690">
        <f>VLOOKUP(A690,away!$A$2:$E$405,3,FALSE)</f>
        <v>1.3611111111111101</v>
      </c>
      <c r="I690">
        <f>VLOOKUP(C690,away!$B$2:$E$405,3,FALSE)</f>
        <v>1.41</v>
      </c>
      <c r="J690">
        <f>VLOOKUP(B690,home!$B$2:$E$405,4,FALSE)</f>
        <v>0</v>
      </c>
      <c r="K690" s="3">
        <f t="shared" si="896"/>
        <v>0.8726666666666687</v>
      </c>
      <c r="L690" s="3">
        <f t="shared" si="897"/>
        <v>0</v>
      </c>
      <c r="M690" s="5">
        <f t="shared" si="898"/>
        <v>0.41783583339860803</v>
      </c>
      <c r="N690" s="5">
        <f t="shared" si="899"/>
        <v>0.36463140394585281</v>
      </c>
      <c r="O690" s="5">
        <f t="shared" si="900"/>
        <v>0</v>
      </c>
      <c r="P690" s="5">
        <f t="shared" si="901"/>
        <v>0</v>
      </c>
      <c r="Q690" s="5">
        <f t="shared" si="902"/>
        <v>0.15910083592170746</v>
      </c>
      <c r="R690" s="5">
        <f t="shared" si="903"/>
        <v>0</v>
      </c>
      <c r="S690" s="5">
        <f t="shared" si="904"/>
        <v>0</v>
      </c>
      <c r="T690" s="5">
        <f t="shared" si="905"/>
        <v>0</v>
      </c>
      <c r="U690" s="5">
        <f t="shared" si="906"/>
        <v>0</v>
      </c>
      <c r="V690" s="5">
        <f t="shared" si="907"/>
        <v>0</v>
      </c>
      <c r="W690" s="5">
        <f t="shared" si="908"/>
        <v>4.6280665382559011E-2</v>
      </c>
      <c r="X690" s="5">
        <f t="shared" si="909"/>
        <v>0</v>
      </c>
      <c r="Y690" s="5">
        <f t="shared" si="910"/>
        <v>0</v>
      </c>
      <c r="Z690" s="5">
        <f t="shared" si="911"/>
        <v>0</v>
      </c>
      <c r="AA690" s="5">
        <f t="shared" si="912"/>
        <v>0</v>
      </c>
      <c r="AB690" s="5">
        <f t="shared" si="913"/>
        <v>0</v>
      </c>
      <c r="AC690" s="5">
        <f t="shared" si="914"/>
        <v>0</v>
      </c>
      <c r="AD690" s="5">
        <f t="shared" si="915"/>
        <v>1.0096898497628314E-2</v>
      </c>
      <c r="AE690" s="5">
        <f t="shared" si="916"/>
        <v>0</v>
      </c>
      <c r="AF690" s="5">
        <f t="shared" si="917"/>
        <v>0</v>
      </c>
      <c r="AG690" s="5">
        <f t="shared" si="918"/>
        <v>0</v>
      </c>
      <c r="AH690" s="5">
        <f t="shared" si="919"/>
        <v>0</v>
      </c>
      <c r="AI690" s="5">
        <f t="shared" si="920"/>
        <v>0</v>
      </c>
      <c r="AJ690" s="5">
        <f t="shared" si="921"/>
        <v>0</v>
      </c>
      <c r="AK690" s="5">
        <f t="shared" si="922"/>
        <v>0</v>
      </c>
      <c r="AL690" s="5">
        <f t="shared" si="923"/>
        <v>0</v>
      </c>
      <c r="AM690" s="5">
        <f t="shared" si="924"/>
        <v>1.7622453511193996E-3</v>
      </c>
      <c r="AN690" s="5">
        <f t="shared" si="925"/>
        <v>0</v>
      </c>
      <c r="AO690" s="5">
        <f t="shared" si="926"/>
        <v>0</v>
      </c>
      <c r="AP690" s="5">
        <f t="shared" si="927"/>
        <v>0</v>
      </c>
      <c r="AQ690" s="5">
        <f t="shared" si="928"/>
        <v>0</v>
      </c>
      <c r="AR690" s="5">
        <f t="shared" si="929"/>
        <v>0</v>
      </c>
      <c r="AS690" s="5">
        <f t="shared" si="930"/>
        <v>0</v>
      </c>
      <c r="AT690" s="5">
        <f t="shared" si="931"/>
        <v>0</v>
      </c>
      <c r="AU690" s="5">
        <f t="shared" si="932"/>
        <v>0</v>
      </c>
      <c r="AV690" s="5">
        <f t="shared" si="933"/>
        <v>0</v>
      </c>
      <c r="AW690" s="5">
        <f t="shared" si="934"/>
        <v>0</v>
      </c>
      <c r="AX690" s="5">
        <f t="shared" si="935"/>
        <v>2.5630879606836651E-4</v>
      </c>
      <c r="AY690" s="5">
        <f t="shared" si="936"/>
        <v>0</v>
      </c>
      <c r="AZ690" s="5">
        <f t="shared" si="937"/>
        <v>0</v>
      </c>
      <c r="BA690" s="5">
        <f t="shared" si="938"/>
        <v>0</v>
      </c>
      <c r="BB690" s="5">
        <f t="shared" si="939"/>
        <v>0</v>
      </c>
      <c r="BC690" s="5">
        <f t="shared" si="940"/>
        <v>0</v>
      </c>
      <c r="BD690" s="5">
        <f t="shared" si="941"/>
        <v>0</v>
      </c>
      <c r="BE690" s="5">
        <f t="shared" si="942"/>
        <v>0</v>
      </c>
      <c r="BF690" s="5">
        <f t="shared" si="943"/>
        <v>0</v>
      </c>
      <c r="BG690" s="5">
        <f t="shared" si="944"/>
        <v>0</v>
      </c>
      <c r="BH690" s="5">
        <f t="shared" si="945"/>
        <v>0</v>
      </c>
      <c r="BI690" s="5">
        <f t="shared" si="946"/>
        <v>0</v>
      </c>
      <c r="BJ690" s="8">
        <f t="shared" si="947"/>
        <v>0.58212835789493533</v>
      </c>
      <c r="BK690" s="8">
        <f t="shared" si="948"/>
        <v>0.41783583339860803</v>
      </c>
      <c r="BL690" s="8">
        <f t="shared" si="949"/>
        <v>0</v>
      </c>
      <c r="BM690" s="8">
        <f t="shared" si="950"/>
        <v>5.8396118027375092E-2</v>
      </c>
      <c r="BN690" s="8">
        <f t="shared" si="951"/>
        <v>0.9415680732661682</v>
      </c>
    </row>
    <row r="691" spans="1:66" x14ac:dyDescent="0.25">
      <c r="A691" t="s">
        <v>16</v>
      </c>
      <c r="B691" t="s">
        <v>60</v>
      </c>
      <c r="C691" t="s">
        <v>235</v>
      </c>
      <c r="D691" s="16"/>
      <c r="E691">
        <f>VLOOKUP(A691,home!$A$2:$E$405,3,FALSE)</f>
        <v>1.4166666666666701</v>
      </c>
      <c r="F691">
        <f>VLOOKUP(B691,home!$B$2:$E$405,3,FALSE)</f>
        <v>2.12</v>
      </c>
      <c r="G691">
        <f>VLOOKUP(C691,away!$B$2:$E$405,4,FALSE)</f>
        <v>0</v>
      </c>
      <c r="H691">
        <f>VLOOKUP(A691,away!$A$2:$E$405,3,FALSE)</f>
        <v>1.3611111111111101</v>
      </c>
      <c r="I691">
        <f>VLOOKUP(C691,away!$B$2:$E$405,3,FALSE)</f>
        <v>1.76</v>
      </c>
      <c r="J691">
        <f>VLOOKUP(B691,home!$B$2:$E$405,4,FALSE)</f>
        <v>0.73</v>
      </c>
      <c r="K691" s="3">
        <f t="shared" si="896"/>
        <v>0</v>
      </c>
      <c r="L691" s="3">
        <f t="shared" si="897"/>
        <v>1.7487555555555543</v>
      </c>
      <c r="M691" s="5">
        <f t="shared" si="898"/>
        <v>0.1739903300816065</v>
      </c>
      <c r="N691" s="5">
        <f t="shared" si="899"/>
        <v>0</v>
      </c>
      <c r="O691" s="5">
        <f t="shared" si="900"/>
        <v>0.30426655634315403</v>
      </c>
      <c r="P691" s="5">
        <f t="shared" si="901"/>
        <v>0</v>
      </c>
      <c r="Q691" s="5">
        <f t="shared" si="902"/>
        <v>0</v>
      </c>
      <c r="R691" s="5">
        <f t="shared" si="903"/>
        <v>0.26604391538742389</v>
      </c>
      <c r="S691" s="5">
        <f t="shared" si="904"/>
        <v>0</v>
      </c>
      <c r="T691" s="5">
        <f t="shared" si="905"/>
        <v>0</v>
      </c>
      <c r="U691" s="5">
        <f t="shared" si="906"/>
        <v>0</v>
      </c>
      <c r="V691" s="5">
        <f t="shared" si="907"/>
        <v>0</v>
      </c>
      <c r="W691" s="5">
        <f t="shared" si="908"/>
        <v>0</v>
      </c>
      <c r="X691" s="5">
        <f t="shared" si="909"/>
        <v>0</v>
      </c>
      <c r="Y691" s="5">
        <f t="shared" si="910"/>
        <v>0</v>
      </c>
      <c r="Z691" s="5">
        <f t="shared" si="911"/>
        <v>0.15508192501850313</v>
      </c>
      <c r="AA691" s="5">
        <f t="shared" si="912"/>
        <v>0</v>
      </c>
      <c r="AB691" s="5">
        <f t="shared" si="913"/>
        <v>0</v>
      </c>
      <c r="AC691" s="5">
        <f t="shared" si="914"/>
        <v>0</v>
      </c>
      <c r="AD691" s="5">
        <f t="shared" si="915"/>
        <v>0</v>
      </c>
      <c r="AE691" s="5">
        <f t="shared" si="916"/>
        <v>0</v>
      </c>
      <c r="AF691" s="5">
        <f t="shared" si="917"/>
        <v>0</v>
      </c>
      <c r="AG691" s="5">
        <f t="shared" si="918"/>
        <v>0</v>
      </c>
      <c r="AH691" s="5">
        <f t="shared" si="919"/>
        <v>6.780009448558931E-2</v>
      </c>
      <c r="AI691" s="5">
        <f t="shared" si="920"/>
        <v>0</v>
      </c>
      <c r="AJ691" s="5">
        <f t="shared" si="921"/>
        <v>0</v>
      </c>
      <c r="AK691" s="5">
        <f t="shared" si="922"/>
        <v>0</v>
      </c>
      <c r="AL691" s="5">
        <f t="shared" si="923"/>
        <v>0</v>
      </c>
      <c r="AM691" s="5">
        <f t="shared" si="924"/>
        <v>0</v>
      </c>
      <c r="AN691" s="5">
        <f t="shared" si="925"/>
        <v>0</v>
      </c>
      <c r="AO691" s="5">
        <f t="shared" si="926"/>
        <v>0</v>
      </c>
      <c r="AP691" s="5">
        <f t="shared" si="927"/>
        <v>0</v>
      </c>
      <c r="AQ691" s="5">
        <f t="shared" si="928"/>
        <v>0</v>
      </c>
      <c r="AR691" s="5">
        <f t="shared" si="929"/>
        <v>2.3713158379773155E-2</v>
      </c>
      <c r="AS691" s="5">
        <f t="shared" si="930"/>
        <v>0</v>
      </c>
      <c r="AT691" s="5">
        <f t="shared" si="931"/>
        <v>0</v>
      </c>
      <c r="AU691" s="5">
        <f t="shared" si="932"/>
        <v>0</v>
      </c>
      <c r="AV691" s="5">
        <f t="shared" si="933"/>
        <v>0</v>
      </c>
      <c r="AW691" s="5">
        <f t="shared" si="934"/>
        <v>0</v>
      </c>
      <c r="AX691" s="5">
        <f t="shared" si="935"/>
        <v>0</v>
      </c>
      <c r="AY691" s="5">
        <f t="shared" si="936"/>
        <v>0</v>
      </c>
      <c r="AZ691" s="5">
        <f t="shared" si="937"/>
        <v>0</v>
      </c>
      <c r="BA691" s="5">
        <f t="shared" si="938"/>
        <v>0</v>
      </c>
      <c r="BB691" s="5">
        <f t="shared" si="939"/>
        <v>0</v>
      </c>
      <c r="BC691" s="5">
        <f t="shared" si="940"/>
        <v>0</v>
      </c>
      <c r="BD691" s="5">
        <f t="shared" si="941"/>
        <v>6.911419576066169E-3</v>
      </c>
      <c r="BE691" s="5">
        <f t="shared" si="942"/>
        <v>0</v>
      </c>
      <c r="BF691" s="5">
        <f t="shared" si="943"/>
        <v>0</v>
      </c>
      <c r="BG691" s="5">
        <f t="shared" si="944"/>
        <v>0</v>
      </c>
      <c r="BH691" s="5">
        <f t="shared" si="945"/>
        <v>0</v>
      </c>
      <c r="BI691" s="5">
        <f t="shared" si="946"/>
        <v>0</v>
      </c>
      <c r="BJ691" s="8">
        <f t="shared" si="947"/>
        <v>0</v>
      </c>
      <c r="BK691" s="8">
        <f t="shared" si="948"/>
        <v>0.1739903300816065</v>
      </c>
      <c r="BL691" s="8">
        <f t="shared" si="949"/>
        <v>0.66873514417200663</v>
      </c>
      <c r="BM691" s="8">
        <f t="shared" si="950"/>
        <v>0.25350659745993176</v>
      </c>
      <c r="BN691" s="8">
        <f t="shared" si="951"/>
        <v>0.74430080181218439</v>
      </c>
    </row>
    <row r="692" spans="1:66" x14ac:dyDescent="0.25">
      <c r="A692" t="s">
        <v>16</v>
      </c>
      <c r="B692" t="s">
        <v>49</v>
      </c>
      <c r="C692" t="s">
        <v>450</v>
      </c>
      <c r="D692" s="16"/>
      <c r="E692">
        <f>VLOOKUP(A692,home!$A$2:$E$405,3,FALSE)</f>
        <v>1.4166666666666701</v>
      </c>
      <c r="F692">
        <f>VLOOKUP(B692,home!$B$2:$E$405,3,FALSE)</f>
        <v>0.71</v>
      </c>
      <c r="G692">
        <f>VLOOKUP(C692,away!$B$2:$E$405,4,FALSE)</f>
        <v>0.35</v>
      </c>
      <c r="H692">
        <f>VLOOKUP(A692,away!$A$2:$E$405,3,FALSE)</f>
        <v>1.3611111111111101</v>
      </c>
      <c r="I692">
        <f>VLOOKUP(C692,away!$B$2:$E$405,3,FALSE)</f>
        <v>1.41</v>
      </c>
      <c r="J692">
        <f>VLOOKUP(B692,home!$B$2:$E$405,4,FALSE)</f>
        <v>1.84</v>
      </c>
      <c r="K692" s="3">
        <f t="shared" si="896"/>
        <v>0.35204166666666753</v>
      </c>
      <c r="L692" s="3">
        <f t="shared" si="897"/>
        <v>3.5312666666666641</v>
      </c>
      <c r="M692" s="5">
        <f t="shared" si="898"/>
        <v>2.0582618256236442E-2</v>
      </c>
      <c r="N692" s="5">
        <f t="shared" si="899"/>
        <v>7.2459392352892541E-3</v>
      </c>
      <c r="O692" s="5">
        <f t="shared" si="900"/>
        <v>7.2682713760972475E-2</v>
      </c>
      <c r="P692" s="5">
        <f t="shared" si="901"/>
        <v>2.558734369026908E-2</v>
      </c>
      <c r="Q692" s="5">
        <f t="shared" si="902"/>
        <v>1.2754362624783136E-3</v>
      </c>
      <c r="R692" s="5">
        <f t="shared" si="903"/>
        <v>0.12833102217349837</v>
      </c>
      <c r="S692" s="5">
        <f t="shared" si="904"/>
        <v>7.9522457854162756E-3</v>
      </c>
      <c r="T692" s="5">
        <f t="shared" si="905"/>
        <v>4.5039055591475823E-3</v>
      </c>
      <c r="U692" s="5">
        <f t="shared" si="906"/>
        <v>4.5177866930995424E-2</v>
      </c>
      <c r="V692" s="5">
        <f t="shared" si="907"/>
        <v>1.0984286918852425E-3</v>
      </c>
      <c r="W692" s="5">
        <f t="shared" si="908"/>
        <v>1.4966890252332356E-4</v>
      </c>
      <c r="X692" s="5">
        <f t="shared" si="909"/>
        <v>5.285208065171946E-4</v>
      </c>
      <c r="Y692" s="5">
        <f t="shared" si="910"/>
        <v>9.3317395334697594E-4</v>
      </c>
      <c r="Z692" s="5">
        <f t="shared" si="911"/>
        <v>0.15105702030017837</v>
      </c>
      <c r="AA692" s="5">
        <f t="shared" si="912"/>
        <v>5.3178365188175425E-2</v>
      </c>
      <c r="AB692" s="5">
        <f t="shared" si="913"/>
        <v>9.3605001557269842E-3</v>
      </c>
      <c r="AC692" s="5">
        <f t="shared" si="914"/>
        <v>8.5344682915900507E-5</v>
      </c>
      <c r="AD692" s="5">
        <f t="shared" si="915"/>
        <v>1.3172422473120454E-5</v>
      </c>
      <c r="AE692" s="5">
        <f t="shared" si="916"/>
        <v>4.6515336398581121E-5</v>
      </c>
      <c r="AF692" s="5">
        <f t="shared" si="917"/>
        <v>8.2129028456548098E-5</v>
      </c>
      <c r="AG692" s="5">
        <f t="shared" si="918"/>
        <v>9.6673166851442047E-5</v>
      </c>
      <c r="AH692" s="5">
        <f t="shared" si="919"/>
        <v>0.1333556551380024</v>
      </c>
      <c r="AI692" s="5">
        <f t="shared" si="920"/>
        <v>4.6946747094207708E-2</v>
      </c>
      <c r="AJ692" s="5">
        <f t="shared" si="921"/>
        <v>8.2636055458117051E-3</v>
      </c>
      <c r="AK692" s="5">
        <f t="shared" si="922"/>
        <v>9.6971115634115622E-4</v>
      </c>
      <c r="AL692" s="5">
        <f t="shared" si="923"/>
        <v>4.2438599535207694E-6</v>
      </c>
      <c r="AM692" s="5">
        <f t="shared" si="924"/>
        <v>9.2744831229495871E-7</v>
      </c>
      <c r="AN692" s="5">
        <f t="shared" si="925"/>
        <v>3.2750673102634421E-6</v>
      </c>
      <c r="AO692" s="5">
        <f t="shared" si="926"/>
        <v>5.7825680119114748E-6</v>
      </c>
      <c r="AP692" s="5">
        <f t="shared" si="927"/>
        <v>6.8065965560653011E-6</v>
      </c>
      <c r="AQ692" s="5">
        <f t="shared" si="928"/>
        <v>6.0089768829703789E-6</v>
      </c>
      <c r="AR692" s="5">
        <f t="shared" si="929"/>
        <v>9.4182875960064569E-2</v>
      </c>
      <c r="AS692" s="5">
        <f t="shared" si="930"/>
        <v>3.3156296624441146E-2</v>
      </c>
      <c r="AT692" s="5">
        <f t="shared" si="931"/>
        <v>5.8361989620813312E-3</v>
      </c>
      <c r="AU692" s="5">
        <f t="shared" si="932"/>
        <v>6.8486173653646218E-4</v>
      </c>
      <c r="AV692" s="5">
        <f t="shared" si="933"/>
        <v>6.0274966791631065E-5</v>
      </c>
      <c r="AW692" s="5">
        <f t="shared" si="934"/>
        <v>1.4654909012743638E-7</v>
      </c>
      <c r="AX692" s="5">
        <f t="shared" si="935"/>
        <v>5.441674160125081E-8</v>
      </c>
      <c r="AY692" s="5">
        <f t="shared" si="936"/>
        <v>1.9216002572511013E-7</v>
      </c>
      <c r="AZ692" s="5">
        <f t="shared" si="937"/>
        <v>3.3928414675444527E-7</v>
      </c>
      <c r="BA692" s="5">
        <f t="shared" si="938"/>
        <v>3.9936759932080423E-7</v>
      </c>
      <c r="BB692" s="5">
        <f t="shared" si="939"/>
        <v>3.525683728070611E-7</v>
      </c>
      <c r="BC692" s="5">
        <f t="shared" si="940"/>
        <v>2.4900258852289608E-7</v>
      </c>
      <c r="BD692" s="5">
        <f t="shared" si="941"/>
        <v>5.5430808408096194E-2</v>
      </c>
      <c r="BE692" s="5">
        <f t="shared" si="942"/>
        <v>1.951395417666691E-2</v>
      </c>
      <c r="BF692" s="5">
        <f t="shared" si="943"/>
        <v>3.434862475805398E-3</v>
      </c>
      <c r="BG692" s="5">
        <f t="shared" si="944"/>
        <v>4.0307157025110937E-4</v>
      </c>
      <c r="BH692" s="5">
        <f t="shared" si="945"/>
        <v>3.5474496844287825E-5</v>
      </c>
      <c r="BI692" s="5">
        <f t="shared" si="946"/>
        <v>2.4977001986449054E-6</v>
      </c>
      <c r="BJ692" s="8">
        <f t="shared" si="947"/>
        <v>1.4899522130030573E-2</v>
      </c>
      <c r="BK692" s="8">
        <f t="shared" si="948"/>
        <v>5.5310417126702184E-2</v>
      </c>
      <c r="BL692" s="8">
        <f t="shared" si="949"/>
        <v>0.71100736422150934</v>
      </c>
      <c r="BM692" s="8">
        <f t="shared" si="950"/>
        <v>0.67656920478874094</v>
      </c>
      <c r="BN692" s="8">
        <f t="shared" si="951"/>
        <v>0.25570507337874393</v>
      </c>
    </row>
    <row r="693" spans="1:66" x14ac:dyDescent="0.25">
      <c r="A693" t="s">
        <v>61</v>
      </c>
      <c r="B693" t="s">
        <v>67</v>
      </c>
      <c r="C693" t="s">
        <v>64</v>
      </c>
      <c r="D693" s="16"/>
      <c r="E693">
        <f>VLOOKUP(A693,home!$A$2:$E$405,3,FALSE)</f>
        <v>1.95</v>
      </c>
      <c r="F693">
        <f>VLOOKUP(B693,home!$B$2:$E$405,3,FALSE)</f>
        <v>0.51</v>
      </c>
      <c r="G693">
        <f>VLOOKUP(C693,away!$B$2:$E$405,4,FALSE)</f>
        <v>2.56</v>
      </c>
      <c r="H693">
        <f>VLOOKUP(A693,away!$A$2:$E$405,3,FALSE)</f>
        <v>1</v>
      </c>
      <c r="I693">
        <f>VLOOKUP(C693,away!$B$2:$E$405,3,FALSE)</f>
        <v>0.51</v>
      </c>
      <c r="J693">
        <f>VLOOKUP(B693,home!$B$2:$E$405,4,FALSE)</f>
        <v>2</v>
      </c>
      <c r="K693" s="3">
        <f t="shared" si="896"/>
        <v>2.5459199999999997</v>
      </c>
      <c r="L693" s="3">
        <f t="shared" si="897"/>
        <v>1.02</v>
      </c>
      <c r="M693" s="5">
        <f t="shared" si="898"/>
        <v>2.8270964229154091E-2</v>
      </c>
      <c r="N693" s="5">
        <f t="shared" si="899"/>
        <v>7.1975613250287965E-2</v>
      </c>
      <c r="O693" s="5">
        <f t="shared" si="900"/>
        <v>2.8836383513737171E-2</v>
      </c>
      <c r="P693" s="5">
        <f t="shared" si="901"/>
        <v>7.3415125515293722E-2</v>
      </c>
      <c r="Q693" s="5">
        <f t="shared" si="902"/>
        <v>9.1622076643086581E-2</v>
      </c>
      <c r="R693" s="5">
        <f t="shared" si="903"/>
        <v>1.4706555592005956E-2</v>
      </c>
      <c r="S693" s="5">
        <f t="shared" si="904"/>
        <v>4.7661804269733633E-2</v>
      </c>
      <c r="T693" s="5">
        <f t="shared" si="905"/>
        <v>9.3454518175948326E-2</v>
      </c>
      <c r="U693" s="5">
        <f t="shared" si="906"/>
        <v>3.744171401279979E-2</v>
      </c>
      <c r="V693" s="5">
        <f t="shared" si="907"/>
        <v>1.3752222615658696E-2</v>
      </c>
      <c r="W693" s="5">
        <f t="shared" si="908"/>
        <v>7.7754159122388977E-2</v>
      </c>
      <c r="X693" s="5">
        <f t="shared" si="909"/>
        <v>7.9309242304836769E-2</v>
      </c>
      <c r="Y693" s="5">
        <f t="shared" si="910"/>
        <v>4.044771357546674E-2</v>
      </c>
      <c r="Z693" s="5">
        <f t="shared" si="911"/>
        <v>5.0002289012820254E-3</v>
      </c>
      <c r="AA693" s="5">
        <f t="shared" si="912"/>
        <v>1.2730182764351932E-2</v>
      </c>
      <c r="AB693" s="5">
        <f t="shared" si="913"/>
        <v>1.6205013451709438E-2</v>
      </c>
      <c r="AC693" s="5">
        <f t="shared" si="914"/>
        <v>2.2320187358556834E-3</v>
      </c>
      <c r="AD693" s="5">
        <f t="shared" si="915"/>
        <v>4.9488967198218138E-2</v>
      </c>
      <c r="AE693" s="5">
        <f t="shared" si="916"/>
        <v>5.0478746542182505E-2</v>
      </c>
      <c r="AF693" s="5">
        <f t="shared" si="917"/>
        <v>2.5744160736513071E-2</v>
      </c>
      <c r="AG693" s="5">
        <f t="shared" si="918"/>
        <v>8.7530146504144462E-3</v>
      </c>
      <c r="AH693" s="5">
        <f t="shared" si="919"/>
        <v>1.2750583698269164E-3</v>
      </c>
      <c r="AI693" s="5">
        <f t="shared" si="920"/>
        <v>3.2461966049097423E-3</v>
      </c>
      <c r="AJ693" s="5">
        <f t="shared" si="921"/>
        <v>4.1322784301859065E-3</v>
      </c>
      <c r="AK693" s="5">
        <f t="shared" si="922"/>
        <v>3.5068167669929668E-3</v>
      </c>
      <c r="AL693" s="5">
        <f t="shared" si="923"/>
        <v>2.3184767851157974E-4</v>
      </c>
      <c r="AM693" s="5">
        <f t="shared" si="924"/>
        <v>2.519899027385749E-2</v>
      </c>
      <c r="AN693" s="5">
        <f t="shared" si="925"/>
        <v>2.5702970079334638E-2</v>
      </c>
      <c r="AO693" s="5">
        <f t="shared" si="926"/>
        <v>1.3108514740460663E-2</v>
      </c>
      <c r="AP693" s="5">
        <f t="shared" si="927"/>
        <v>4.4568950117566267E-3</v>
      </c>
      <c r="AQ693" s="5">
        <f t="shared" si="928"/>
        <v>1.1365082279979396E-3</v>
      </c>
      <c r="AR693" s="5">
        <f t="shared" si="929"/>
        <v>2.6011190744469105E-4</v>
      </c>
      <c r="AS693" s="5">
        <f t="shared" si="930"/>
        <v>6.6222410740158762E-4</v>
      </c>
      <c r="AT693" s="5">
        <f t="shared" si="931"/>
        <v>8.4298479975792521E-4</v>
      </c>
      <c r="AU693" s="5">
        <f t="shared" si="932"/>
        <v>7.1539062046656549E-4</v>
      </c>
      <c r="AV693" s="5">
        <f t="shared" si="933"/>
        <v>4.553318221145596E-4</v>
      </c>
      <c r="AW693" s="5">
        <f t="shared" si="934"/>
        <v>1.6724193180825707E-5</v>
      </c>
      <c r="AX693" s="5">
        <f t="shared" si="935"/>
        <v>1.069243555300322E-2</v>
      </c>
      <c r="AY693" s="5">
        <f t="shared" si="936"/>
        <v>1.0906284264063284E-2</v>
      </c>
      <c r="AZ693" s="5">
        <f t="shared" si="937"/>
        <v>5.5622049746722737E-3</v>
      </c>
      <c r="BA693" s="5">
        <f t="shared" si="938"/>
        <v>1.8911496913885733E-3</v>
      </c>
      <c r="BB693" s="5">
        <f t="shared" si="939"/>
        <v>4.8224317130408613E-4</v>
      </c>
      <c r="BC693" s="5">
        <f t="shared" si="940"/>
        <v>9.8377606946033604E-5</v>
      </c>
      <c r="BD693" s="5">
        <f t="shared" si="941"/>
        <v>4.4219024265597457E-5</v>
      </c>
      <c r="BE693" s="5">
        <f t="shared" si="942"/>
        <v>1.1257809825826985E-4</v>
      </c>
      <c r="BF693" s="5">
        <f t="shared" si="943"/>
        <v>1.4330741595884722E-4</v>
      </c>
      <c r="BG693" s="5">
        <f t="shared" si="944"/>
        <v>1.2161640547931608E-4</v>
      </c>
      <c r="BH693" s="5">
        <f t="shared" si="945"/>
        <v>7.74064097594751E-5</v>
      </c>
      <c r="BI693" s="5">
        <f t="shared" si="946"/>
        <v>3.941410534696854E-5</v>
      </c>
      <c r="BJ693" s="8">
        <f t="shared" si="947"/>
        <v>0.68826478579412853</v>
      </c>
      <c r="BK693" s="8">
        <f t="shared" si="948"/>
        <v>0.1764702673082707</v>
      </c>
      <c r="BL693" s="8">
        <f t="shared" si="949"/>
        <v>0.12555478422277364</v>
      </c>
      <c r="BM693" s="8">
        <f t="shared" si="950"/>
        <v>0.6755737874120068</v>
      </c>
      <c r="BN693" s="8">
        <f t="shared" si="951"/>
        <v>0.30882671874356549</v>
      </c>
    </row>
    <row r="694" spans="1:66" x14ac:dyDescent="0.25">
      <c r="A694" t="s">
        <v>61</v>
      </c>
      <c r="B694" t="s">
        <v>238</v>
      </c>
      <c r="C694" t="s">
        <v>87</v>
      </c>
      <c r="D694" s="10"/>
      <c r="E694">
        <f>VLOOKUP(A694,home!$A$2:$E$405,3,FALSE)</f>
        <v>1.95</v>
      </c>
      <c r="F694">
        <f>VLOOKUP(B694,home!$B$2:$E$405,3,FALSE)</f>
        <v>0.51</v>
      </c>
      <c r="G694">
        <f>VLOOKUP(C694,away!$B$2:$E$405,4,FALSE)</f>
        <v>1.03</v>
      </c>
      <c r="H694">
        <f>VLOOKUP(A694,away!$A$2:$E$405,3,FALSE)</f>
        <v>1</v>
      </c>
      <c r="I694">
        <f>VLOOKUP(C694,away!$B$2:$E$405,3,FALSE)</f>
        <v>0</v>
      </c>
      <c r="J694">
        <f>VLOOKUP(B694,home!$B$2:$E$405,4,FALSE)</f>
        <v>0</v>
      </c>
      <c r="K694" s="3">
        <f t="shared" si="896"/>
        <v>1.024335</v>
      </c>
      <c r="L694" s="3">
        <f t="shared" si="897"/>
        <v>0</v>
      </c>
      <c r="M694" s="5">
        <f t="shared" si="898"/>
        <v>0.35903514440741874</v>
      </c>
      <c r="N694" s="5">
        <f t="shared" si="899"/>
        <v>0.36777226464657325</v>
      </c>
      <c r="O694" s="5">
        <f t="shared" si="900"/>
        <v>0</v>
      </c>
      <c r="P694" s="5">
        <f t="shared" si="901"/>
        <v>0</v>
      </c>
      <c r="Q694" s="5">
        <f t="shared" si="902"/>
        <v>0.18836100135337377</v>
      </c>
      <c r="R694" s="5">
        <f t="shared" si="903"/>
        <v>0</v>
      </c>
      <c r="S694" s="5">
        <f t="shared" si="904"/>
        <v>0</v>
      </c>
      <c r="T694" s="5">
        <f t="shared" si="905"/>
        <v>0</v>
      </c>
      <c r="U694" s="5">
        <f t="shared" si="906"/>
        <v>0</v>
      </c>
      <c r="V694" s="5">
        <f t="shared" si="907"/>
        <v>0</v>
      </c>
      <c r="W694" s="5">
        <f t="shared" si="908"/>
        <v>6.4314922107102726E-2</v>
      </c>
      <c r="X694" s="5">
        <f t="shared" si="909"/>
        <v>0</v>
      </c>
      <c r="Y694" s="5">
        <f t="shared" si="910"/>
        <v>0</v>
      </c>
      <c r="Z694" s="5">
        <f t="shared" si="911"/>
        <v>0</v>
      </c>
      <c r="AA694" s="5">
        <f t="shared" si="912"/>
        <v>0</v>
      </c>
      <c r="AB694" s="5">
        <f t="shared" si="913"/>
        <v>0</v>
      </c>
      <c r="AC694" s="5">
        <f t="shared" si="914"/>
        <v>0</v>
      </c>
      <c r="AD694" s="5">
        <f t="shared" si="915"/>
        <v>1.6470006434144761E-2</v>
      </c>
      <c r="AE694" s="5">
        <f t="shared" si="916"/>
        <v>0</v>
      </c>
      <c r="AF694" s="5">
        <f t="shared" si="917"/>
        <v>0</v>
      </c>
      <c r="AG694" s="5">
        <f t="shared" si="918"/>
        <v>0</v>
      </c>
      <c r="AH694" s="5">
        <f t="shared" si="919"/>
        <v>0</v>
      </c>
      <c r="AI694" s="5">
        <f t="shared" si="920"/>
        <v>0</v>
      </c>
      <c r="AJ694" s="5">
        <f t="shared" si="921"/>
        <v>0</v>
      </c>
      <c r="AK694" s="5">
        <f t="shared" si="922"/>
        <v>0</v>
      </c>
      <c r="AL694" s="5">
        <f t="shared" si="923"/>
        <v>0</v>
      </c>
      <c r="AM694" s="5">
        <f t="shared" si="924"/>
        <v>3.3741608081439365E-3</v>
      </c>
      <c r="AN694" s="5">
        <f t="shared" si="925"/>
        <v>0</v>
      </c>
      <c r="AO694" s="5">
        <f t="shared" si="926"/>
        <v>0</v>
      </c>
      <c r="AP694" s="5">
        <f t="shared" si="927"/>
        <v>0</v>
      </c>
      <c r="AQ694" s="5">
        <f t="shared" si="928"/>
        <v>0</v>
      </c>
      <c r="AR694" s="5">
        <f t="shared" si="929"/>
        <v>0</v>
      </c>
      <c r="AS694" s="5">
        <f t="shared" si="930"/>
        <v>0</v>
      </c>
      <c r="AT694" s="5">
        <f t="shared" si="931"/>
        <v>0</v>
      </c>
      <c r="AU694" s="5">
        <f t="shared" si="932"/>
        <v>0</v>
      </c>
      <c r="AV694" s="5">
        <f t="shared" si="933"/>
        <v>0</v>
      </c>
      <c r="AW694" s="5">
        <f t="shared" si="934"/>
        <v>0</v>
      </c>
      <c r="AX694" s="5">
        <f t="shared" si="935"/>
        <v>5.7604516856835293E-4</v>
      </c>
      <c r="AY694" s="5">
        <f t="shared" si="936"/>
        <v>0</v>
      </c>
      <c r="AZ694" s="5">
        <f t="shared" si="937"/>
        <v>0</v>
      </c>
      <c r="BA694" s="5">
        <f t="shared" si="938"/>
        <v>0</v>
      </c>
      <c r="BB694" s="5">
        <f t="shared" si="939"/>
        <v>0</v>
      </c>
      <c r="BC694" s="5">
        <f t="shared" si="940"/>
        <v>0</v>
      </c>
      <c r="BD694" s="5">
        <f t="shared" si="941"/>
        <v>0</v>
      </c>
      <c r="BE694" s="5">
        <f t="shared" si="942"/>
        <v>0</v>
      </c>
      <c r="BF694" s="5">
        <f t="shared" si="943"/>
        <v>0</v>
      </c>
      <c r="BG694" s="5">
        <f t="shared" si="944"/>
        <v>0</v>
      </c>
      <c r="BH694" s="5">
        <f t="shared" si="945"/>
        <v>0</v>
      </c>
      <c r="BI694" s="5">
        <f t="shared" si="946"/>
        <v>0</v>
      </c>
      <c r="BJ694" s="8">
        <f t="shared" si="947"/>
        <v>0.64086840051790683</v>
      </c>
      <c r="BK694" s="8">
        <f t="shared" si="948"/>
        <v>0.35903514440741874</v>
      </c>
      <c r="BL694" s="8">
        <f t="shared" si="949"/>
        <v>0</v>
      </c>
      <c r="BM694" s="8">
        <f t="shared" si="950"/>
        <v>8.4735134517959776E-2</v>
      </c>
      <c r="BN694" s="8">
        <f t="shared" si="951"/>
        <v>0.91516841040736574</v>
      </c>
    </row>
    <row r="695" spans="1:66" x14ac:dyDescent="0.25">
      <c r="A695" t="s">
        <v>61</v>
      </c>
      <c r="B695" t="s">
        <v>62</v>
      </c>
      <c r="C695" t="s">
        <v>240</v>
      </c>
      <c r="D695" s="10"/>
      <c r="E695">
        <f>VLOOKUP(A695,home!$A$2:$E$405,3,FALSE)</f>
        <v>1.95</v>
      </c>
      <c r="F695">
        <f>VLOOKUP(B695,home!$B$2:$E$405,3,FALSE)</f>
        <v>0</v>
      </c>
      <c r="G695">
        <f>VLOOKUP(C695,away!$B$2:$E$405,4,FALSE)</f>
        <v>0.51</v>
      </c>
      <c r="H695">
        <f>VLOOKUP(A695,away!$A$2:$E$405,3,FALSE)</f>
        <v>1</v>
      </c>
      <c r="I695">
        <f>VLOOKUP(C695,away!$B$2:$E$405,3,FALSE)</f>
        <v>0.51</v>
      </c>
      <c r="J695">
        <f>VLOOKUP(B695,home!$B$2:$E$405,4,FALSE)</f>
        <v>1</v>
      </c>
      <c r="K695" s="3">
        <f t="shared" si="896"/>
        <v>0</v>
      </c>
      <c r="L695" s="3">
        <f t="shared" si="897"/>
        <v>0.51</v>
      </c>
      <c r="M695" s="5">
        <f t="shared" si="898"/>
        <v>0.6004955788122659</v>
      </c>
      <c r="N695" s="5">
        <f t="shared" si="899"/>
        <v>0</v>
      </c>
      <c r="O695" s="5">
        <f t="shared" si="900"/>
        <v>0.3062527451942556</v>
      </c>
      <c r="P695" s="5">
        <f t="shared" si="901"/>
        <v>0</v>
      </c>
      <c r="Q695" s="5">
        <f t="shared" si="902"/>
        <v>0</v>
      </c>
      <c r="R695" s="5">
        <f t="shared" si="903"/>
        <v>7.8094450024535175E-2</v>
      </c>
      <c r="S695" s="5">
        <f t="shared" si="904"/>
        <v>0</v>
      </c>
      <c r="T695" s="5">
        <f t="shared" si="905"/>
        <v>0</v>
      </c>
      <c r="U695" s="5">
        <f t="shared" si="906"/>
        <v>0</v>
      </c>
      <c r="V695" s="5">
        <f t="shared" si="907"/>
        <v>0</v>
      </c>
      <c r="W695" s="5">
        <f t="shared" si="908"/>
        <v>0</v>
      </c>
      <c r="X695" s="5">
        <f t="shared" si="909"/>
        <v>0</v>
      </c>
      <c r="Y695" s="5">
        <f t="shared" si="910"/>
        <v>0</v>
      </c>
      <c r="Z695" s="5">
        <f t="shared" si="911"/>
        <v>1.3276056504170981E-2</v>
      </c>
      <c r="AA695" s="5">
        <f t="shared" si="912"/>
        <v>0</v>
      </c>
      <c r="AB695" s="5">
        <f t="shared" si="913"/>
        <v>0</v>
      </c>
      <c r="AC695" s="5">
        <f t="shared" si="914"/>
        <v>0</v>
      </c>
      <c r="AD695" s="5">
        <f t="shared" si="915"/>
        <v>0</v>
      </c>
      <c r="AE695" s="5">
        <f t="shared" si="916"/>
        <v>0</v>
      </c>
      <c r="AF695" s="5">
        <f t="shared" si="917"/>
        <v>0</v>
      </c>
      <c r="AG695" s="5">
        <f t="shared" si="918"/>
        <v>0</v>
      </c>
      <c r="AH695" s="5">
        <f t="shared" si="919"/>
        <v>1.6926972042817998E-3</v>
      </c>
      <c r="AI695" s="5">
        <f t="shared" si="920"/>
        <v>0</v>
      </c>
      <c r="AJ695" s="5">
        <f t="shared" si="921"/>
        <v>0</v>
      </c>
      <c r="AK695" s="5">
        <f t="shared" si="922"/>
        <v>0</v>
      </c>
      <c r="AL695" s="5">
        <f t="shared" si="923"/>
        <v>0</v>
      </c>
      <c r="AM695" s="5">
        <f t="shared" si="924"/>
        <v>0</v>
      </c>
      <c r="AN695" s="5">
        <f t="shared" si="925"/>
        <v>0</v>
      </c>
      <c r="AO695" s="5">
        <f t="shared" si="926"/>
        <v>0</v>
      </c>
      <c r="AP695" s="5">
        <f t="shared" si="927"/>
        <v>0</v>
      </c>
      <c r="AQ695" s="5">
        <f t="shared" si="928"/>
        <v>0</v>
      </c>
      <c r="AR695" s="5">
        <f t="shared" si="929"/>
        <v>1.7265511483674362E-4</v>
      </c>
      <c r="AS695" s="5">
        <f t="shared" si="930"/>
        <v>0</v>
      </c>
      <c r="AT695" s="5">
        <f t="shared" si="931"/>
        <v>0</v>
      </c>
      <c r="AU695" s="5">
        <f t="shared" si="932"/>
        <v>0</v>
      </c>
      <c r="AV695" s="5">
        <f t="shared" si="933"/>
        <v>0</v>
      </c>
      <c r="AW695" s="5">
        <f t="shared" si="934"/>
        <v>0</v>
      </c>
      <c r="AX695" s="5">
        <f t="shared" si="935"/>
        <v>0</v>
      </c>
      <c r="AY695" s="5">
        <f t="shared" si="936"/>
        <v>0</v>
      </c>
      <c r="AZ695" s="5">
        <f t="shared" si="937"/>
        <v>0</v>
      </c>
      <c r="BA695" s="5">
        <f t="shared" si="938"/>
        <v>0</v>
      </c>
      <c r="BB695" s="5">
        <f t="shared" si="939"/>
        <v>0</v>
      </c>
      <c r="BC695" s="5">
        <f t="shared" si="940"/>
        <v>0</v>
      </c>
      <c r="BD695" s="5">
        <f t="shared" si="941"/>
        <v>1.46756847611232E-5</v>
      </c>
      <c r="BE695" s="5">
        <f t="shared" si="942"/>
        <v>0</v>
      </c>
      <c r="BF695" s="5">
        <f t="shared" si="943"/>
        <v>0</v>
      </c>
      <c r="BG695" s="5">
        <f t="shared" si="944"/>
        <v>0</v>
      </c>
      <c r="BH695" s="5">
        <f t="shared" si="945"/>
        <v>0</v>
      </c>
      <c r="BI695" s="5">
        <f t="shared" si="946"/>
        <v>0</v>
      </c>
      <c r="BJ695" s="8">
        <f t="shared" si="947"/>
        <v>0</v>
      </c>
      <c r="BK695" s="8">
        <f t="shared" si="948"/>
        <v>0.6004955788122659</v>
      </c>
      <c r="BL695" s="8">
        <f t="shared" si="949"/>
        <v>0.38622722322267039</v>
      </c>
      <c r="BM695" s="8">
        <f t="shared" si="950"/>
        <v>1.5156084508050647E-2</v>
      </c>
      <c r="BN695" s="8">
        <f t="shared" si="951"/>
        <v>0.98484277403105669</v>
      </c>
    </row>
    <row r="696" spans="1:66" x14ac:dyDescent="0.25">
      <c r="A696" t="s">
        <v>19</v>
      </c>
      <c r="B696" t="s">
        <v>146</v>
      </c>
      <c r="C696" t="s">
        <v>21</v>
      </c>
      <c r="D696" s="10"/>
      <c r="E696">
        <f>VLOOKUP(A696,home!$A$2:$E$405,3,FALSE)</f>
        <v>1.4827586206896599</v>
      </c>
      <c r="F696">
        <f>VLOOKUP(B696,home!$B$2:$E$405,3,FALSE)</f>
        <v>0.67</v>
      </c>
      <c r="G696">
        <f>VLOOKUP(C696,away!$B$2:$E$405,4,FALSE)</f>
        <v>0.67</v>
      </c>
      <c r="H696">
        <f>VLOOKUP(A696,away!$A$2:$E$405,3,FALSE)</f>
        <v>1.5172413793103401</v>
      </c>
      <c r="I696">
        <f>VLOOKUP(C696,away!$B$2:$E$405,3,FALSE)</f>
        <v>0</v>
      </c>
      <c r="J696">
        <f>VLOOKUP(B696,home!$B$2:$E$405,4,FALSE)</f>
        <v>1.32</v>
      </c>
      <c r="K696" s="3">
        <f t="shared" si="896"/>
        <v>0.66561034482758841</v>
      </c>
      <c r="L696" s="3">
        <f t="shared" si="897"/>
        <v>0</v>
      </c>
      <c r="M696" s="5">
        <f t="shared" si="898"/>
        <v>0.51395973928834071</v>
      </c>
      <c r="N696" s="5">
        <f t="shared" si="899"/>
        <v>0.34209691929520986</v>
      </c>
      <c r="O696" s="5">
        <f t="shared" si="900"/>
        <v>0</v>
      </c>
      <c r="P696" s="5">
        <f t="shared" si="901"/>
        <v>0</v>
      </c>
      <c r="Q696" s="5">
        <f t="shared" si="902"/>
        <v>0.11385162420827014</v>
      </c>
      <c r="R696" s="5">
        <f t="shared" si="903"/>
        <v>0</v>
      </c>
      <c r="S696" s="5">
        <f t="shared" si="904"/>
        <v>0</v>
      </c>
      <c r="T696" s="5">
        <f t="shared" si="905"/>
        <v>0</v>
      </c>
      <c r="U696" s="5">
        <f t="shared" si="906"/>
        <v>0</v>
      </c>
      <c r="V696" s="5">
        <f t="shared" si="907"/>
        <v>0</v>
      </c>
      <c r="W696" s="5">
        <f t="shared" si="908"/>
        <v>2.5260272949482576E-2</v>
      </c>
      <c r="X696" s="5">
        <f t="shared" si="909"/>
        <v>0</v>
      </c>
      <c r="Y696" s="5">
        <f t="shared" si="910"/>
        <v>0</v>
      </c>
      <c r="Z696" s="5">
        <f t="shared" si="911"/>
        <v>0</v>
      </c>
      <c r="AA696" s="5">
        <f t="shared" si="912"/>
        <v>0</v>
      </c>
      <c r="AB696" s="5">
        <f t="shared" si="913"/>
        <v>0</v>
      </c>
      <c r="AC696" s="5">
        <f t="shared" si="914"/>
        <v>0</v>
      </c>
      <c r="AD696" s="5">
        <f t="shared" si="915"/>
        <v>4.2033747470860234E-3</v>
      </c>
      <c r="AE696" s="5">
        <f t="shared" si="916"/>
        <v>0</v>
      </c>
      <c r="AF696" s="5">
        <f t="shared" si="917"/>
        <v>0</v>
      </c>
      <c r="AG696" s="5">
        <f t="shared" si="918"/>
        <v>0</v>
      </c>
      <c r="AH696" s="5">
        <f t="shared" si="919"/>
        <v>0</v>
      </c>
      <c r="AI696" s="5">
        <f t="shared" si="920"/>
        <v>0</v>
      </c>
      <c r="AJ696" s="5">
        <f t="shared" si="921"/>
        <v>0</v>
      </c>
      <c r="AK696" s="5">
        <f t="shared" si="922"/>
        <v>0</v>
      </c>
      <c r="AL696" s="5">
        <f t="shared" si="923"/>
        <v>0</v>
      </c>
      <c r="AM696" s="5">
        <f t="shared" si="924"/>
        <v>5.5956194296950118E-4</v>
      </c>
      <c r="AN696" s="5">
        <f t="shared" si="925"/>
        <v>0</v>
      </c>
      <c r="AO696" s="5">
        <f t="shared" si="926"/>
        <v>0</v>
      </c>
      <c r="AP696" s="5">
        <f t="shared" si="927"/>
        <v>0</v>
      </c>
      <c r="AQ696" s="5">
        <f t="shared" si="928"/>
        <v>0</v>
      </c>
      <c r="AR696" s="5">
        <f t="shared" si="929"/>
        <v>0</v>
      </c>
      <c r="AS696" s="5">
        <f t="shared" si="930"/>
        <v>0</v>
      </c>
      <c r="AT696" s="5">
        <f t="shared" si="931"/>
        <v>0</v>
      </c>
      <c r="AU696" s="5">
        <f t="shared" si="932"/>
        <v>0</v>
      </c>
      <c r="AV696" s="5">
        <f t="shared" si="933"/>
        <v>0</v>
      </c>
      <c r="AW696" s="5">
        <f t="shared" si="934"/>
        <v>0</v>
      </c>
      <c r="AX696" s="5">
        <f t="shared" si="935"/>
        <v>6.2075036302054168E-5</v>
      </c>
      <c r="AY696" s="5">
        <f t="shared" si="936"/>
        <v>0</v>
      </c>
      <c r="AZ696" s="5">
        <f t="shared" si="937"/>
        <v>0</v>
      </c>
      <c r="BA696" s="5">
        <f t="shared" si="938"/>
        <v>0</v>
      </c>
      <c r="BB696" s="5">
        <f t="shared" si="939"/>
        <v>0</v>
      </c>
      <c r="BC696" s="5">
        <f t="shared" si="940"/>
        <v>0</v>
      </c>
      <c r="BD696" s="5">
        <f t="shared" si="941"/>
        <v>0</v>
      </c>
      <c r="BE696" s="5">
        <f t="shared" si="942"/>
        <v>0</v>
      </c>
      <c r="BF696" s="5">
        <f t="shared" si="943"/>
        <v>0</v>
      </c>
      <c r="BG696" s="5">
        <f t="shared" si="944"/>
        <v>0</v>
      </c>
      <c r="BH696" s="5">
        <f t="shared" si="945"/>
        <v>0</v>
      </c>
      <c r="BI696" s="5">
        <f t="shared" si="946"/>
        <v>0</v>
      </c>
      <c r="BJ696" s="8">
        <f t="shared" si="947"/>
        <v>0.48603382817932023</v>
      </c>
      <c r="BK696" s="8">
        <f t="shared" si="948"/>
        <v>0.51395973928834071</v>
      </c>
      <c r="BL696" s="8">
        <f t="shared" si="949"/>
        <v>0</v>
      </c>
      <c r="BM696" s="8">
        <f t="shared" si="950"/>
        <v>3.0085284675840155E-2</v>
      </c>
      <c r="BN696" s="8">
        <f t="shared" si="951"/>
        <v>0.96990828279182062</v>
      </c>
    </row>
    <row r="697" spans="1:66" x14ac:dyDescent="0.25">
      <c r="A697" t="s">
        <v>19</v>
      </c>
      <c r="B697" t="s">
        <v>141</v>
      </c>
      <c r="C697" t="s">
        <v>244</v>
      </c>
      <c r="D697" s="10"/>
      <c r="E697">
        <f>VLOOKUP(A697,home!$A$2:$E$405,3,FALSE)</f>
        <v>1.4827586206896599</v>
      </c>
      <c r="F697">
        <f>VLOOKUP(B697,home!$B$2:$E$405,3,FALSE)</f>
        <v>2.02</v>
      </c>
      <c r="G697">
        <f>VLOOKUP(C697,away!$B$2:$E$405,4,FALSE)</f>
        <v>0.67</v>
      </c>
      <c r="H697">
        <f>VLOOKUP(A697,away!$A$2:$E$405,3,FALSE)</f>
        <v>1.5172413793103401</v>
      </c>
      <c r="I697">
        <f>VLOOKUP(C697,away!$B$2:$E$405,3,FALSE)</f>
        <v>0.67</v>
      </c>
      <c r="J697">
        <f>VLOOKUP(B697,home!$B$2:$E$405,4,FALSE)</f>
        <v>0</v>
      </c>
      <c r="K697" s="3">
        <f t="shared" si="896"/>
        <v>2.0067655172413859</v>
      </c>
      <c r="L697" s="3">
        <f t="shared" si="897"/>
        <v>0</v>
      </c>
      <c r="M697" s="5">
        <f t="shared" si="898"/>
        <v>0.13442276036978262</v>
      </c>
      <c r="N697" s="5">
        <f t="shared" si="899"/>
        <v>0.26975496024248169</v>
      </c>
      <c r="O697" s="5">
        <f t="shared" si="900"/>
        <v>0</v>
      </c>
      <c r="P697" s="5">
        <f t="shared" si="901"/>
        <v>0</v>
      </c>
      <c r="Q697" s="5">
        <f t="shared" si="902"/>
        <v>0.2706674761597167</v>
      </c>
      <c r="R697" s="5">
        <f t="shared" si="903"/>
        <v>0</v>
      </c>
      <c r="S697" s="5">
        <f t="shared" si="904"/>
        <v>0</v>
      </c>
      <c r="T697" s="5">
        <f t="shared" si="905"/>
        <v>0</v>
      </c>
      <c r="U697" s="5">
        <f t="shared" si="906"/>
        <v>0</v>
      </c>
      <c r="V697" s="5">
        <f t="shared" si="907"/>
        <v>0</v>
      </c>
      <c r="W697" s="5">
        <f t="shared" si="908"/>
        <v>0.18105538593202478</v>
      </c>
      <c r="X697" s="5">
        <f t="shared" si="909"/>
        <v>0</v>
      </c>
      <c r="Y697" s="5">
        <f t="shared" si="910"/>
        <v>0</v>
      </c>
      <c r="Z697" s="5">
        <f t="shared" si="911"/>
        <v>0</v>
      </c>
      <c r="AA697" s="5">
        <f t="shared" si="912"/>
        <v>0</v>
      </c>
      <c r="AB697" s="5">
        <f t="shared" si="913"/>
        <v>0</v>
      </c>
      <c r="AC697" s="5">
        <f t="shared" si="914"/>
        <v>0</v>
      </c>
      <c r="AD697" s="5">
        <f t="shared" si="915"/>
        <v>9.0833926299804635E-2</v>
      </c>
      <c r="AE697" s="5">
        <f t="shared" si="916"/>
        <v>0</v>
      </c>
      <c r="AF697" s="5">
        <f t="shared" si="917"/>
        <v>0</v>
      </c>
      <c r="AG697" s="5">
        <f t="shared" si="918"/>
        <v>0</v>
      </c>
      <c r="AH697" s="5">
        <f t="shared" si="919"/>
        <v>0</v>
      </c>
      <c r="AI697" s="5">
        <f t="shared" si="920"/>
        <v>0</v>
      </c>
      <c r="AJ697" s="5">
        <f t="shared" si="921"/>
        <v>0</v>
      </c>
      <c r="AK697" s="5">
        <f t="shared" si="922"/>
        <v>0</v>
      </c>
      <c r="AL697" s="5">
        <f t="shared" si="923"/>
        <v>0</v>
      </c>
      <c r="AM697" s="5">
        <f t="shared" si="924"/>
        <v>3.6456478218818665E-2</v>
      </c>
      <c r="AN697" s="5">
        <f t="shared" si="925"/>
        <v>0</v>
      </c>
      <c r="AO697" s="5">
        <f t="shared" si="926"/>
        <v>0</v>
      </c>
      <c r="AP697" s="5">
        <f t="shared" si="927"/>
        <v>0</v>
      </c>
      <c r="AQ697" s="5">
        <f t="shared" si="928"/>
        <v>0</v>
      </c>
      <c r="AR697" s="5">
        <f t="shared" si="929"/>
        <v>0</v>
      </c>
      <c r="AS697" s="5">
        <f t="shared" si="930"/>
        <v>0</v>
      </c>
      <c r="AT697" s="5">
        <f t="shared" si="931"/>
        <v>0</v>
      </c>
      <c r="AU697" s="5">
        <f t="shared" si="932"/>
        <v>0</v>
      </c>
      <c r="AV697" s="5">
        <f t="shared" si="933"/>
        <v>0</v>
      </c>
      <c r="AW697" s="5">
        <f t="shared" si="934"/>
        <v>0</v>
      </c>
      <c r="AX697" s="5">
        <f t="shared" si="935"/>
        <v>1.2193267228264493E-2</v>
      </c>
      <c r="AY697" s="5">
        <f t="shared" si="936"/>
        <v>0</v>
      </c>
      <c r="AZ697" s="5">
        <f t="shared" si="937"/>
        <v>0</v>
      </c>
      <c r="BA697" s="5">
        <f t="shared" si="938"/>
        <v>0</v>
      </c>
      <c r="BB697" s="5">
        <f t="shared" si="939"/>
        <v>0</v>
      </c>
      <c r="BC697" s="5">
        <f t="shared" si="940"/>
        <v>0</v>
      </c>
      <c r="BD697" s="5">
        <f t="shared" si="941"/>
        <v>0</v>
      </c>
      <c r="BE697" s="5">
        <f t="shared" si="942"/>
        <v>0</v>
      </c>
      <c r="BF697" s="5">
        <f t="shared" si="943"/>
        <v>0</v>
      </c>
      <c r="BG697" s="5">
        <f t="shared" si="944"/>
        <v>0</v>
      </c>
      <c r="BH697" s="5">
        <f t="shared" si="945"/>
        <v>0</v>
      </c>
      <c r="BI697" s="5">
        <f t="shared" si="946"/>
        <v>0</v>
      </c>
      <c r="BJ697" s="8">
        <f t="shared" si="947"/>
        <v>0.86096149408111089</v>
      </c>
      <c r="BK697" s="8">
        <f t="shared" si="948"/>
        <v>0.13442276036978262</v>
      </c>
      <c r="BL697" s="8">
        <f t="shared" si="949"/>
        <v>0</v>
      </c>
      <c r="BM697" s="8">
        <f t="shared" si="950"/>
        <v>0.32053905767891255</v>
      </c>
      <c r="BN697" s="8">
        <f t="shared" si="951"/>
        <v>0.67484519677198107</v>
      </c>
    </row>
    <row r="698" spans="1:66" x14ac:dyDescent="0.25">
      <c r="A698" t="s">
        <v>19</v>
      </c>
      <c r="B698" t="s">
        <v>154</v>
      </c>
      <c r="C698" t="s">
        <v>254</v>
      </c>
      <c r="D698" s="10"/>
      <c r="E698">
        <f>VLOOKUP(A698,home!$A$2:$E$405,3,FALSE)</f>
        <v>1.4827586206896599</v>
      </c>
      <c r="F698">
        <f>VLOOKUP(B698,home!$B$2:$E$405,3,FALSE)</f>
        <v>1.35</v>
      </c>
      <c r="G698">
        <f>VLOOKUP(C698,away!$B$2:$E$405,4,FALSE)</f>
        <v>1.35</v>
      </c>
      <c r="H698">
        <f>VLOOKUP(A698,away!$A$2:$E$405,3,FALSE)</f>
        <v>1.5172413793103401</v>
      </c>
      <c r="I698">
        <f>VLOOKUP(C698,away!$B$2:$E$405,3,FALSE)</f>
        <v>0</v>
      </c>
      <c r="J698">
        <f>VLOOKUP(B698,home!$B$2:$E$405,4,FALSE)</f>
        <v>0</v>
      </c>
      <c r="K698" s="3">
        <f t="shared" si="896"/>
        <v>2.7023275862069056</v>
      </c>
      <c r="L698" s="3">
        <f t="shared" si="897"/>
        <v>0</v>
      </c>
      <c r="M698" s="5">
        <f t="shared" si="898"/>
        <v>6.7049268022333311E-2</v>
      </c>
      <c r="N698" s="5">
        <f t="shared" si="899"/>
        <v>0.18118908661173183</v>
      </c>
      <c r="O698" s="5">
        <f t="shared" si="900"/>
        <v>0</v>
      </c>
      <c r="P698" s="5">
        <f t="shared" si="901"/>
        <v>0</v>
      </c>
      <c r="Q698" s="5">
        <f t="shared" si="902"/>
        <v>0.24481613353525769</v>
      </c>
      <c r="R698" s="5">
        <f t="shared" si="903"/>
        <v>0</v>
      </c>
      <c r="S698" s="5">
        <f t="shared" si="904"/>
        <v>0</v>
      </c>
      <c r="T698" s="5">
        <f t="shared" si="905"/>
        <v>0</v>
      </c>
      <c r="U698" s="5">
        <f t="shared" si="906"/>
        <v>0</v>
      </c>
      <c r="V698" s="5">
        <f t="shared" si="907"/>
        <v>0</v>
      </c>
      <c r="W698" s="5">
        <f t="shared" si="908"/>
        <v>0.22052446373361342</v>
      </c>
      <c r="X698" s="5">
        <f t="shared" si="909"/>
        <v>0</v>
      </c>
      <c r="Y698" s="5">
        <f t="shared" si="910"/>
        <v>0</v>
      </c>
      <c r="Z698" s="5">
        <f t="shared" si="911"/>
        <v>0</v>
      </c>
      <c r="AA698" s="5">
        <f t="shared" si="912"/>
        <v>0</v>
      </c>
      <c r="AB698" s="5">
        <f t="shared" si="913"/>
        <v>0</v>
      </c>
      <c r="AC698" s="5">
        <f t="shared" si="914"/>
        <v>0</v>
      </c>
      <c r="AD698" s="5">
        <f t="shared" si="915"/>
        <v>0.14898233544520698</v>
      </c>
      <c r="AE698" s="5">
        <f t="shared" si="916"/>
        <v>0</v>
      </c>
      <c r="AF698" s="5">
        <f t="shared" si="917"/>
        <v>0</v>
      </c>
      <c r="AG698" s="5">
        <f t="shared" si="918"/>
        <v>0</v>
      </c>
      <c r="AH698" s="5">
        <f t="shared" si="919"/>
        <v>0</v>
      </c>
      <c r="AI698" s="5">
        <f t="shared" si="920"/>
        <v>0</v>
      </c>
      <c r="AJ698" s="5">
        <f t="shared" si="921"/>
        <v>0</v>
      </c>
      <c r="AK698" s="5">
        <f t="shared" si="922"/>
        <v>0</v>
      </c>
      <c r="AL698" s="5">
        <f t="shared" si="923"/>
        <v>0</v>
      </c>
      <c r="AM698" s="5">
        <f t="shared" si="924"/>
        <v>8.0519814986222696E-2</v>
      </c>
      <c r="AN698" s="5">
        <f t="shared" si="925"/>
        <v>0</v>
      </c>
      <c r="AO698" s="5">
        <f t="shared" si="926"/>
        <v>0</v>
      </c>
      <c r="AP698" s="5">
        <f t="shared" si="927"/>
        <v>0</v>
      </c>
      <c r="AQ698" s="5">
        <f t="shared" si="928"/>
        <v>0</v>
      </c>
      <c r="AR698" s="5">
        <f t="shared" si="929"/>
        <v>0</v>
      </c>
      <c r="AS698" s="5">
        <f t="shared" si="930"/>
        <v>0</v>
      </c>
      <c r="AT698" s="5">
        <f t="shared" si="931"/>
        <v>0</v>
      </c>
      <c r="AU698" s="5">
        <f t="shared" si="932"/>
        <v>0</v>
      </c>
      <c r="AV698" s="5">
        <f t="shared" si="933"/>
        <v>0</v>
      </c>
      <c r="AW698" s="5">
        <f t="shared" si="934"/>
        <v>0</v>
      </c>
      <c r="AX698" s="5">
        <f t="shared" si="935"/>
        <v>3.6265152878924289E-2</v>
      </c>
      <c r="AY698" s="5">
        <f t="shared" si="936"/>
        <v>0</v>
      </c>
      <c r="AZ698" s="5">
        <f t="shared" si="937"/>
        <v>0</v>
      </c>
      <c r="BA698" s="5">
        <f t="shared" si="938"/>
        <v>0</v>
      </c>
      <c r="BB698" s="5">
        <f t="shared" si="939"/>
        <v>0</v>
      </c>
      <c r="BC698" s="5">
        <f t="shared" si="940"/>
        <v>0</v>
      </c>
      <c r="BD698" s="5">
        <f t="shared" si="941"/>
        <v>0</v>
      </c>
      <c r="BE698" s="5">
        <f t="shared" si="942"/>
        <v>0</v>
      </c>
      <c r="BF698" s="5">
        <f t="shared" si="943"/>
        <v>0</v>
      </c>
      <c r="BG698" s="5">
        <f t="shared" si="944"/>
        <v>0</v>
      </c>
      <c r="BH698" s="5">
        <f t="shared" si="945"/>
        <v>0</v>
      </c>
      <c r="BI698" s="5">
        <f t="shared" si="946"/>
        <v>0</v>
      </c>
      <c r="BJ698" s="8">
        <f t="shared" si="947"/>
        <v>0.91229698719095698</v>
      </c>
      <c r="BK698" s="8">
        <f t="shared" si="948"/>
        <v>6.7049268022333311E-2</v>
      </c>
      <c r="BL698" s="8">
        <f t="shared" si="949"/>
        <v>0</v>
      </c>
      <c r="BM698" s="8">
        <f t="shared" si="950"/>
        <v>0.48629176704396737</v>
      </c>
      <c r="BN698" s="8">
        <f t="shared" si="951"/>
        <v>0.49305448816932285</v>
      </c>
    </row>
    <row r="699" spans="1:66" x14ac:dyDescent="0.25">
      <c r="A699" t="s">
        <v>19</v>
      </c>
      <c r="B699" t="s">
        <v>246</v>
      </c>
      <c r="C699" t="s">
        <v>352</v>
      </c>
      <c r="D699" s="10"/>
      <c r="E699">
        <f>VLOOKUP(A699,home!$A$2:$E$405,3,FALSE)</f>
        <v>1.4827586206896599</v>
      </c>
      <c r="F699">
        <f>VLOOKUP(B699,home!$B$2:$E$405,3,FALSE)</f>
        <v>1.35</v>
      </c>
      <c r="G699">
        <f>VLOOKUP(C699,away!$B$2:$E$405,4,FALSE)</f>
        <v>1.35</v>
      </c>
      <c r="H699">
        <f>VLOOKUP(A699,away!$A$2:$E$405,3,FALSE)</f>
        <v>1.5172413793103401</v>
      </c>
      <c r="I699">
        <f>VLOOKUP(C699,away!$B$2:$E$405,3,FALSE)</f>
        <v>0.67</v>
      </c>
      <c r="J699">
        <f>VLOOKUP(B699,home!$B$2:$E$405,4,FALSE)</f>
        <v>1.32</v>
      </c>
      <c r="K699" s="3">
        <f t="shared" si="896"/>
        <v>2.7023275862069056</v>
      </c>
      <c r="L699" s="3">
        <f t="shared" si="897"/>
        <v>1.3418482758620649</v>
      </c>
      <c r="M699" s="5">
        <f t="shared" si="898"/>
        <v>1.7524141015520956E-2</v>
      </c>
      <c r="N699" s="5">
        <f t="shared" si="899"/>
        <v>4.7355969690822175E-2</v>
      </c>
      <c r="O699" s="5">
        <f t="shared" si="900"/>
        <v>2.3514738407640484E-2</v>
      </c>
      <c r="P699" s="5">
        <f t="shared" si="901"/>
        <v>6.3544526281405916E-2</v>
      </c>
      <c r="Q699" s="5">
        <f t="shared" si="902"/>
        <v>6.3985671633543448E-2</v>
      </c>
      <c r="R699" s="5">
        <f t="shared" si="903"/>
        <v>1.5776605594819935E-2</v>
      </c>
      <c r="S699" s="5">
        <f t="shared" si="904"/>
        <v>5.7604917935092481E-2</v>
      </c>
      <c r="T699" s="5">
        <f t="shared" si="905"/>
        <v>8.5859063161346491E-2</v>
      </c>
      <c r="U699" s="5">
        <f t="shared" si="906"/>
        <v>4.2633556515588117E-2</v>
      </c>
      <c r="V699" s="5">
        <f t="shared" si="907"/>
        <v>2.3209108562630948E-2</v>
      </c>
      <c r="W699" s="5">
        <f t="shared" si="908"/>
        <v>5.7636748525767036E-2</v>
      </c>
      <c r="X699" s="5">
        <f t="shared" si="909"/>
        <v>7.7339771635595897E-2</v>
      </c>
      <c r="Y699" s="5">
        <f t="shared" si="910"/>
        <v>5.1889119612395104E-2</v>
      </c>
      <c r="Z699" s="5">
        <f t="shared" si="911"/>
        <v>7.0566036721216472E-3</v>
      </c>
      <c r="AA699" s="5">
        <f t="shared" si="912"/>
        <v>1.9069254768103276E-2</v>
      </c>
      <c r="AB699" s="5">
        <f t="shared" si="913"/>
        <v>2.5765686604126533E-2</v>
      </c>
      <c r="AC699" s="5">
        <f t="shared" si="914"/>
        <v>5.2599290306151103E-3</v>
      </c>
      <c r="AD699" s="5">
        <f t="shared" si="915"/>
        <v>3.8938343880112615E-2</v>
      </c>
      <c r="AE699" s="5">
        <f t="shared" si="916"/>
        <v>5.2249349600453292E-2</v>
      </c>
      <c r="AF699" s="5">
        <f t="shared" si="917"/>
        <v>3.5055349838141271E-2</v>
      </c>
      <c r="AG699" s="5">
        <f t="shared" si="918"/>
        <v>1.567965358001713E-2</v>
      </c>
      <c r="AH699" s="5">
        <f t="shared" si="919"/>
        <v>2.3672228677195871E-3</v>
      </c>
      <c r="AI699" s="5">
        <f t="shared" si="920"/>
        <v>6.3970116581384606E-3</v>
      </c>
      <c r="AJ699" s="5">
        <f t="shared" si="921"/>
        <v>8.6434105365373725E-3</v>
      </c>
      <c r="AK699" s="5">
        <f t="shared" si="922"/>
        <v>7.7857755772654568E-3</v>
      </c>
      <c r="AL699" s="5">
        <f t="shared" si="923"/>
        <v>7.6292401031975037E-4</v>
      </c>
      <c r="AM699" s="5">
        <f t="shared" si="924"/>
        <v>2.1044832165687824E-2</v>
      </c>
      <c r="AN699" s="5">
        <f t="shared" si="925"/>
        <v>2.8238971757334724E-2</v>
      </c>
      <c r="AO699" s="5">
        <f t="shared" si="926"/>
        <v>1.8946207782348578E-2</v>
      </c>
      <c r="AP699" s="5">
        <f t="shared" si="927"/>
        <v>8.4743120822896277E-3</v>
      </c>
      <c r="AQ699" s="5">
        <f t="shared" si="928"/>
        <v>2.8428102641843505E-3</v>
      </c>
      <c r="AR699" s="5">
        <f t="shared" si="929"/>
        <v>6.3529078472615618E-4</v>
      </c>
      <c r="AS699" s="5">
        <f t="shared" si="930"/>
        <v>1.7167638128285244E-3</v>
      </c>
      <c r="AT699" s="5">
        <f t="shared" si="931"/>
        <v>2.3196291052041359E-3</v>
      </c>
      <c r="AU699" s="5">
        <f t="shared" si="932"/>
        <v>2.0894659069205252E-3</v>
      </c>
      <c r="AV699" s="5">
        <f t="shared" si="933"/>
        <v>1.4116053401775415E-3</v>
      </c>
      <c r="AW699" s="5">
        <f t="shared" si="934"/>
        <v>7.6845809417263358E-5</v>
      </c>
      <c r="AX699" s="5">
        <f t="shared" si="935"/>
        <v>9.4783384180721006E-3</v>
      </c>
      <c r="AY699" s="5">
        <f t="shared" si="936"/>
        <v>1.2718492064327217E-2</v>
      </c>
      <c r="AZ699" s="5">
        <f t="shared" si="937"/>
        <v>8.5331433240414187E-3</v>
      </c>
      <c r="BA699" s="5">
        <f t="shared" si="938"/>
        <v>3.8167278856829565E-3</v>
      </c>
      <c r="BB699" s="5">
        <f t="shared" si="939"/>
        <v>1.2803674332095849E-3</v>
      </c>
      <c r="BC699" s="5">
        <f t="shared" si="940"/>
        <v>3.4361176654444377E-4</v>
      </c>
      <c r="BD699" s="5">
        <f t="shared" si="941"/>
        <v>1.4207730735930844E-4</v>
      </c>
      <c r="BE699" s="5">
        <f t="shared" si="942"/>
        <v>3.839394270510566E-4</v>
      </c>
      <c r="BF699" s="5">
        <f t="shared" si="943"/>
        <v>5.1876505257627225E-4</v>
      </c>
      <c r="BG699" s="5">
        <f t="shared" si="944"/>
        <v>4.6729103744564532E-4</v>
      </c>
      <c r="BH699" s="5">
        <f t="shared" si="945"/>
        <v>3.1569336531915289E-4</v>
      </c>
      <c r="BI699" s="5">
        <f t="shared" si="946"/>
        <v>1.7062137797688816E-4</v>
      </c>
      <c r="BJ699" s="8">
        <f t="shared" si="947"/>
        <v>0.64170685610191724</v>
      </c>
      <c r="BK699" s="8">
        <f t="shared" si="948"/>
        <v>0.18062403889991235</v>
      </c>
      <c r="BL699" s="8">
        <f t="shared" si="949"/>
        <v>0.16212440504752443</v>
      </c>
      <c r="BM699" s="8">
        <f t="shared" si="950"/>
        <v>0.74716860484281278</v>
      </c>
      <c r="BN699" s="8">
        <f t="shared" si="951"/>
        <v>0.23170165262375295</v>
      </c>
    </row>
    <row r="700" spans="1:66" x14ac:dyDescent="0.25">
      <c r="A700" t="s">
        <v>19</v>
      </c>
      <c r="B700" t="s">
        <v>249</v>
      </c>
      <c r="C700" t="s">
        <v>243</v>
      </c>
      <c r="D700" s="10"/>
      <c r="E700">
        <f>VLOOKUP(A700,home!$A$2:$E$405,3,FALSE)</f>
        <v>1.4827586206896599</v>
      </c>
      <c r="F700">
        <f>VLOOKUP(B700,home!$B$2:$E$405,3,FALSE)</f>
        <v>0.34</v>
      </c>
      <c r="G700">
        <f>VLOOKUP(C700,away!$B$2:$E$405,4,FALSE)</f>
        <v>0.67</v>
      </c>
      <c r="H700">
        <f>VLOOKUP(A700,away!$A$2:$E$405,3,FALSE)</f>
        <v>1.5172413793103401</v>
      </c>
      <c r="I700">
        <f>VLOOKUP(C700,away!$B$2:$E$405,3,FALSE)</f>
        <v>0.67</v>
      </c>
      <c r="J700">
        <f>VLOOKUP(B700,home!$B$2:$E$405,4,FALSE)</f>
        <v>0.99</v>
      </c>
      <c r="K700" s="3">
        <f t="shared" si="896"/>
        <v>0.33777241379310463</v>
      </c>
      <c r="L700" s="3">
        <f t="shared" si="897"/>
        <v>1.0063862068965486</v>
      </c>
      <c r="M700" s="5">
        <f t="shared" si="898"/>
        <v>0.26075901282608588</v>
      </c>
      <c r="N700" s="5">
        <f t="shared" si="899"/>
        <v>8.8077201180574147E-2</v>
      </c>
      <c r="O700" s="5">
        <f t="shared" si="900"/>
        <v>0.26242427383213301</v>
      </c>
      <c r="P700" s="5">
        <f t="shared" si="901"/>
        <v>8.863968041018222E-2</v>
      </c>
      <c r="Q700" s="5">
        <f t="shared" si="902"/>
        <v>1.4875024421451707E-2</v>
      </c>
      <c r="R700" s="5">
        <f t="shared" si="903"/>
        <v>0.13205008476975072</v>
      </c>
      <c r="S700" s="5">
        <f t="shared" si="904"/>
        <v>7.5328105230819866E-3</v>
      </c>
      <c r="T700" s="5">
        <f t="shared" si="905"/>
        <v>1.4970019404998309E-2</v>
      </c>
      <c r="U700" s="5">
        <f t="shared" si="906"/>
        <v>4.4602875874262787E-2</v>
      </c>
      <c r="V700" s="5">
        <f t="shared" si="907"/>
        <v>2.8451383355412277E-4</v>
      </c>
      <c r="W700" s="5">
        <f t="shared" si="908"/>
        <v>1.6747909680217079E-3</v>
      </c>
      <c r="X700" s="5">
        <f t="shared" si="909"/>
        <v>1.6854865296519654E-3</v>
      </c>
      <c r="Y700" s="5">
        <f t="shared" si="910"/>
        <v>8.4812519767583406E-4</v>
      </c>
      <c r="Z700" s="5">
        <f t="shared" si="911"/>
        <v>4.4297794643932388E-2</v>
      </c>
      <c r="AA700" s="5">
        <f t="shared" si="912"/>
        <v>1.4962573022592303E-2</v>
      </c>
      <c r="AB700" s="5">
        <f t="shared" si="913"/>
        <v>2.526972203198296E-3</v>
      </c>
      <c r="AC700" s="5">
        <f t="shared" si="914"/>
        <v>6.0446652939215118E-6</v>
      </c>
      <c r="AD700" s="5">
        <f t="shared" si="915"/>
        <v>1.414245469668956E-4</v>
      </c>
      <c r="AE700" s="5">
        <f t="shared" si="916"/>
        <v>1.4232771338407684E-4</v>
      </c>
      <c r="AF700" s="5">
        <f t="shared" si="917"/>
        <v>7.1618323804430105E-5</v>
      </c>
      <c r="AG700" s="5">
        <f t="shared" si="918"/>
        <v>2.4025231079276405E-5</v>
      </c>
      <c r="AH700" s="5">
        <f t="shared" si="919"/>
        <v>1.1145172381397337E-2</v>
      </c>
      <c r="AI700" s="5">
        <f t="shared" si="920"/>
        <v>3.7645317774048226E-3</v>
      </c>
      <c r="AJ700" s="5">
        <f t="shared" si="921"/>
        <v>6.357774926274367E-4</v>
      </c>
      <c r="AK700" s="5">
        <f t="shared" si="922"/>
        <v>7.1582699440032375E-5</v>
      </c>
      <c r="AL700" s="5">
        <f t="shared" si="923"/>
        <v>8.2190401632955278E-8</v>
      </c>
      <c r="AM700" s="5">
        <f t="shared" si="924"/>
        <v>9.5538621197209254E-6</v>
      </c>
      <c r="AN700" s="5">
        <f t="shared" si="925"/>
        <v>9.6148750598785615E-6</v>
      </c>
      <c r="AO700" s="5">
        <f t="shared" si="926"/>
        <v>4.8381388206477042E-6</v>
      </c>
      <c r="AP700" s="5">
        <f t="shared" si="927"/>
        <v>1.6230120587168616E-6</v>
      </c>
      <c r="AQ700" s="5">
        <f t="shared" si="928"/>
        <v>4.0834423737985508E-7</v>
      </c>
      <c r="AR700" s="5">
        <f t="shared" si="929"/>
        <v>2.243269551624529E-3</v>
      </c>
      <c r="AS700" s="5">
        <f t="shared" si="930"/>
        <v>7.5771457124079267E-4</v>
      </c>
      <c r="AT700" s="5">
        <f t="shared" si="931"/>
        <v>1.2796753984710494E-4</v>
      </c>
      <c r="AU700" s="5">
        <f t="shared" si="932"/>
        <v>1.4407968273773982E-5</v>
      </c>
      <c r="AV700" s="5">
        <f t="shared" si="933"/>
        <v>1.2166535554217768E-6</v>
      </c>
      <c r="AW700" s="5">
        <f t="shared" si="934"/>
        <v>7.7608172203094345E-10</v>
      </c>
      <c r="AX700" s="5">
        <f t="shared" si="935"/>
        <v>5.3783851153744082E-7</v>
      </c>
      <c r="AY700" s="5">
        <f t="shared" si="936"/>
        <v>5.4127325954905056E-7</v>
      </c>
      <c r="AZ700" s="5">
        <f t="shared" si="937"/>
        <v>2.7236497128604998E-7</v>
      </c>
      <c r="BA700" s="5">
        <f t="shared" si="938"/>
        <v>9.1368116781351748E-8</v>
      </c>
      <c r="BB700" s="5">
        <f t="shared" si="939"/>
        <v>2.2987903119716364E-8</v>
      </c>
      <c r="BC700" s="5">
        <f t="shared" si="940"/>
        <v>4.6269417250313393E-9</v>
      </c>
      <c r="BD700" s="5">
        <f t="shared" si="941"/>
        <v>3.7626592251765496E-4</v>
      </c>
      <c r="BE700" s="5">
        <f t="shared" si="942"/>
        <v>1.2709224887687758E-4</v>
      </c>
      <c r="BF700" s="5">
        <f t="shared" si="943"/>
        <v>2.1464127838768468E-5</v>
      </c>
      <c r="BG700" s="5">
        <f t="shared" si="944"/>
        <v>2.4166634233548671E-6</v>
      </c>
      <c r="BH700" s="5">
        <f t="shared" si="945"/>
        <v>2.0407055945802017E-7</v>
      </c>
      <c r="BI700" s="5">
        <f t="shared" si="946"/>
        <v>1.3785881090448953E-8</v>
      </c>
      <c r="BJ700" s="8">
        <f t="shared" si="947"/>
        <v>0.12253755220960867</v>
      </c>
      <c r="BK700" s="8">
        <f t="shared" si="948"/>
        <v>0.35722268572185928</v>
      </c>
      <c r="BL700" s="8">
        <f t="shared" si="949"/>
        <v>0.47585587715644562</v>
      </c>
      <c r="BM700" s="8">
        <f t="shared" si="950"/>
        <v>0.15308809179449046</v>
      </c>
      <c r="BN700" s="8">
        <f t="shared" si="951"/>
        <v>0.84682527744017766</v>
      </c>
    </row>
    <row r="701" spans="1:66" x14ac:dyDescent="0.25">
      <c r="A701" t="s">
        <v>19</v>
      </c>
      <c r="B701" t="s">
        <v>251</v>
      </c>
      <c r="C701" t="s">
        <v>20</v>
      </c>
      <c r="D701" s="10"/>
      <c r="E701">
        <f>VLOOKUP(A701,home!$A$2:$E$405,3,FALSE)</f>
        <v>1.4827586206896599</v>
      </c>
      <c r="F701">
        <f>VLOOKUP(B701,home!$B$2:$E$405,3,FALSE)</f>
        <v>0</v>
      </c>
      <c r="G701">
        <f>VLOOKUP(C701,away!$B$2:$E$405,4,FALSE)</f>
        <v>2.02</v>
      </c>
      <c r="H701">
        <f>VLOOKUP(A701,away!$A$2:$E$405,3,FALSE)</f>
        <v>1.5172413793103401</v>
      </c>
      <c r="I701">
        <f>VLOOKUP(C701,away!$B$2:$E$405,3,FALSE)</f>
        <v>2.02</v>
      </c>
      <c r="J701">
        <f>VLOOKUP(B701,home!$B$2:$E$405,4,FALSE)</f>
        <v>2.64</v>
      </c>
      <c r="K701" s="3">
        <f t="shared" si="896"/>
        <v>0</v>
      </c>
      <c r="L701" s="3">
        <f t="shared" si="897"/>
        <v>8.0911448275861826</v>
      </c>
      <c r="M701" s="5">
        <f t="shared" si="898"/>
        <v>3.0623896555778598E-4</v>
      </c>
      <c r="N701" s="5">
        <f t="shared" si="899"/>
        <v>0</v>
      </c>
      <c r="O701" s="5">
        <f t="shared" si="900"/>
        <v>2.4778238221782227E-3</v>
      </c>
      <c r="P701" s="5">
        <f t="shared" si="901"/>
        <v>0</v>
      </c>
      <c r="Q701" s="5">
        <f t="shared" si="902"/>
        <v>0</v>
      </c>
      <c r="R701" s="5">
        <f t="shared" si="903"/>
        <v>1.0024215701243578E-2</v>
      </c>
      <c r="S701" s="5">
        <f t="shared" si="904"/>
        <v>0</v>
      </c>
      <c r="T701" s="5">
        <f t="shared" si="905"/>
        <v>0</v>
      </c>
      <c r="U701" s="5">
        <f t="shared" si="906"/>
        <v>0</v>
      </c>
      <c r="V701" s="5">
        <f t="shared" si="907"/>
        <v>0</v>
      </c>
      <c r="W701" s="5">
        <f t="shared" si="908"/>
        <v>0</v>
      </c>
      <c r="X701" s="5">
        <f t="shared" si="909"/>
        <v>0</v>
      </c>
      <c r="Y701" s="5">
        <f t="shared" si="910"/>
        <v>0</v>
      </c>
      <c r="Z701" s="5">
        <f t="shared" si="911"/>
        <v>2.7035793673908393E-2</v>
      </c>
      <c r="AA701" s="5">
        <f t="shared" si="912"/>
        <v>0</v>
      </c>
      <c r="AB701" s="5">
        <f t="shared" si="913"/>
        <v>0</v>
      </c>
      <c r="AC701" s="5">
        <f t="shared" si="914"/>
        <v>0</v>
      </c>
      <c r="AD701" s="5">
        <f t="shared" si="915"/>
        <v>0</v>
      </c>
      <c r="AE701" s="5">
        <f t="shared" si="916"/>
        <v>0</v>
      </c>
      <c r="AF701" s="5">
        <f t="shared" si="917"/>
        <v>0</v>
      </c>
      <c r="AG701" s="5">
        <f t="shared" si="918"/>
        <v>0</v>
      </c>
      <c r="AH701" s="5">
        <f t="shared" si="919"/>
        <v>5.4687630536082804E-2</v>
      </c>
      <c r="AI701" s="5">
        <f t="shared" si="920"/>
        <v>0</v>
      </c>
      <c r="AJ701" s="5">
        <f t="shared" si="921"/>
        <v>0</v>
      </c>
      <c r="AK701" s="5">
        <f t="shared" si="922"/>
        <v>0</v>
      </c>
      <c r="AL701" s="5">
        <f t="shared" si="923"/>
        <v>0</v>
      </c>
      <c r="AM701" s="5">
        <f t="shared" si="924"/>
        <v>0</v>
      </c>
      <c r="AN701" s="5">
        <f t="shared" si="925"/>
        <v>0</v>
      </c>
      <c r="AO701" s="5">
        <f t="shared" si="926"/>
        <v>0</v>
      </c>
      <c r="AP701" s="5">
        <f t="shared" si="927"/>
        <v>0</v>
      </c>
      <c r="AQ701" s="5">
        <f t="shared" si="928"/>
        <v>0</v>
      </c>
      <c r="AR701" s="5">
        <f t="shared" si="929"/>
        <v>8.8497107788994084E-2</v>
      </c>
      <c r="AS701" s="5">
        <f t="shared" si="930"/>
        <v>0</v>
      </c>
      <c r="AT701" s="5">
        <f t="shared" si="931"/>
        <v>0</v>
      </c>
      <c r="AU701" s="5">
        <f t="shared" si="932"/>
        <v>0</v>
      </c>
      <c r="AV701" s="5">
        <f t="shared" si="933"/>
        <v>0</v>
      </c>
      <c r="AW701" s="5">
        <f t="shared" si="934"/>
        <v>0</v>
      </c>
      <c r="AX701" s="5">
        <f t="shared" si="935"/>
        <v>0</v>
      </c>
      <c r="AY701" s="5">
        <f t="shared" si="936"/>
        <v>0</v>
      </c>
      <c r="AZ701" s="5">
        <f t="shared" si="937"/>
        <v>0</v>
      </c>
      <c r="BA701" s="5">
        <f t="shared" si="938"/>
        <v>0</v>
      </c>
      <c r="BB701" s="5">
        <f t="shared" si="939"/>
        <v>0</v>
      </c>
      <c r="BC701" s="5">
        <f t="shared" si="940"/>
        <v>0</v>
      </c>
      <c r="BD701" s="5">
        <f t="shared" si="941"/>
        <v>0.11934048599054271</v>
      </c>
      <c r="BE701" s="5">
        <f t="shared" si="942"/>
        <v>0</v>
      </c>
      <c r="BF701" s="5">
        <f t="shared" si="943"/>
        <v>0</v>
      </c>
      <c r="BG701" s="5">
        <f t="shared" si="944"/>
        <v>0</v>
      </c>
      <c r="BH701" s="5">
        <f t="shared" si="945"/>
        <v>0</v>
      </c>
      <c r="BI701" s="5">
        <f t="shared" si="946"/>
        <v>0</v>
      </c>
      <c r="BJ701" s="8">
        <f t="shared" si="947"/>
        <v>0</v>
      </c>
      <c r="BK701" s="8">
        <f t="shared" si="948"/>
        <v>3.0623896555778598E-4</v>
      </c>
      <c r="BL701" s="8">
        <f t="shared" si="949"/>
        <v>0.27502726383904141</v>
      </c>
      <c r="BM701" s="8">
        <f t="shared" si="950"/>
        <v>0.28956101798952799</v>
      </c>
      <c r="BN701" s="8">
        <f t="shared" si="951"/>
        <v>1.2808278488979587E-2</v>
      </c>
    </row>
    <row r="702" spans="1:66" x14ac:dyDescent="0.25">
      <c r="A702" t="s">
        <v>19</v>
      </c>
      <c r="B702" t="s">
        <v>252</v>
      </c>
      <c r="C702" t="s">
        <v>142</v>
      </c>
      <c r="D702" s="10"/>
      <c r="E702">
        <f>VLOOKUP(A702,home!$A$2:$E$405,3,FALSE)</f>
        <v>1.4827586206896599</v>
      </c>
      <c r="F702">
        <f>VLOOKUP(B702,home!$B$2:$E$405,3,FALSE)</f>
        <v>2.02</v>
      </c>
      <c r="G702">
        <f>VLOOKUP(C702,away!$B$2:$E$405,4,FALSE)</f>
        <v>1.01</v>
      </c>
      <c r="H702">
        <f>VLOOKUP(A702,away!$A$2:$E$405,3,FALSE)</f>
        <v>1.5172413793103401</v>
      </c>
      <c r="I702">
        <f>VLOOKUP(C702,away!$B$2:$E$405,3,FALSE)</f>
        <v>2.02</v>
      </c>
      <c r="J702">
        <f>VLOOKUP(B702,home!$B$2:$E$405,4,FALSE)</f>
        <v>1.98</v>
      </c>
      <c r="K702" s="3">
        <f t="shared" si="896"/>
        <v>3.0251241379310438</v>
      </c>
      <c r="L702" s="3">
        <f t="shared" si="897"/>
        <v>6.0683586206896365</v>
      </c>
      <c r="M702" s="5">
        <f t="shared" si="898"/>
        <v>1.1239593814915622E-4</v>
      </c>
      <c r="N702" s="5">
        <f t="shared" si="899"/>
        <v>3.4001166550041712E-4</v>
      </c>
      <c r="O702" s="5">
        <f t="shared" si="900"/>
        <v>6.8205886019793126E-4</v>
      </c>
      <c r="P702" s="5">
        <f t="shared" si="901"/>
        <v>2.0633127214744968E-3</v>
      </c>
      <c r="Q702" s="5">
        <f t="shared" si="902"/>
        <v>5.142887482417239E-4</v>
      </c>
      <c r="R702" s="5">
        <f t="shared" si="903"/>
        <v>2.0694888820499331E-3</v>
      </c>
      <c r="S702" s="5">
        <f t="shared" si="904"/>
        <v>9.469335495355842E-3</v>
      </c>
      <c r="T702" s="5">
        <f t="shared" si="905"/>
        <v>3.1208885589163473E-3</v>
      </c>
      <c r="U702" s="5">
        <f t="shared" si="906"/>
        <v>6.2604607702691824E-3</v>
      </c>
      <c r="V702" s="5">
        <f t="shared" si="907"/>
        <v>1.9314854169620473E-2</v>
      </c>
      <c r="W702" s="5">
        <f t="shared" si="908"/>
        <v>5.1859576872412695E-4</v>
      </c>
      <c r="X702" s="5">
        <f t="shared" si="909"/>
        <v>3.1470251037902242E-3</v>
      </c>
      <c r="Y702" s="5">
        <f t="shared" si="910"/>
        <v>9.5486384590560587E-3</v>
      </c>
      <c r="Z702" s="5">
        <f t="shared" si="911"/>
        <v>4.1861335659363549E-3</v>
      </c>
      <c r="AA702" s="5">
        <f t="shared" si="912"/>
        <v>1.2663573694917421E-2</v>
      </c>
      <c r="AB702" s="5">
        <f t="shared" si="913"/>
        <v>1.9154441228481655E-2</v>
      </c>
      <c r="AC702" s="5">
        <f t="shared" si="914"/>
        <v>2.2160823256750995E-2</v>
      </c>
      <c r="AD702" s="5">
        <f t="shared" si="915"/>
        <v>3.9220414444906545E-4</v>
      </c>
      <c r="AE702" s="5">
        <f t="shared" si="916"/>
        <v>2.3800354010376896E-3</v>
      </c>
      <c r="AF702" s="5">
        <f t="shared" si="917"/>
        <v>7.2214541717167931E-3</v>
      </c>
      <c r="AG702" s="5">
        <f t="shared" si="918"/>
        <v>1.4607457892284242E-2</v>
      </c>
      <c r="AH702" s="5">
        <f t="shared" si="919"/>
        <v>6.3507399280520339E-3</v>
      </c>
      <c r="AI702" s="5">
        <f t="shared" si="920"/>
        <v>1.9211776650072669E-2</v>
      </c>
      <c r="AJ702" s="5">
        <f t="shared" si="921"/>
        <v>2.9059004638337424E-2</v>
      </c>
      <c r="AK702" s="5">
        <f t="shared" si="922"/>
        <v>2.93023654518949E-2</v>
      </c>
      <c r="AL702" s="5">
        <f t="shared" si="923"/>
        <v>1.6272726326932829E-2</v>
      </c>
      <c r="AM702" s="5">
        <f t="shared" si="924"/>
        <v>2.3729324487389232E-4</v>
      </c>
      <c r="AN702" s="5">
        <f t="shared" si="925"/>
        <v>1.4399805081619012E-3</v>
      </c>
      <c r="AO702" s="5">
        <f t="shared" si="926"/>
        <v>4.3691590651646602E-3</v>
      </c>
      <c r="AP702" s="5">
        <f t="shared" si="927"/>
        <v>8.837874692752077E-3</v>
      </c>
      <c r="AQ702" s="5">
        <f t="shared" si="928"/>
        <v>1.3407848270084215E-2</v>
      </c>
      <c r="AR702" s="5">
        <f t="shared" si="929"/>
        <v>7.7077134780304856E-3</v>
      </c>
      <c r="AS702" s="5">
        <f t="shared" si="930"/>
        <v>2.331679009064646E-2</v>
      </c>
      <c r="AT702" s="5">
        <f t="shared" si="931"/>
        <v>3.526809226114299E-2</v>
      </c>
      <c r="AU702" s="5">
        <f t="shared" si="932"/>
        <v>3.5563452399320905E-2</v>
      </c>
      <c r="AV702" s="5">
        <f t="shared" si="933"/>
        <v>2.6895964570336845E-2</v>
      </c>
      <c r="AW702" s="5">
        <f t="shared" si="934"/>
        <v>8.2979776168296045E-3</v>
      </c>
      <c r="AX702" s="5">
        <f t="shared" si="935"/>
        <v>1.1964025380599892E-4</v>
      </c>
      <c r="AY702" s="5">
        <f t="shared" si="936"/>
        <v>7.2601996556512954E-4</v>
      </c>
      <c r="AZ702" s="5">
        <f t="shared" si="937"/>
        <v>2.2028747584149746E-3</v>
      </c>
      <c r="BA702" s="5">
        <f t="shared" si="938"/>
        <v>4.4559446768423694E-3</v>
      </c>
      <c r="BB702" s="5">
        <f t="shared" si="939"/>
        <v>6.7600675732581239E-3</v>
      </c>
      <c r="BC702" s="5">
        <f t="shared" si="940"/>
        <v>8.2045028669250775E-3</v>
      </c>
      <c r="BD702" s="5">
        <f t="shared" si="941"/>
        <v>7.7955282550353326E-3</v>
      </c>
      <c r="BE702" s="5">
        <f t="shared" si="942"/>
        <v>2.3582440692230852E-2</v>
      </c>
      <c r="BF702" s="5">
        <f t="shared" si="943"/>
        <v>3.566990528469742E-2</v>
      </c>
      <c r="BG702" s="5">
        <f t="shared" si="944"/>
        <v>3.5968630491484091E-2</v>
      </c>
      <c r="BH702" s="5">
        <f t="shared" si="945"/>
        <v>2.7202393077027768E-2</v>
      </c>
      <c r="BI702" s="5">
        <f t="shared" si="946"/>
        <v>1.6458123181361004E-2</v>
      </c>
      <c r="BJ702" s="8">
        <f t="shared" si="947"/>
        <v>9.2551805789565109E-2</v>
      </c>
      <c r="BK702" s="8">
        <f t="shared" si="948"/>
        <v>7.0119467873848929E-2</v>
      </c>
      <c r="BL702" s="8">
        <f t="shared" si="949"/>
        <v>0.40018294388558734</v>
      </c>
      <c r="BM702" s="8">
        <f t="shared" si="950"/>
        <v>0.56883075195058863</v>
      </c>
      <c r="BN702" s="8">
        <f t="shared" si="951"/>
        <v>5.7815568156136584E-3</v>
      </c>
    </row>
    <row r="703" spans="1:66" x14ac:dyDescent="0.25">
      <c r="A703" t="s">
        <v>22</v>
      </c>
      <c r="B703" t="s">
        <v>262</v>
      </c>
      <c r="C703" t="s">
        <v>255</v>
      </c>
      <c r="D703" s="10"/>
      <c r="E703">
        <f>VLOOKUP(A703,home!$A$2:$E$405,3,FALSE)</f>
        <v>2</v>
      </c>
      <c r="F703" t="e">
        <f>VLOOKUP(B703,home!$B$2:$E$405,3,FALSE)</f>
        <v>#N/A</v>
      </c>
      <c r="G703" t="e">
        <f>VLOOKUP(C703,away!$B$2:$E$405,4,FALSE)</f>
        <v>#N/A</v>
      </c>
      <c r="H703">
        <f>VLOOKUP(A703,away!$A$2:$E$405,3,FALSE)</f>
        <v>1.6</v>
      </c>
      <c r="I703" t="e">
        <f>VLOOKUP(C703,away!$B$2:$E$405,3,FALSE)</f>
        <v>#N/A</v>
      </c>
      <c r="J703" t="e">
        <f>VLOOKUP(B703,home!$B$2:$E$405,4,FALSE)</f>
        <v>#N/A</v>
      </c>
      <c r="K703" s="3" t="e">
        <f t="shared" si="896"/>
        <v>#N/A</v>
      </c>
      <c r="L703" s="3" t="e">
        <f t="shared" si="897"/>
        <v>#N/A</v>
      </c>
      <c r="M703" s="5" t="e">
        <f t="shared" si="898"/>
        <v>#N/A</v>
      </c>
      <c r="N703" s="5" t="e">
        <f t="shared" si="899"/>
        <v>#N/A</v>
      </c>
      <c r="O703" s="5" t="e">
        <f t="shared" si="900"/>
        <v>#N/A</v>
      </c>
      <c r="P703" s="5" t="e">
        <f t="shared" si="901"/>
        <v>#N/A</v>
      </c>
      <c r="Q703" s="5" t="e">
        <f t="shared" si="902"/>
        <v>#N/A</v>
      </c>
      <c r="R703" s="5" t="e">
        <f t="shared" si="903"/>
        <v>#N/A</v>
      </c>
      <c r="S703" s="5" t="e">
        <f t="shared" si="904"/>
        <v>#N/A</v>
      </c>
      <c r="T703" s="5" t="e">
        <f t="shared" si="905"/>
        <v>#N/A</v>
      </c>
      <c r="U703" s="5" t="e">
        <f t="shared" si="906"/>
        <v>#N/A</v>
      </c>
      <c r="V703" s="5" t="e">
        <f t="shared" si="907"/>
        <v>#N/A</v>
      </c>
      <c r="W703" s="5" t="e">
        <f t="shared" si="908"/>
        <v>#N/A</v>
      </c>
      <c r="X703" s="5" t="e">
        <f t="shared" si="909"/>
        <v>#N/A</v>
      </c>
      <c r="Y703" s="5" t="e">
        <f t="shared" si="910"/>
        <v>#N/A</v>
      </c>
      <c r="Z703" s="5" t="e">
        <f t="shared" si="911"/>
        <v>#N/A</v>
      </c>
      <c r="AA703" s="5" t="e">
        <f t="shared" si="912"/>
        <v>#N/A</v>
      </c>
      <c r="AB703" s="5" t="e">
        <f t="shared" si="913"/>
        <v>#N/A</v>
      </c>
      <c r="AC703" s="5" t="e">
        <f t="shared" si="914"/>
        <v>#N/A</v>
      </c>
      <c r="AD703" s="5" t="e">
        <f t="shared" si="915"/>
        <v>#N/A</v>
      </c>
      <c r="AE703" s="5" t="e">
        <f t="shared" si="916"/>
        <v>#N/A</v>
      </c>
      <c r="AF703" s="5" t="e">
        <f t="shared" si="917"/>
        <v>#N/A</v>
      </c>
      <c r="AG703" s="5" t="e">
        <f t="shared" si="918"/>
        <v>#N/A</v>
      </c>
      <c r="AH703" s="5" t="e">
        <f t="shared" si="919"/>
        <v>#N/A</v>
      </c>
      <c r="AI703" s="5" t="e">
        <f t="shared" si="920"/>
        <v>#N/A</v>
      </c>
      <c r="AJ703" s="5" t="e">
        <f t="shared" si="921"/>
        <v>#N/A</v>
      </c>
      <c r="AK703" s="5" t="e">
        <f t="shared" si="922"/>
        <v>#N/A</v>
      </c>
      <c r="AL703" s="5" t="e">
        <f t="shared" si="923"/>
        <v>#N/A</v>
      </c>
      <c r="AM703" s="5" t="e">
        <f t="shared" si="924"/>
        <v>#N/A</v>
      </c>
      <c r="AN703" s="5" t="e">
        <f t="shared" si="925"/>
        <v>#N/A</v>
      </c>
      <c r="AO703" s="5" t="e">
        <f t="shared" si="926"/>
        <v>#N/A</v>
      </c>
      <c r="AP703" s="5" t="e">
        <f t="shared" si="927"/>
        <v>#N/A</v>
      </c>
      <c r="AQ703" s="5" t="e">
        <f t="shared" si="928"/>
        <v>#N/A</v>
      </c>
      <c r="AR703" s="5" t="e">
        <f t="shared" si="929"/>
        <v>#N/A</v>
      </c>
      <c r="AS703" s="5" t="e">
        <f t="shared" si="930"/>
        <v>#N/A</v>
      </c>
      <c r="AT703" s="5" t="e">
        <f t="shared" si="931"/>
        <v>#N/A</v>
      </c>
      <c r="AU703" s="5" t="e">
        <f t="shared" si="932"/>
        <v>#N/A</v>
      </c>
      <c r="AV703" s="5" t="e">
        <f t="shared" si="933"/>
        <v>#N/A</v>
      </c>
      <c r="AW703" s="5" t="e">
        <f t="shared" si="934"/>
        <v>#N/A</v>
      </c>
      <c r="AX703" s="5" t="e">
        <f t="shared" si="935"/>
        <v>#N/A</v>
      </c>
      <c r="AY703" s="5" t="e">
        <f t="shared" si="936"/>
        <v>#N/A</v>
      </c>
      <c r="AZ703" s="5" t="e">
        <f t="shared" si="937"/>
        <v>#N/A</v>
      </c>
      <c r="BA703" s="5" t="e">
        <f t="shared" si="938"/>
        <v>#N/A</v>
      </c>
      <c r="BB703" s="5" t="e">
        <f t="shared" si="939"/>
        <v>#N/A</v>
      </c>
      <c r="BC703" s="5" t="e">
        <f t="shared" si="940"/>
        <v>#N/A</v>
      </c>
      <c r="BD703" s="5" t="e">
        <f t="shared" si="941"/>
        <v>#N/A</v>
      </c>
      <c r="BE703" s="5" t="e">
        <f t="shared" si="942"/>
        <v>#N/A</v>
      </c>
      <c r="BF703" s="5" t="e">
        <f t="shared" si="943"/>
        <v>#N/A</v>
      </c>
      <c r="BG703" s="5" t="e">
        <f t="shared" si="944"/>
        <v>#N/A</v>
      </c>
      <c r="BH703" s="5" t="e">
        <f t="shared" si="945"/>
        <v>#N/A</v>
      </c>
      <c r="BI703" s="5" t="e">
        <f t="shared" si="946"/>
        <v>#N/A</v>
      </c>
      <c r="BJ703" s="8" t="e">
        <f t="shared" si="947"/>
        <v>#N/A</v>
      </c>
      <c r="BK703" s="8" t="e">
        <f t="shared" si="948"/>
        <v>#N/A</v>
      </c>
      <c r="BL703" s="8" t="e">
        <f t="shared" si="949"/>
        <v>#N/A</v>
      </c>
      <c r="BM703" s="8" t="e">
        <f t="shared" si="950"/>
        <v>#N/A</v>
      </c>
      <c r="BN703" s="8" t="e">
        <f t="shared" si="951"/>
        <v>#N/A</v>
      </c>
    </row>
    <row r="704" spans="1:66" x14ac:dyDescent="0.25">
      <c r="A704" t="s">
        <v>22</v>
      </c>
      <c r="B704" t="s">
        <v>259</v>
      </c>
      <c r="C704" t="s">
        <v>166</v>
      </c>
      <c r="D704" s="10"/>
      <c r="E704">
        <f>VLOOKUP(A704,home!$A$2:$E$405,3,FALSE)</f>
        <v>2</v>
      </c>
      <c r="F704" t="e">
        <f>VLOOKUP(B704,home!$B$2:$E$405,3,FALSE)</f>
        <v>#N/A</v>
      </c>
      <c r="G704" t="e">
        <f>VLOOKUP(C704,away!$B$2:$E$405,4,FALSE)</f>
        <v>#N/A</v>
      </c>
      <c r="H704">
        <f>VLOOKUP(A704,away!$A$2:$E$405,3,FALSE)</f>
        <v>1.6</v>
      </c>
      <c r="I704" t="e">
        <f>VLOOKUP(C704,away!$B$2:$E$405,3,FALSE)</f>
        <v>#N/A</v>
      </c>
      <c r="J704" t="e">
        <f>VLOOKUP(B704,home!$B$2:$E$405,4,FALSE)</f>
        <v>#N/A</v>
      </c>
      <c r="K704" s="3" t="e">
        <f t="shared" si="896"/>
        <v>#N/A</v>
      </c>
      <c r="L704" s="3" t="e">
        <f t="shared" si="897"/>
        <v>#N/A</v>
      </c>
      <c r="M704" s="5" t="e">
        <f t="shared" si="898"/>
        <v>#N/A</v>
      </c>
      <c r="N704" s="5" t="e">
        <f t="shared" si="899"/>
        <v>#N/A</v>
      </c>
      <c r="O704" s="5" t="e">
        <f t="shared" si="900"/>
        <v>#N/A</v>
      </c>
      <c r="P704" s="5" t="e">
        <f t="shared" si="901"/>
        <v>#N/A</v>
      </c>
      <c r="Q704" s="5" t="e">
        <f t="shared" si="902"/>
        <v>#N/A</v>
      </c>
      <c r="R704" s="5" t="e">
        <f t="shared" si="903"/>
        <v>#N/A</v>
      </c>
      <c r="S704" s="5" t="e">
        <f t="shared" si="904"/>
        <v>#N/A</v>
      </c>
      <c r="T704" s="5" t="e">
        <f t="shared" si="905"/>
        <v>#N/A</v>
      </c>
      <c r="U704" s="5" t="e">
        <f t="shared" si="906"/>
        <v>#N/A</v>
      </c>
      <c r="V704" s="5" t="e">
        <f t="shared" si="907"/>
        <v>#N/A</v>
      </c>
      <c r="W704" s="5" t="e">
        <f t="shared" si="908"/>
        <v>#N/A</v>
      </c>
      <c r="X704" s="5" t="e">
        <f t="shared" si="909"/>
        <v>#N/A</v>
      </c>
      <c r="Y704" s="5" t="e">
        <f t="shared" si="910"/>
        <v>#N/A</v>
      </c>
      <c r="Z704" s="5" t="e">
        <f t="shared" si="911"/>
        <v>#N/A</v>
      </c>
      <c r="AA704" s="5" t="e">
        <f t="shared" si="912"/>
        <v>#N/A</v>
      </c>
      <c r="AB704" s="5" t="e">
        <f t="shared" si="913"/>
        <v>#N/A</v>
      </c>
      <c r="AC704" s="5" t="e">
        <f t="shared" si="914"/>
        <v>#N/A</v>
      </c>
      <c r="AD704" s="5" t="e">
        <f t="shared" si="915"/>
        <v>#N/A</v>
      </c>
      <c r="AE704" s="5" t="e">
        <f t="shared" si="916"/>
        <v>#N/A</v>
      </c>
      <c r="AF704" s="5" t="e">
        <f t="shared" si="917"/>
        <v>#N/A</v>
      </c>
      <c r="AG704" s="5" t="e">
        <f t="shared" si="918"/>
        <v>#N/A</v>
      </c>
      <c r="AH704" s="5" t="e">
        <f t="shared" si="919"/>
        <v>#N/A</v>
      </c>
      <c r="AI704" s="5" t="e">
        <f t="shared" si="920"/>
        <v>#N/A</v>
      </c>
      <c r="AJ704" s="5" t="e">
        <f t="shared" si="921"/>
        <v>#N/A</v>
      </c>
      <c r="AK704" s="5" t="e">
        <f t="shared" si="922"/>
        <v>#N/A</v>
      </c>
      <c r="AL704" s="5" t="e">
        <f t="shared" si="923"/>
        <v>#N/A</v>
      </c>
      <c r="AM704" s="5" t="e">
        <f t="shared" si="924"/>
        <v>#N/A</v>
      </c>
      <c r="AN704" s="5" t="e">
        <f t="shared" si="925"/>
        <v>#N/A</v>
      </c>
      <c r="AO704" s="5" t="e">
        <f t="shared" si="926"/>
        <v>#N/A</v>
      </c>
      <c r="AP704" s="5" t="e">
        <f t="shared" si="927"/>
        <v>#N/A</v>
      </c>
      <c r="AQ704" s="5" t="e">
        <f t="shared" si="928"/>
        <v>#N/A</v>
      </c>
      <c r="AR704" s="5" t="e">
        <f t="shared" si="929"/>
        <v>#N/A</v>
      </c>
      <c r="AS704" s="5" t="e">
        <f t="shared" si="930"/>
        <v>#N/A</v>
      </c>
      <c r="AT704" s="5" t="e">
        <f t="shared" si="931"/>
        <v>#N/A</v>
      </c>
      <c r="AU704" s="5" t="e">
        <f t="shared" si="932"/>
        <v>#N/A</v>
      </c>
      <c r="AV704" s="5" t="e">
        <f t="shared" si="933"/>
        <v>#N/A</v>
      </c>
      <c r="AW704" s="5" t="e">
        <f t="shared" si="934"/>
        <v>#N/A</v>
      </c>
      <c r="AX704" s="5" t="e">
        <f t="shared" si="935"/>
        <v>#N/A</v>
      </c>
      <c r="AY704" s="5" t="e">
        <f t="shared" si="936"/>
        <v>#N/A</v>
      </c>
      <c r="AZ704" s="5" t="e">
        <f t="shared" si="937"/>
        <v>#N/A</v>
      </c>
      <c r="BA704" s="5" t="e">
        <f t="shared" si="938"/>
        <v>#N/A</v>
      </c>
      <c r="BB704" s="5" t="e">
        <f t="shared" si="939"/>
        <v>#N/A</v>
      </c>
      <c r="BC704" s="5" t="e">
        <f t="shared" si="940"/>
        <v>#N/A</v>
      </c>
      <c r="BD704" s="5" t="e">
        <f t="shared" si="941"/>
        <v>#N/A</v>
      </c>
      <c r="BE704" s="5" t="e">
        <f t="shared" si="942"/>
        <v>#N/A</v>
      </c>
      <c r="BF704" s="5" t="e">
        <f t="shared" si="943"/>
        <v>#N/A</v>
      </c>
      <c r="BG704" s="5" t="e">
        <f t="shared" si="944"/>
        <v>#N/A</v>
      </c>
      <c r="BH704" s="5" t="e">
        <f t="shared" si="945"/>
        <v>#N/A</v>
      </c>
      <c r="BI704" s="5" t="e">
        <f t="shared" si="946"/>
        <v>#N/A</v>
      </c>
      <c r="BJ704" s="8" t="e">
        <f t="shared" si="947"/>
        <v>#N/A</v>
      </c>
      <c r="BK704" s="8" t="e">
        <f t="shared" si="948"/>
        <v>#N/A</v>
      </c>
      <c r="BL704" s="8" t="e">
        <f t="shared" si="949"/>
        <v>#N/A</v>
      </c>
      <c r="BM704" s="8" t="e">
        <f t="shared" si="950"/>
        <v>#N/A</v>
      </c>
      <c r="BN704" s="8" t="e">
        <f t="shared" si="951"/>
        <v>#N/A</v>
      </c>
    </row>
    <row r="705" spans="1:66" x14ac:dyDescent="0.25">
      <c r="A705" t="s">
        <v>22</v>
      </c>
      <c r="B705" t="s">
        <v>291</v>
      </c>
      <c r="C705" t="s">
        <v>290</v>
      </c>
      <c r="D705" s="10"/>
      <c r="E705">
        <f>VLOOKUP(A705,home!$A$2:$E$405,3,FALSE)</f>
        <v>2</v>
      </c>
      <c r="F705" t="e">
        <f>VLOOKUP(B705,home!$B$2:$E$405,3,FALSE)</f>
        <v>#N/A</v>
      </c>
      <c r="G705" t="e">
        <f>VLOOKUP(C705,away!$B$2:$E$405,4,FALSE)</f>
        <v>#N/A</v>
      </c>
      <c r="H705">
        <f>VLOOKUP(A705,away!$A$2:$E$405,3,FALSE)</f>
        <v>1.6</v>
      </c>
      <c r="I705" t="e">
        <f>VLOOKUP(C705,away!$B$2:$E$405,3,FALSE)</f>
        <v>#N/A</v>
      </c>
      <c r="J705" t="e">
        <f>VLOOKUP(B705,home!$B$2:$E$405,4,FALSE)</f>
        <v>#N/A</v>
      </c>
      <c r="K705" s="3" t="e">
        <f t="shared" si="896"/>
        <v>#N/A</v>
      </c>
      <c r="L705" s="3" t="e">
        <f t="shared" si="897"/>
        <v>#N/A</v>
      </c>
      <c r="M705" s="5" t="e">
        <f t="shared" si="898"/>
        <v>#N/A</v>
      </c>
      <c r="N705" s="5" t="e">
        <f t="shared" si="899"/>
        <v>#N/A</v>
      </c>
      <c r="O705" s="5" t="e">
        <f t="shared" si="900"/>
        <v>#N/A</v>
      </c>
      <c r="P705" s="5" t="e">
        <f t="shared" si="901"/>
        <v>#N/A</v>
      </c>
      <c r="Q705" s="5" t="e">
        <f t="shared" si="902"/>
        <v>#N/A</v>
      </c>
      <c r="R705" s="5" t="e">
        <f t="shared" si="903"/>
        <v>#N/A</v>
      </c>
      <c r="S705" s="5" t="e">
        <f t="shared" si="904"/>
        <v>#N/A</v>
      </c>
      <c r="T705" s="5" t="e">
        <f t="shared" si="905"/>
        <v>#N/A</v>
      </c>
      <c r="U705" s="5" t="e">
        <f t="shared" si="906"/>
        <v>#N/A</v>
      </c>
      <c r="V705" s="5" t="e">
        <f t="shared" si="907"/>
        <v>#N/A</v>
      </c>
      <c r="W705" s="5" t="e">
        <f t="shared" si="908"/>
        <v>#N/A</v>
      </c>
      <c r="X705" s="5" t="e">
        <f t="shared" si="909"/>
        <v>#N/A</v>
      </c>
      <c r="Y705" s="5" t="e">
        <f t="shared" si="910"/>
        <v>#N/A</v>
      </c>
      <c r="Z705" s="5" t="e">
        <f t="shared" si="911"/>
        <v>#N/A</v>
      </c>
      <c r="AA705" s="5" t="e">
        <f t="shared" si="912"/>
        <v>#N/A</v>
      </c>
      <c r="AB705" s="5" t="e">
        <f t="shared" si="913"/>
        <v>#N/A</v>
      </c>
      <c r="AC705" s="5" t="e">
        <f t="shared" si="914"/>
        <v>#N/A</v>
      </c>
      <c r="AD705" s="5" t="e">
        <f t="shared" si="915"/>
        <v>#N/A</v>
      </c>
      <c r="AE705" s="5" t="e">
        <f t="shared" si="916"/>
        <v>#N/A</v>
      </c>
      <c r="AF705" s="5" t="e">
        <f t="shared" si="917"/>
        <v>#N/A</v>
      </c>
      <c r="AG705" s="5" t="e">
        <f t="shared" si="918"/>
        <v>#N/A</v>
      </c>
      <c r="AH705" s="5" t="e">
        <f t="shared" si="919"/>
        <v>#N/A</v>
      </c>
      <c r="AI705" s="5" t="e">
        <f t="shared" si="920"/>
        <v>#N/A</v>
      </c>
      <c r="AJ705" s="5" t="e">
        <f t="shared" si="921"/>
        <v>#N/A</v>
      </c>
      <c r="AK705" s="5" t="e">
        <f t="shared" si="922"/>
        <v>#N/A</v>
      </c>
      <c r="AL705" s="5" t="e">
        <f t="shared" si="923"/>
        <v>#N/A</v>
      </c>
      <c r="AM705" s="5" t="e">
        <f t="shared" si="924"/>
        <v>#N/A</v>
      </c>
      <c r="AN705" s="5" t="e">
        <f t="shared" si="925"/>
        <v>#N/A</v>
      </c>
      <c r="AO705" s="5" t="e">
        <f t="shared" si="926"/>
        <v>#N/A</v>
      </c>
      <c r="AP705" s="5" t="e">
        <f t="shared" si="927"/>
        <v>#N/A</v>
      </c>
      <c r="AQ705" s="5" t="e">
        <f t="shared" si="928"/>
        <v>#N/A</v>
      </c>
      <c r="AR705" s="5" t="e">
        <f t="shared" si="929"/>
        <v>#N/A</v>
      </c>
      <c r="AS705" s="5" t="e">
        <f t="shared" si="930"/>
        <v>#N/A</v>
      </c>
      <c r="AT705" s="5" t="e">
        <f t="shared" si="931"/>
        <v>#N/A</v>
      </c>
      <c r="AU705" s="5" t="e">
        <f t="shared" si="932"/>
        <v>#N/A</v>
      </c>
      <c r="AV705" s="5" t="e">
        <f t="shared" si="933"/>
        <v>#N/A</v>
      </c>
      <c r="AW705" s="5" t="e">
        <f t="shared" si="934"/>
        <v>#N/A</v>
      </c>
      <c r="AX705" s="5" t="e">
        <f t="shared" si="935"/>
        <v>#N/A</v>
      </c>
      <c r="AY705" s="5" t="e">
        <f t="shared" si="936"/>
        <v>#N/A</v>
      </c>
      <c r="AZ705" s="5" t="e">
        <f t="shared" si="937"/>
        <v>#N/A</v>
      </c>
      <c r="BA705" s="5" t="e">
        <f t="shared" si="938"/>
        <v>#N/A</v>
      </c>
      <c r="BB705" s="5" t="e">
        <f t="shared" si="939"/>
        <v>#N/A</v>
      </c>
      <c r="BC705" s="5" t="e">
        <f t="shared" si="940"/>
        <v>#N/A</v>
      </c>
      <c r="BD705" s="5" t="e">
        <f t="shared" si="941"/>
        <v>#N/A</v>
      </c>
      <c r="BE705" s="5" t="e">
        <f t="shared" si="942"/>
        <v>#N/A</v>
      </c>
      <c r="BF705" s="5" t="e">
        <f t="shared" si="943"/>
        <v>#N/A</v>
      </c>
      <c r="BG705" s="5" t="e">
        <f t="shared" si="944"/>
        <v>#N/A</v>
      </c>
      <c r="BH705" s="5" t="e">
        <f t="shared" si="945"/>
        <v>#N/A</v>
      </c>
      <c r="BI705" s="5" t="e">
        <f t="shared" si="946"/>
        <v>#N/A</v>
      </c>
      <c r="BJ705" s="8" t="e">
        <f t="shared" si="947"/>
        <v>#N/A</v>
      </c>
      <c r="BK705" s="8" t="e">
        <f t="shared" si="948"/>
        <v>#N/A</v>
      </c>
      <c r="BL705" s="8" t="e">
        <f t="shared" si="949"/>
        <v>#N/A</v>
      </c>
      <c r="BM705" s="8" t="e">
        <f t="shared" si="950"/>
        <v>#N/A</v>
      </c>
      <c r="BN705" s="8" t="e">
        <f t="shared" si="951"/>
        <v>#N/A</v>
      </c>
    </row>
    <row r="706" spans="1:66" x14ac:dyDescent="0.25">
      <c r="A706" t="s">
        <v>22</v>
      </c>
      <c r="B706" t="s">
        <v>267</v>
      </c>
      <c r="C706" t="s">
        <v>24</v>
      </c>
      <c r="D706" s="10"/>
      <c r="E706">
        <f>VLOOKUP(A706,home!$A$2:$E$405,3,FALSE)</f>
        <v>2</v>
      </c>
      <c r="F706" t="e">
        <f>VLOOKUP(B706,home!$B$2:$E$405,3,FALSE)</f>
        <v>#N/A</v>
      </c>
      <c r="G706" t="e">
        <f>VLOOKUP(C706,away!$B$2:$E$405,4,FALSE)</f>
        <v>#N/A</v>
      </c>
      <c r="H706">
        <f>VLOOKUP(A706,away!$A$2:$E$405,3,FALSE)</f>
        <v>1.6</v>
      </c>
      <c r="I706" t="e">
        <f>VLOOKUP(C706,away!$B$2:$E$405,3,FALSE)</f>
        <v>#N/A</v>
      </c>
      <c r="J706" t="e">
        <f>VLOOKUP(B706,home!$B$2:$E$405,4,FALSE)</f>
        <v>#N/A</v>
      </c>
      <c r="K706" s="3" t="e">
        <f t="shared" si="896"/>
        <v>#N/A</v>
      </c>
      <c r="L706" s="3" t="e">
        <f t="shared" si="897"/>
        <v>#N/A</v>
      </c>
      <c r="M706" s="5" t="e">
        <f t="shared" si="898"/>
        <v>#N/A</v>
      </c>
      <c r="N706" s="5" t="e">
        <f t="shared" si="899"/>
        <v>#N/A</v>
      </c>
      <c r="O706" s="5" t="e">
        <f t="shared" si="900"/>
        <v>#N/A</v>
      </c>
      <c r="P706" s="5" t="e">
        <f t="shared" si="901"/>
        <v>#N/A</v>
      </c>
      <c r="Q706" s="5" t="e">
        <f t="shared" si="902"/>
        <v>#N/A</v>
      </c>
      <c r="R706" s="5" t="e">
        <f t="shared" si="903"/>
        <v>#N/A</v>
      </c>
      <c r="S706" s="5" t="e">
        <f t="shared" si="904"/>
        <v>#N/A</v>
      </c>
      <c r="T706" s="5" t="e">
        <f t="shared" si="905"/>
        <v>#N/A</v>
      </c>
      <c r="U706" s="5" t="e">
        <f t="shared" si="906"/>
        <v>#N/A</v>
      </c>
      <c r="V706" s="5" t="e">
        <f t="shared" si="907"/>
        <v>#N/A</v>
      </c>
      <c r="W706" s="5" t="e">
        <f t="shared" si="908"/>
        <v>#N/A</v>
      </c>
      <c r="X706" s="5" t="e">
        <f t="shared" si="909"/>
        <v>#N/A</v>
      </c>
      <c r="Y706" s="5" t="e">
        <f t="shared" si="910"/>
        <v>#N/A</v>
      </c>
      <c r="Z706" s="5" t="e">
        <f t="shared" si="911"/>
        <v>#N/A</v>
      </c>
      <c r="AA706" s="5" t="e">
        <f t="shared" si="912"/>
        <v>#N/A</v>
      </c>
      <c r="AB706" s="5" t="e">
        <f t="shared" si="913"/>
        <v>#N/A</v>
      </c>
      <c r="AC706" s="5" t="e">
        <f t="shared" si="914"/>
        <v>#N/A</v>
      </c>
      <c r="AD706" s="5" t="e">
        <f t="shared" si="915"/>
        <v>#N/A</v>
      </c>
      <c r="AE706" s="5" t="e">
        <f t="shared" si="916"/>
        <v>#N/A</v>
      </c>
      <c r="AF706" s="5" t="e">
        <f t="shared" si="917"/>
        <v>#N/A</v>
      </c>
      <c r="AG706" s="5" t="e">
        <f t="shared" si="918"/>
        <v>#N/A</v>
      </c>
      <c r="AH706" s="5" t="e">
        <f t="shared" si="919"/>
        <v>#N/A</v>
      </c>
      <c r="AI706" s="5" t="e">
        <f t="shared" si="920"/>
        <v>#N/A</v>
      </c>
      <c r="AJ706" s="5" t="e">
        <f t="shared" si="921"/>
        <v>#N/A</v>
      </c>
      <c r="AK706" s="5" t="e">
        <f t="shared" si="922"/>
        <v>#N/A</v>
      </c>
      <c r="AL706" s="5" t="e">
        <f t="shared" si="923"/>
        <v>#N/A</v>
      </c>
      <c r="AM706" s="5" t="e">
        <f t="shared" si="924"/>
        <v>#N/A</v>
      </c>
      <c r="AN706" s="5" t="e">
        <f t="shared" si="925"/>
        <v>#N/A</v>
      </c>
      <c r="AO706" s="5" t="e">
        <f t="shared" si="926"/>
        <v>#N/A</v>
      </c>
      <c r="AP706" s="5" t="e">
        <f t="shared" si="927"/>
        <v>#N/A</v>
      </c>
      <c r="AQ706" s="5" t="e">
        <f t="shared" si="928"/>
        <v>#N/A</v>
      </c>
      <c r="AR706" s="5" t="e">
        <f t="shared" si="929"/>
        <v>#N/A</v>
      </c>
      <c r="AS706" s="5" t="e">
        <f t="shared" si="930"/>
        <v>#N/A</v>
      </c>
      <c r="AT706" s="5" t="e">
        <f t="shared" si="931"/>
        <v>#N/A</v>
      </c>
      <c r="AU706" s="5" t="e">
        <f t="shared" si="932"/>
        <v>#N/A</v>
      </c>
      <c r="AV706" s="5" t="e">
        <f t="shared" si="933"/>
        <v>#N/A</v>
      </c>
      <c r="AW706" s="5" t="e">
        <f t="shared" si="934"/>
        <v>#N/A</v>
      </c>
      <c r="AX706" s="5" t="e">
        <f t="shared" si="935"/>
        <v>#N/A</v>
      </c>
      <c r="AY706" s="5" t="e">
        <f t="shared" si="936"/>
        <v>#N/A</v>
      </c>
      <c r="AZ706" s="5" t="e">
        <f t="shared" si="937"/>
        <v>#N/A</v>
      </c>
      <c r="BA706" s="5" t="e">
        <f t="shared" si="938"/>
        <v>#N/A</v>
      </c>
      <c r="BB706" s="5" t="e">
        <f t="shared" si="939"/>
        <v>#N/A</v>
      </c>
      <c r="BC706" s="5" t="e">
        <f t="shared" si="940"/>
        <v>#N/A</v>
      </c>
      <c r="BD706" s="5" t="e">
        <f t="shared" si="941"/>
        <v>#N/A</v>
      </c>
      <c r="BE706" s="5" t="e">
        <f t="shared" si="942"/>
        <v>#N/A</v>
      </c>
      <c r="BF706" s="5" t="e">
        <f t="shared" si="943"/>
        <v>#N/A</v>
      </c>
      <c r="BG706" s="5" t="e">
        <f t="shared" si="944"/>
        <v>#N/A</v>
      </c>
      <c r="BH706" s="5" t="e">
        <f t="shared" si="945"/>
        <v>#N/A</v>
      </c>
      <c r="BI706" s="5" t="e">
        <f t="shared" si="946"/>
        <v>#N/A</v>
      </c>
      <c r="BJ706" s="8" t="e">
        <f t="shared" si="947"/>
        <v>#N/A</v>
      </c>
      <c r="BK706" s="8" t="e">
        <f t="shared" si="948"/>
        <v>#N/A</v>
      </c>
      <c r="BL706" s="8" t="e">
        <f t="shared" si="949"/>
        <v>#N/A</v>
      </c>
      <c r="BM706" s="8" t="e">
        <f t="shared" si="950"/>
        <v>#N/A</v>
      </c>
      <c r="BN706" s="8" t="e">
        <f t="shared" si="951"/>
        <v>#N/A</v>
      </c>
    </row>
    <row r="707" spans="1:66" x14ac:dyDescent="0.25">
      <c r="A707" t="s">
        <v>25</v>
      </c>
      <c r="B707" t="s">
        <v>168</v>
      </c>
      <c r="C707" t="s">
        <v>257</v>
      </c>
      <c r="D707" s="10"/>
      <c r="E707">
        <f>VLOOKUP(A707,home!$A$2:$E$405,3,FALSE)</f>
        <v>1.4</v>
      </c>
      <c r="F707">
        <f>VLOOKUP(B707,home!$B$2:$E$405,3,FALSE)</f>
        <v>0.71</v>
      </c>
      <c r="G707" t="e">
        <f>VLOOKUP(C707,away!$B$2:$E$405,4,FALSE)</f>
        <v>#N/A</v>
      </c>
      <c r="H707">
        <f>VLOOKUP(A707,away!$A$2:$E$405,3,FALSE)</f>
        <v>1</v>
      </c>
      <c r="I707" t="e">
        <f>VLOOKUP(C707,away!$B$2:$E$405,3,FALSE)</f>
        <v>#N/A</v>
      </c>
      <c r="J707">
        <f>VLOOKUP(B707,home!$B$2:$E$405,4,FALSE)</f>
        <v>0</v>
      </c>
      <c r="K707" s="3" t="e">
        <f t="shared" si="896"/>
        <v>#N/A</v>
      </c>
      <c r="L707" s="3" t="e">
        <f t="shared" si="897"/>
        <v>#N/A</v>
      </c>
      <c r="M707" s="5" t="e">
        <f t="shared" si="898"/>
        <v>#N/A</v>
      </c>
      <c r="N707" s="5" t="e">
        <f t="shared" si="899"/>
        <v>#N/A</v>
      </c>
      <c r="O707" s="5" t="e">
        <f t="shared" si="900"/>
        <v>#N/A</v>
      </c>
      <c r="P707" s="5" t="e">
        <f t="shared" si="901"/>
        <v>#N/A</v>
      </c>
      <c r="Q707" s="5" t="e">
        <f t="shared" si="902"/>
        <v>#N/A</v>
      </c>
      <c r="R707" s="5" t="e">
        <f t="shared" si="903"/>
        <v>#N/A</v>
      </c>
      <c r="S707" s="5" t="e">
        <f t="shared" si="904"/>
        <v>#N/A</v>
      </c>
      <c r="T707" s="5" t="e">
        <f t="shared" si="905"/>
        <v>#N/A</v>
      </c>
      <c r="U707" s="5" t="e">
        <f t="shared" si="906"/>
        <v>#N/A</v>
      </c>
      <c r="V707" s="5" t="e">
        <f t="shared" si="907"/>
        <v>#N/A</v>
      </c>
      <c r="W707" s="5" t="e">
        <f t="shared" si="908"/>
        <v>#N/A</v>
      </c>
      <c r="X707" s="5" t="e">
        <f t="shared" si="909"/>
        <v>#N/A</v>
      </c>
      <c r="Y707" s="5" t="e">
        <f t="shared" si="910"/>
        <v>#N/A</v>
      </c>
      <c r="Z707" s="5" t="e">
        <f t="shared" si="911"/>
        <v>#N/A</v>
      </c>
      <c r="AA707" s="5" t="e">
        <f t="shared" si="912"/>
        <v>#N/A</v>
      </c>
      <c r="AB707" s="5" t="e">
        <f t="shared" si="913"/>
        <v>#N/A</v>
      </c>
      <c r="AC707" s="5" t="e">
        <f t="shared" si="914"/>
        <v>#N/A</v>
      </c>
      <c r="AD707" s="5" t="e">
        <f t="shared" si="915"/>
        <v>#N/A</v>
      </c>
      <c r="AE707" s="5" t="e">
        <f t="shared" si="916"/>
        <v>#N/A</v>
      </c>
      <c r="AF707" s="5" t="e">
        <f t="shared" si="917"/>
        <v>#N/A</v>
      </c>
      <c r="AG707" s="5" t="e">
        <f t="shared" si="918"/>
        <v>#N/A</v>
      </c>
      <c r="AH707" s="5" t="e">
        <f t="shared" si="919"/>
        <v>#N/A</v>
      </c>
      <c r="AI707" s="5" t="e">
        <f t="shared" si="920"/>
        <v>#N/A</v>
      </c>
      <c r="AJ707" s="5" t="e">
        <f t="shared" si="921"/>
        <v>#N/A</v>
      </c>
      <c r="AK707" s="5" t="e">
        <f t="shared" si="922"/>
        <v>#N/A</v>
      </c>
      <c r="AL707" s="5" t="e">
        <f t="shared" si="923"/>
        <v>#N/A</v>
      </c>
      <c r="AM707" s="5" t="e">
        <f t="shared" si="924"/>
        <v>#N/A</v>
      </c>
      <c r="AN707" s="5" t="e">
        <f t="shared" si="925"/>
        <v>#N/A</v>
      </c>
      <c r="AO707" s="5" t="e">
        <f t="shared" si="926"/>
        <v>#N/A</v>
      </c>
      <c r="AP707" s="5" t="e">
        <f t="shared" si="927"/>
        <v>#N/A</v>
      </c>
      <c r="AQ707" s="5" t="e">
        <f t="shared" si="928"/>
        <v>#N/A</v>
      </c>
      <c r="AR707" s="5" t="e">
        <f t="shared" si="929"/>
        <v>#N/A</v>
      </c>
      <c r="AS707" s="5" t="e">
        <f t="shared" si="930"/>
        <v>#N/A</v>
      </c>
      <c r="AT707" s="5" t="e">
        <f t="shared" si="931"/>
        <v>#N/A</v>
      </c>
      <c r="AU707" s="5" t="e">
        <f t="shared" si="932"/>
        <v>#N/A</v>
      </c>
      <c r="AV707" s="5" t="e">
        <f t="shared" si="933"/>
        <v>#N/A</v>
      </c>
      <c r="AW707" s="5" t="e">
        <f t="shared" si="934"/>
        <v>#N/A</v>
      </c>
      <c r="AX707" s="5" t="e">
        <f t="shared" si="935"/>
        <v>#N/A</v>
      </c>
      <c r="AY707" s="5" t="e">
        <f t="shared" si="936"/>
        <v>#N/A</v>
      </c>
      <c r="AZ707" s="5" t="e">
        <f t="shared" si="937"/>
        <v>#N/A</v>
      </c>
      <c r="BA707" s="5" t="e">
        <f t="shared" si="938"/>
        <v>#N/A</v>
      </c>
      <c r="BB707" s="5" t="e">
        <f t="shared" si="939"/>
        <v>#N/A</v>
      </c>
      <c r="BC707" s="5" t="e">
        <f t="shared" si="940"/>
        <v>#N/A</v>
      </c>
      <c r="BD707" s="5" t="e">
        <f t="shared" si="941"/>
        <v>#N/A</v>
      </c>
      <c r="BE707" s="5" t="e">
        <f t="shared" si="942"/>
        <v>#N/A</v>
      </c>
      <c r="BF707" s="5" t="e">
        <f t="shared" si="943"/>
        <v>#N/A</v>
      </c>
      <c r="BG707" s="5" t="e">
        <f t="shared" si="944"/>
        <v>#N/A</v>
      </c>
      <c r="BH707" s="5" t="e">
        <f t="shared" si="945"/>
        <v>#N/A</v>
      </c>
      <c r="BI707" s="5" t="e">
        <f t="shared" si="946"/>
        <v>#N/A</v>
      </c>
      <c r="BJ707" s="8" t="e">
        <f t="shared" si="947"/>
        <v>#N/A</v>
      </c>
      <c r="BK707" s="8" t="e">
        <f t="shared" si="948"/>
        <v>#N/A</v>
      </c>
      <c r="BL707" s="8" t="e">
        <f t="shared" si="949"/>
        <v>#N/A</v>
      </c>
      <c r="BM707" s="8" t="e">
        <f t="shared" si="950"/>
        <v>#N/A</v>
      </c>
      <c r="BN707" s="8" t="e">
        <f t="shared" si="951"/>
        <v>#N/A</v>
      </c>
    </row>
    <row r="708" spans="1:66" x14ac:dyDescent="0.25">
      <c r="A708" t="s">
        <v>25</v>
      </c>
      <c r="B708" t="s">
        <v>177</v>
      </c>
      <c r="C708" t="s">
        <v>479</v>
      </c>
      <c r="D708" s="10"/>
      <c r="E708">
        <f>VLOOKUP(A708,home!$A$2:$E$405,3,FALSE)</f>
        <v>1.4</v>
      </c>
      <c r="F708" t="e">
        <f>VLOOKUP(B708,home!$B$2:$E$405,3,FALSE)</f>
        <v>#N/A</v>
      </c>
      <c r="G708">
        <f>VLOOKUP(C708,away!$B$2:$E$405,4,FALSE)</f>
        <v>0</v>
      </c>
      <c r="H708">
        <f>VLOOKUP(A708,away!$A$2:$E$405,3,FALSE)</f>
        <v>1</v>
      </c>
      <c r="I708">
        <f>VLOOKUP(C708,away!$B$2:$E$405,3,FALSE)</f>
        <v>0</v>
      </c>
      <c r="J708" t="e">
        <f>VLOOKUP(B708,home!$B$2:$E$405,4,FALSE)</f>
        <v>#N/A</v>
      </c>
      <c r="K708" s="3" t="e">
        <f t="shared" si="896"/>
        <v>#N/A</v>
      </c>
      <c r="L708" s="3" t="e">
        <f t="shared" si="897"/>
        <v>#N/A</v>
      </c>
      <c r="M708" s="5" t="e">
        <f t="shared" si="898"/>
        <v>#N/A</v>
      </c>
      <c r="N708" s="5" t="e">
        <f t="shared" si="899"/>
        <v>#N/A</v>
      </c>
      <c r="O708" s="5" t="e">
        <f t="shared" si="900"/>
        <v>#N/A</v>
      </c>
      <c r="P708" s="5" t="e">
        <f t="shared" si="901"/>
        <v>#N/A</v>
      </c>
      <c r="Q708" s="5" t="e">
        <f t="shared" si="902"/>
        <v>#N/A</v>
      </c>
      <c r="R708" s="5" t="e">
        <f t="shared" si="903"/>
        <v>#N/A</v>
      </c>
      <c r="S708" s="5" t="e">
        <f t="shared" si="904"/>
        <v>#N/A</v>
      </c>
      <c r="T708" s="5" t="e">
        <f t="shared" si="905"/>
        <v>#N/A</v>
      </c>
      <c r="U708" s="5" t="e">
        <f t="shared" si="906"/>
        <v>#N/A</v>
      </c>
      <c r="V708" s="5" t="e">
        <f t="shared" si="907"/>
        <v>#N/A</v>
      </c>
      <c r="W708" s="5" t="e">
        <f t="shared" si="908"/>
        <v>#N/A</v>
      </c>
      <c r="X708" s="5" t="e">
        <f t="shared" si="909"/>
        <v>#N/A</v>
      </c>
      <c r="Y708" s="5" t="e">
        <f t="shared" si="910"/>
        <v>#N/A</v>
      </c>
      <c r="Z708" s="5" t="e">
        <f t="shared" si="911"/>
        <v>#N/A</v>
      </c>
      <c r="AA708" s="5" t="e">
        <f t="shared" si="912"/>
        <v>#N/A</v>
      </c>
      <c r="AB708" s="5" t="e">
        <f t="shared" si="913"/>
        <v>#N/A</v>
      </c>
      <c r="AC708" s="5" t="e">
        <f t="shared" si="914"/>
        <v>#N/A</v>
      </c>
      <c r="AD708" s="5" t="e">
        <f t="shared" si="915"/>
        <v>#N/A</v>
      </c>
      <c r="AE708" s="5" t="e">
        <f t="shared" si="916"/>
        <v>#N/A</v>
      </c>
      <c r="AF708" s="5" t="e">
        <f t="shared" si="917"/>
        <v>#N/A</v>
      </c>
      <c r="AG708" s="5" t="e">
        <f t="shared" si="918"/>
        <v>#N/A</v>
      </c>
      <c r="AH708" s="5" t="e">
        <f t="shared" si="919"/>
        <v>#N/A</v>
      </c>
      <c r="AI708" s="5" t="e">
        <f t="shared" si="920"/>
        <v>#N/A</v>
      </c>
      <c r="AJ708" s="5" t="e">
        <f t="shared" si="921"/>
        <v>#N/A</v>
      </c>
      <c r="AK708" s="5" t="e">
        <f t="shared" si="922"/>
        <v>#N/A</v>
      </c>
      <c r="AL708" s="5" t="e">
        <f t="shared" si="923"/>
        <v>#N/A</v>
      </c>
      <c r="AM708" s="5" t="e">
        <f t="shared" si="924"/>
        <v>#N/A</v>
      </c>
      <c r="AN708" s="5" t="e">
        <f t="shared" si="925"/>
        <v>#N/A</v>
      </c>
      <c r="AO708" s="5" t="e">
        <f t="shared" si="926"/>
        <v>#N/A</v>
      </c>
      <c r="AP708" s="5" t="e">
        <f t="shared" si="927"/>
        <v>#N/A</v>
      </c>
      <c r="AQ708" s="5" t="e">
        <f t="shared" si="928"/>
        <v>#N/A</v>
      </c>
      <c r="AR708" s="5" t="e">
        <f t="shared" si="929"/>
        <v>#N/A</v>
      </c>
      <c r="AS708" s="5" t="e">
        <f t="shared" si="930"/>
        <v>#N/A</v>
      </c>
      <c r="AT708" s="5" t="e">
        <f t="shared" si="931"/>
        <v>#N/A</v>
      </c>
      <c r="AU708" s="5" t="e">
        <f t="shared" si="932"/>
        <v>#N/A</v>
      </c>
      <c r="AV708" s="5" t="e">
        <f t="shared" si="933"/>
        <v>#N/A</v>
      </c>
      <c r="AW708" s="5" t="e">
        <f t="shared" si="934"/>
        <v>#N/A</v>
      </c>
      <c r="AX708" s="5" t="e">
        <f t="shared" si="935"/>
        <v>#N/A</v>
      </c>
      <c r="AY708" s="5" t="e">
        <f t="shared" si="936"/>
        <v>#N/A</v>
      </c>
      <c r="AZ708" s="5" t="e">
        <f t="shared" si="937"/>
        <v>#N/A</v>
      </c>
      <c r="BA708" s="5" t="e">
        <f t="shared" si="938"/>
        <v>#N/A</v>
      </c>
      <c r="BB708" s="5" t="e">
        <f t="shared" si="939"/>
        <v>#N/A</v>
      </c>
      <c r="BC708" s="5" t="e">
        <f t="shared" si="940"/>
        <v>#N/A</v>
      </c>
      <c r="BD708" s="5" t="e">
        <f t="shared" si="941"/>
        <v>#N/A</v>
      </c>
      <c r="BE708" s="5" t="e">
        <f t="shared" si="942"/>
        <v>#N/A</v>
      </c>
      <c r="BF708" s="5" t="e">
        <f t="shared" si="943"/>
        <v>#N/A</v>
      </c>
      <c r="BG708" s="5" t="e">
        <f t="shared" si="944"/>
        <v>#N/A</v>
      </c>
      <c r="BH708" s="5" t="e">
        <f t="shared" si="945"/>
        <v>#N/A</v>
      </c>
      <c r="BI708" s="5" t="e">
        <f t="shared" si="946"/>
        <v>#N/A</v>
      </c>
      <c r="BJ708" s="8" t="e">
        <f t="shared" si="947"/>
        <v>#N/A</v>
      </c>
      <c r="BK708" s="8" t="e">
        <f t="shared" si="948"/>
        <v>#N/A</v>
      </c>
      <c r="BL708" s="8" t="e">
        <f t="shared" si="949"/>
        <v>#N/A</v>
      </c>
      <c r="BM708" s="8" t="e">
        <f t="shared" si="950"/>
        <v>#N/A</v>
      </c>
      <c r="BN708" s="8" t="e">
        <f t="shared" si="951"/>
        <v>#N/A</v>
      </c>
    </row>
    <row r="709" spans="1:66" x14ac:dyDescent="0.25">
      <c r="A709" t="s">
        <v>25</v>
      </c>
      <c r="B709" t="s">
        <v>170</v>
      </c>
      <c r="C709" t="s">
        <v>265</v>
      </c>
      <c r="D709" s="10"/>
      <c r="E709">
        <f>VLOOKUP(A709,home!$A$2:$E$405,3,FALSE)</f>
        <v>1.4</v>
      </c>
      <c r="F709" t="e">
        <f>VLOOKUP(B709,home!$B$2:$E$405,3,FALSE)</f>
        <v>#N/A</v>
      </c>
      <c r="G709" t="e">
        <f>VLOOKUP(C709,away!$B$2:$E$405,4,FALSE)</f>
        <v>#N/A</v>
      </c>
      <c r="H709">
        <f>VLOOKUP(A709,away!$A$2:$E$405,3,FALSE)</f>
        <v>1</v>
      </c>
      <c r="I709" t="e">
        <f>VLOOKUP(C709,away!$B$2:$E$405,3,FALSE)</f>
        <v>#N/A</v>
      </c>
      <c r="J709" t="e">
        <f>VLOOKUP(B709,home!$B$2:$E$405,4,FALSE)</f>
        <v>#N/A</v>
      </c>
      <c r="K709" s="3" t="e">
        <f t="shared" si="896"/>
        <v>#N/A</v>
      </c>
      <c r="L709" s="3" t="e">
        <f t="shared" si="897"/>
        <v>#N/A</v>
      </c>
      <c r="M709" s="5" t="e">
        <f t="shared" si="898"/>
        <v>#N/A</v>
      </c>
      <c r="N709" s="5" t="e">
        <f t="shared" si="899"/>
        <v>#N/A</v>
      </c>
      <c r="O709" s="5" t="e">
        <f t="shared" si="900"/>
        <v>#N/A</v>
      </c>
      <c r="P709" s="5" t="e">
        <f t="shared" si="901"/>
        <v>#N/A</v>
      </c>
      <c r="Q709" s="5" t="e">
        <f t="shared" si="902"/>
        <v>#N/A</v>
      </c>
      <c r="R709" s="5" t="e">
        <f t="shared" si="903"/>
        <v>#N/A</v>
      </c>
      <c r="S709" s="5" t="e">
        <f t="shared" si="904"/>
        <v>#N/A</v>
      </c>
      <c r="T709" s="5" t="e">
        <f t="shared" si="905"/>
        <v>#N/A</v>
      </c>
      <c r="U709" s="5" t="e">
        <f t="shared" si="906"/>
        <v>#N/A</v>
      </c>
      <c r="V709" s="5" t="e">
        <f t="shared" si="907"/>
        <v>#N/A</v>
      </c>
      <c r="W709" s="5" t="e">
        <f t="shared" si="908"/>
        <v>#N/A</v>
      </c>
      <c r="X709" s="5" t="e">
        <f t="shared" si="909"/>
        <v>#N/A</v>
      </c>
      <c r="Y709" s="5" t="e">
        <f t="shared" si="910"/>
        <v>#N/A</v>
      </c>
      <c r="Z709" s="5" t="e">
        <f t="shared" si="911"/>
        <v>#N/A</v>
      </c>
      <c r="AA709" s="5" t="e">
        <f t="shared" si="912"/>
        <v>#N/A</v>
      </c>
      <c r="AB709" s="5" t="e">
        <f t="shared" si="913"/>
        <v>#N/A</v>
      </c>
      <c r="AC709" s="5" t="e">
        <f t="shared" si="914"/>
        <v>#N/A</v>
      </c>
      <c r="AD709" s="5" t="e">
        <f t="shared" si="915"/>
        <v>#N/A</v>
      </c>
      <c r="AE709" s="5" t="e">
        <f t="shared" si="916"/>
        <v>#N/A</v>
      </c>
      <c r="AF709" s="5" t="e">
        <f t="shared" si="917"/>
        <v>#N/A</v>
      </c>
      <c r="AG709" s="5" t="e">
        <f t="shared" si="918"/>
        <v>#N/A</v>
      </c>
      <c r="AH709" s="5" t="e">
        <f t="shared" si="919"/>
        <v>#N/A</v>
      </c>
      <c r="AI709" s="5" t="e">
        <f t="shared" si="920"/>
        <v>#N/A</v>
      </c>
      <c r="AJ709" s="5" t="e">
        <f t="shared" si="921"/>
        <v>#N/A</v>
      </c>
      <c r="AK709" s="5" t="e">
        <f t="shared" si="922"/>
        <v>#N/A</v>
      </c>
      <c r="AL709" s="5" t="e">
        <f t="shared" si="923"/>
        <v>#N/A</v>
      </c>
      <c r="AM709" s="5" t="e">
        <f t="shared" si="924"/>
        <v>#N/A</v>
      </c>
      <c r="AN709" s="5" t="e">
        <f t="shared" si="925"/>
        <v>#N/A</v>
      </c>
      <c r="AO709" s="5" t="e">
        <f t="shared" si="926"/>
        <v>#N/A</v>
      </c>
      <c r="AP709" s="5" t="e">
        <f t="shared" si="927"/>
        <v>#N/A</v>
      </c>
      <c r="AQ709" s="5" t="e">
        <f t="shared" si="928"/>
        <v>#N/A</v>
      </c>
      <c r="AR709" s="5" t="e">
        <f t="shared" si="929"/>
        <v>#N/A</v>
      </c>
      <c r="AS709" s="5" t="e">
        <f t="shared" si="930"/>
        <v>#N/A</v>
      </c>
      <c r="AT709" s="5" t="e">
        <f t="shared" si="931"/>
        <v>#N/A</v>
      </c>
      <c r="AU709" s="5" t="e">
        <f t="shared" si="932"/>
        <v>#N/A</v>
      </c>
      <c r="AV709" s="5" t="e">
        <f t="shared" si="933"/>
        <v>#N/A</v>
      </c>
      <c r="AW709" s="5" t="e">
        <f t="shared" si="934"/>
        <v>#N/A</v>
      </c>
      <c r="AX709" s="5" t="e">
        <f t="shared" si="935"/>
        <v>#N/A</v>
      </c>
      <c r="AY709" s="5" t="e">
        <f t="shared" si="936"/>
        <v>#N/A</v>
      </c>
      <c r="AZ709" s="5" t="e">
        <f t="shared" si="937"/>
        <v>#N/A</v>
      </c>
      <c r="BA709" s="5" t="e">
        <f t="shared" si="938"/>
        <v>#N/A</v>
      </c>
      <c r="BB709" s="5" t="e">
        <f t="shared" si="939"/>
        <v>#N/A</v>
      </c>
      <c r="BC709" s="5" t="e">
        <f t="shared" si="940"/>
        <v>#N/A</v>
      </c>
      <c r="BD709" s="5" t="e">
        <f t="shared" si="941"/>
        <v>#N/A</v>
      </c>
      <c r="BE709" s="5" t="e">
        <f t="shared" si="942"/>
        <v>#N/A</v>
      </c>
      <c r="BF709" s="5" t="e">
        <f t="shared" si="943"/>
        <v>#N/A</v>
      </c>
      <c r="BG709" s="5" t="e">
        <f t="shared" si="944"/>
        <v>#N/A</v>
      </c>
      <c r="BH709" s="5" t="e">
        <f t="shared" si="945"/>
        <v>#N/A</v>
      </c>
      <c r="BI709" s="5" t="e">
        <f t="shared" si="946"/>
        <v>#N/A</v>
      </c>
      <c r="BJ709" s="8" t="e">
        <f t="shared" si="947"/>
        <v>#N/A</v>
      </c>
      <c r="BK709" s="8" t="e">
        <f t="shared" si="948"/>
        <v>#N/A</v>
      </c>
      <c r="BL709" s="8" t="e">
        <f t="shared" si="949"/>
        <v>#N/A</v>
      </c>
      <c r="BM709" s="8" t="e">
        <f t="shared" si="950"/>
        <v>#N/A</v>
      </c>
      <c r="BN709" s="8" t="e">
        <f t="shared" si="951"/>
        <v>#N/A</v>
      </c>
    </row>
    <row r="710" spans="1:66" x14ac:dyDescent="0.25">
      <c r="A710" t="s">
        <v>25</v>
      </c>
      <c r="B710" t="s">
        <v>260</v>
      </c>
      <c r="C710" t="s">
        <v>258</v>
      </c>
      <c r="D710" s="10"/>
      <c r="E710">
        <f>VLOOKUP(A710,home!$A$2:$E$405,3,FALSE)</f>
        <v>1.4</v>
      </c>
      <c r="F710" t="e">
        <f>VLOOKUP(B710,home!$B$2:$E$405,3,FALSE)</f>
        <v>#N/A</v>
      </c>
      <c r="G710" t="e">
        <f>VLOOKUP(C710,away!$B$2:$E$405,4,FALSE)</f>
        <v>#N/A</v>
      </c>
      <c r="H710">
        <f>VLOOKUP(A710,away!$A$2:$E$405,3,FALSE)</f>
        <v>1</v>
      </c>
      <c r="I710" t="e">
        <f>VLOOKUP(C710,away!$B$2:$E$405,3,FALSE)</f>
        <v>#N/A</v>
      </c>
      <c r="J710" t="e">
        <f>VLOOKUP(B710,home!$B$2:$E$405,4,FALSE)</f>
        <v>#N/A</v>
      </c>
      <c r="K710" s="3" t="e">
        <f t="shared" si="896"/>
        <v>#N/A</v>
      </c>
      <c r="L710" s="3" t="e">
        <f t="shared" si="897"/>
        <v>#N/A</v>
      </c>
      <c r="M710" s="5" t="e">
        <f t="shared" si="898"/>
        <v>#N/A</v>
      </c>
      <c r="N710" s="5" t="e">
        <f t="shared" si="899"/>
        <v>#N/A</v>
      </c>
      <c r="O710" s="5" t="e">
        <f t="shared" si="900"/>
        <v>#N/A</v>
      </c>
      <c r="P710" s="5" t="e">
        <f t="shared" si="901"/>
        <v>#N/A</v>
      </c>
      <c r="Q710" s="5" t="e">
        <f t="shared" si="902"/>
        <v>#N/A</v>
      </c>
      <c r="R710" s="5" t="e">
        <f t="shared" si="903"/>
        <v>#N/A</v>
      </c>
      <c r="S710" s="5" t="e">
        <f t="shared" si="904"/>
        <v>#N/A</v>
      </c>
      <c r="T710" s="5" t="e">
        <f t="shared" si="905"/>
        <v>#N/A</v>
      </c>
      <c r="U710" s="5" t="e">
        <f t="shared" si="906"/>
        <v>#N/A</v>
      </c>
      <c r="V710" s="5" t="e">
        <f t="shared" si="907"/>
        <v>#N/A</v>
      </c>
      <c r="W710" s="5" t="e">
        <f t="shared" si="908"/>
        <v>#N/A</v>
      </c>
      <c r="X710" s="5" t="e">
        <f t="shared" si="909"/>
        <v>#N/A</v>
      </c>
      <c r="Y710" s="5" t="e">
        <f t="shared" si="910"/>
        <v>#N/A</v>
      </c>
      <c r="Z710" s="5" t="e">
        <f t="shared" si="911"/>
        <v>#N/A</v>
      </c>
      <c r="AA710" s="5" t="e">
        <f t="shared" si="912"/>
        <v>#N/A</v>
      </c>
      <c r="AB710" s="5" t="e">
        <f t="shared" si="913"/>
        <v>#N/A</v>
      </c>
      <c r="AC710" s="5" t="e">
        <f t="shared" si="914"/>
        <v>#N/A</v>
      </c>
      <c r="AD710" s="5" t="e">
        <f t="shared" si="915"/>
        <v>#N/A</v>
      </c>
      <c r="AE710" s="5" t="e">
        <f t="shared" si="916"/>
        <v>#N/A</v>
      </c>
      <c r="AF710" s="5" t="e">
        <f t="shared" si="917"/>
        <v>#N/A</v>
      </c>
      <c r="AG710" s="5" t="e">
        <f t="shared" si="918"/>
        <v>#N/A</v>
      </c>
      <c r="AH710" s="5" t="e">
        <f t="shared" si="919"/>
        <v>#N/A</v>
      </c>
      <c r="AI710" s="5" t="e">
        <f t="shared" si="920"/>
        <v>#N/A</v>
      </c>
      <c r="AJ710" s="5" t="e">
        <f t="shared" si="921"/>
        <v>#N/A</v>
      </c>
      <c r="AK710" s="5" t="e">
        <f t="shared" si="922"/>
        <v>#N/A</v>
      </c>
      <c r="AL710" s="5" t="e">
        <f t="shared" si="923"/>
        <v>#N/A</v>
      </c>
      <c r="AM710" s="5" t="e">
        <f t="shared" si="924"/>
        <v>#N/A</v>
      </c>
      <c r="AN710" s="5" t="e">
        <f t="shared" si="925"/>
        <v>#N/A</v>
      </c>
      <c r="AO710" s="5" t="e">
        <f t="shared" si="926"/>
        <v>#N/A</v>
      </c>
      <c r="AP710" s="5" t="e">
        <f t="shared" si="927"/>
        <v>#N/A</v>
      </c>
      <c r="AQ710" s="5" t="e">
        <f t="shared" si="928"/>
        <v>#N/A</v>
      </c>
      <c r="AR710" s="5" t="e">
        <f t="shared" si="929"/>
        <v>#N/A</v>
      </c>
      <c r="AS710" s="5" t="e">
        <f t="shared" si="930"/>
        <v>#N/A</v>
      </c>
      <c r="AT710" s="5" t="e">
        <f t="shared" si="931"/>
        <v>#N/A</v>
      </c>
      <c r="AU710" s="5" t="e">
        <f t="shared" si="932"/>
        <v>#N/A</v>
      </c>
      <c r="AV710" s="5" t="e">
        <f t="shared" si="933"/>
        <v>#N/A</v>
      </c>
      <c r="AW710" s="5" t="e">
        <f t="shared" si="934"/>
        <v>#N/A</v>
      </c>
      <c r="AX710" s="5" t="e">
        <f t="shared" si="935"/>
        <v>#N/A</v>
      </c>
      <c r="AY710" s="5" t="e">
        <f t="shared" si="936"/>
        <v>#N/A</v>
      </c>
      <c r="AZ710" s="5" t="e">
        <f t="shared" si="937"/>
        <v>#N/A</v>
      </c>
      <c r="BA710" s="5" t="e">
        <f t="shared" si="938"/>
        <v>#N/A</v>
      </c>
      <c r="BB710" s="5" t="e">
        <f t="shared" si="939"/>
        <v>#N/A</v>
      </c>
      <c r="BC710" s="5" t="e">
        <f t="shared" si="940"/>
        <v>#N/A</v>
      </c>
      <c r="BD710" s="5" t="e">
        <f t="shared" si="941"/>
        <v>#N/A</v>
      </c>
      <c r="BE710" s="5" t="e">
        <f t="shared" si="942"/>
        <v>#N/A</v>
      </c>
      <c r="BF710" s="5" t="e">
        <f t="shared" si="943"/>
        <v>#N/A</v>
      </c>
      <c r="BG710" s="5" t="e">
        <f t="shared" si="944"/>
        <v>#N/A</v>
      </c>
      <c r="BH710" s="5" t="e">
        <f t="shared" si="945"/>
        <v>#N/A</v>
      </c>
      <c r="BI710" s="5" t="e">
        <f t="shared" si="946"/>
        <v>#N/A</v>
      </c>
      <c r="BJ710" s="8" t="e">
        <f t="shared" si="947"/>
        <v>#N/A</v>
      </c>
      <c r="BK710" s="8" t="e">
        <f t="shared" si="948"/>
        <v>#N/A</v>
      </c>
      <c r="BL710" s="8" t="e">
        <f t="shared" si="949"/>
        <v>#N/A</v>
      </c>
      <c r="BM710" s="8" t="e">
        <f t="shared" si="950"/>
        <v>#N/A</v>
      </c>
      <c r="BN710" s="8" t="e">
        <f t="shared" si="951"/>
        <v>#N/A</v>
      </c>
    </row>
    <row r="711" spans="1:66" x14ac:dyDescent="0.25">
      <c r="A711" t="s">
        <v>25</v>
      </c>
      <c r="B711" t="s">
        <v>176</v>
      </c>
      <c r="C711" t="s">
        <v>477</v>
      </c>
      <c r="D711" s="10"/>
      <c r="E711">
        <f>VLOOKUP(A711,home!$A$2:$E$405,3,FALSE)</f>
        <v>1.4</v>
      </c>
      <c r="F711">
        <f>VLOOKUP(B711,home!$B$2:$E$405,3,FALSE)</f>
        <v>0</v>
      </c>
      <c r="G711" t="e">
        <f>VLOOKUP(C711,away!$B$2:$E$405,4,FALSE)</f>
        <v>#N/A</v>
      </c>
      <c r="H711">
        <f>VLOOKUP(A711,away!$A$2:$E$405,3,FALSE)</f>
        <v>1</v>
      </c>
      <c r="I711" t="e">
        <f>VLOOKUP(C711,away!$B$2:$E$405,3,FALSE)</f>
        <v>#N/A</v>
      </c>
      <c r="J711">
        <f>VLOOKUP(B711,home!$B$2:$E$405,4,FALSE)</f>
        <v>0</v>
      </c>
      <c r="K711" s="3" t="e">
        <f t="shared" si="896"/>
        <v>#N/A</v>
      </c>
      <c r="L711" s="3" t="e">
        <f t="shared" si="897"/>
        <v>#N/A</v>
      </c>
      <c r="M711" s="5" t="e">
        <f t="shared" si="898"/>
        <v>#N/A</v>
      </c>
      <c r="N711" s="5" t="e">
        <f t="shared" si="899"/>
        <v>#N/A</v>
      </c>
      <c r="O711" s="5" t="e">
        <f t="shared" si="900"/>
        <v>#N/A</v>
      </c>
      <c r="P711" s="5" t="e">
        <f t="shared" si="901"/>
        <v>#N/A</v>
      </c>
      <c r="Q711" s="5" t="e">
        <f t="shared" si="902"/>
        <v>#N/A</v>
      </c>
      <c r="R711" s="5" t="e">
        <f t="shared" si="903"/>
        <v>#N/A</v>
      </c>
      <c r="S711" s="5" t="e">
        <f t="shared" si="904"/>
        <v>#N/A</v>
      </c>
      <c r="T711" s="5" t="e">
        <f t="shared" si="905"/>
        <v>#N/A</v>
      </c>
      <c r="U711" s="5" t="e">
        <f t="shared" si="906"/>
        <v>#N/A</v>
      </c>
      <c r="V711" s="5" t="e">
        <f t="shared" si="907"/>
        <v>#N/A</v>
      </c>
      <c r="W711" s="5" t="e">
        <f t="shared" si="908"/>
        <v>#N/A</v>
      </c>
      <c r="X711" s="5" t="e">
        <f t="shared" si="909"/>
        <v>#N/A</v>
      </c>
      <c r="Y711" s="5" t="e">
        <f t="shared" si="910"/>
        <v>#N/A</v>
      </c>
      <c r="Z711" s="5" t="e">
        <f t="shared" si="911"/>
        <v>#N/A</v>
      </c>
      <c r="AA711" s="5" t="e">
        <f t="shared" si="912"/>
        <v>#N/A</v>
      </c>
      <c r="AB711" s="5" t="e">
        <f t="shared" si="913"/>
        <v>#N/A</v>
      </c>
      <c r="AC711" s="5" t="e">
        <f t="shared" si="914"/>
        <v>#N/A</v>
      </c>
      <c r="AD711" s="5" t="e">
        <f t="shared" si="915"/>
        <v>#N/A</v>
      </c>
      <c r="AE711" s="5" t="e">
        <f t="shared" si="916"/>
        <v>#N/A</v>
      </c>
      <c r="AF711" s="5" t="e">
        <f t="shared" si="917"/>
        <v>#N/A</v>
      </c>
      <c r="AG711" s="5" t="e">
        <f t="shared" si="918"/>
        <v>#N/A</v>
      </c>
      <c r="AH711" s="5" t="e">
        <f t="shared" si="919"/>
        <v>#N/A</v>
      </c>
      <c r="AI711" s="5" t="e">
        <f t="shared" si="920"/>
        <v>#N/A</v>
      </c>
      <c r="AJ711" s="5" t="e">
        <f t="shared" si="921"/>
        <v>#N/A</v>
      </c>
      <c r="AK711" s="5" t="e">
        <f t="shared" si="922"/>
        <v>#N/A</v>
      </c>
      <c r="AL711" s="5" t="e">
        <f t="shared" si="923"/>
        <v>#N/A</v>
      </c>
      <c r="AM711" s="5" t="e">
        <f t="shared" si="924"/>
        <v>#N/A</v>
      </c>
      <c r="AN711" s="5" t="e">
        <f t="shared" si="925"/>
        <v>#N/A</v>
      </c>
      <c r="AO711" s="5" t="e">
        <f t="shared" si="926"/>
        <v>#N/A</v>
      </c>
      <c r="AP711" s="5" t="e">
        <f t="shared" si="927"/>
        <v>#N/A</v>
      </c>
      <c r="AQ711" s="5" t="e">
        <f t="shared" si="928"/>
        <v>#N/A</v>
      </c>
      <c r="AR711" s="5" t="e">
        <f t="shared" si="929"/>
        <v>#N/A</v>
      </c>
      <c r="AS711" s="5" t="e">
        <f t="shared" si="930"/>
        <v>#N/A</v>
      </c>
      <c r="AT711" s="5" t="e">
        <f t="shared" si="931"/>
        <v>#N/A</v>
      </c>
      <c r="AU711" s="5" t="e">
        <f t="shared" si="932"/>
        <v>#N/A</v>
      </c>
      <c r="AV711" s="5" t="e">
        <f t="shared" si="933"/>
        <v>#N/A</v>
      </c>
      <c r="AW711" s="5" t="e">
        <f t="shared" si="934"/>
        <v>#N/A</v>
      </c>
      <c r="AX711" s="5" t="e">
        <f t="shared" si="935"/>
        <v>#N/A</v>
      </c>
      <c r="AY711" s="5" t="e">
        <f t="shared" si="936"/>
        <v>#N/A</v>
      </c>
      <c r="AZ711" s="5" t="e">
        <f t="shared" si="937"/>
        <v>#N/A</v>
      </c>
      <c r="BA711" s="5" t="e">
        <f t="shared" si="938"/>
        <v>#N/A</v>
      </c>
      <c r="BB711" s="5" t="e">
        <f t="shared" si="939"/>
        <v>#N/A</v>
      </c>
      <c r="BC711" s="5" t="e">
        <f t="shared" si="940"/>
        <v>#N/A</v>
      </c>
      <c r="BD711" s="5" t="e">
        <f t="shared" si="941"/>
        <v>#N/A</v>
      </c>
      <c r="BE711" s="5" t="e">
        <f t="shared" si="942"/>
        <v>#N/A</v>
      </c>
      <c r="BF711" s="5" t="e">
        <f t="shared" si="943"/>
        <v>#N/A</v>
      </c>
      <c r="BG711" s="5" t="e">
        <f t="shared" si="944"/>
        <v>#N/A</v>
      </c>
      <c r="BH711" s="5" t="e">
        <f t="shared" si="945"/>
        <v>#N/A</v>
      </c>
      <c r="BI711" s="5" t="e">
        <f t="shared" si="946"/>
        <v>#N/A</v>
      </c>
      <c r="BJ711" s="8" t="e">
        <f t="shared" si="947"/>
        <v>#N/A</v>
      </c>
      <c r="BK711" s="8" t="e">
        <f t="shared" si="948"/>
        <v>#N/A</v>
      </c>
      <c r="BL711" s="8" t="e">
        <f t="shared" si="949"/>
        <v>#N/A</v>
      </c>
      <c r="BM711" s="8" t="e">
        <f t="shared" si="950"/>
        <v>#N/A</v>
      </c>
      <c r="BN711" s="8" t="e">
        <f t="shared" si="951"/>
        <v>#N/A</v>
      </c>
    </row>
    <row r="712" spans="1:66" x14ac:dyDescent="0.25">
      <c r="A712" t="s">
        <v>25</v>
      </c>
      <c r="B712" t="s">
        <v>292</v>
      </c>
      <c r="C712" t="s">
        <v>174</v>
      </c>
      <c r="D712" s="10"/>
      <c r="E712">
        <f>VLOOKUP(A712,home!$A$2:$E$405,3,FALSE)</f>
        <v>1.4</v>
      </c>
      <c r="F712" t="e">
        <f>VLOOKUP(B712,home!$B$2:$E$405,3,FALSE)</f>
        <v>#N/A</v>
      </c>
      <c r="G712" t="e">
        <f>VLOOKUP(C712,away!$B$2:$E$405,4,FALSE)</f>
        <v>#N/A</v>
      </c>
      <c r="H712">
        <f>VLOOKUP(A712,away!$A$2:$E$405,3,FALSE)</f>
        <v>1</v>
      </c>
      <c r="I712" t="e">
        <f>VLOOKUP(C712,away!$B$2:$E$405,3,FALSE)</f>
        <v>#N/A</v>
      </c>
      <c r="J712" t="e">
        <f>VLOOKUP(B712,home!$B$2:$E$405,4,FALSE)</f>
        <v>#N/A</v>
      </c>
      <c r="K712" s="3" t="e">
        <f t="shared" si="896"/>
        <v>#N/A</v>
      </c>
      <c r="L712" s="3" t="e">
        <f t="shared" si="897"/>
        <v>#N/A</v>
      </c>
      <c r="M712" s="5" t="e">
        <f t="shared" si="898"/>
        <v>#N/A</v>
      </c>
      <c r="N712" s="5" t="e">
        <f t="shared" si="899"/>
        <v>#N/A</v>
      </c>
      <c r="O712" s="5" t="e">
        <f t="shared" si="900"/>
        <v>#N/A</v>
      </c>
      <c r="P712" s="5" t="e">
        <f t="shared" si="901"/>
        <v>#N/A</v>
      </c>
      <c r="Q712" s="5" t="e">
        <f t="shared" si="902"/>
        <v>#N/A</v>
      </c>
      <c r="R712" s="5" t="e">
        <f t="shared" si="903"/>
        <v>#N/A</v>
      </c>
      <c r="S712" s="5" t="e">
        <f t="shared" si="904"/>
        <v>#N/A</v>
      </c>
      <c r="T712" s="5" t="e">
        <f t="shared" si="905"/>
        <v>#N/A</v>
      </c>
      <c r="U712" s="5" t="e">
        <f t="shared" si="906"/>
        <v>#N/A</v>
      </c>
      <c r="V712" s="5" t="e">
        <f t="shared" si="907"/>
        <v>#N/A</v>
      </c>
      <c r="W712" s="5" t="e">
        <f t="shared" si="908"/>
        <v>#N/A</v>
      </c>
      <c r="X712" s="5" t="e">
        <f t="shared" si="909"/>
        <v>#N/A</v>
      </c>
      <c r="Y712" s="5" t="e">
        <f t="shared" si="910"/>
        <v>#N/A</v>
      </c>
      <c r="Z712" s="5" t="e">
        <f t="shared" si="911"/>
        <v>#N/A</v>
      </c>
      <c r="AA712" s="5" t="e">
        <f t="shared" si="912"/>
        <v>#N/A</v>
      </c>
      <c r="AB712" s="5" t="e">
        <f t="shared" si="913"/>
        <v>#N/A</v>
      </c>
      <c r="AC712" s="5" t="e">
        <f t="shared" si="914"/>
        <v>#N/A</v>
      </c>
      <c r="AD712" s="5" t="e">
        <f t="shared" si="915"/>
        <v>#N/A</v>
      </c>
      <c r="AE712" s="5" t="e">
        <f t="shared" si="916"/>
        <v>#N/A</v>
      </c>
      <c r="AF712" s="5" t="e">
        <f t="shared" si="917"/>
        <v>#N/A</v>
      </c>
      <c r="AG712" s="5" t="e">
        <f t="shared" si="918"/>
        <v>#N/A</v>
      </c>
      <c r="AH712" s="5" t="e">
        <f t="shared" si="919"/>
        <v>#N/A</v>
      </c>
      <c r="AI712" s="5" t="e">
        <f t="shared" si="920"/>
        <v>#N/A</v>
      </c>
      <c r="AJ712" s="5" t="e">
        <f t="shared" si="921"/>
        <v>#N/A</v>
      </c>
      <c r="AK712" s="5" t="e">
        <f t="shared" si="922"/>
        <v>#N/A</v>
      </c>
      <c r="AL712" s="5" t="e">
        <f t="shared" si="923"/>
        <v>#N/A</v>
      </c>
      <c r="AM712" s="5" t="e">
        <f t="shared" si="924"/>
        <v>#N/A</v>
      </c>
      <c r="AN712" s="5" t="e">
        <f t="shared" si="925"/>
        <v>#N/A</v>
      </c>
      <c r="AO712" s="5" t="e">
        <f t="shared" si="926"/>
        <v>#N/A</v>
      </c>
      <c r="AP712" s="5" t="e">
        <f t="shared" si="927"/>
        <v>#N/A</v>
      </c>
      <c r="AQ712" s="5" t="e">
        <f t="shared" si="928"/>
        <v>#N/A</v>
      </c>
      <c r="AR712" s="5" t="e">
        <f t="shared" si="929"/>
        <v>#N/A</v>
      </c>
      <c r="AS712" s="5" t="e">
        <f t="shared" si="930"/>
        <v>#N/A</v>
      </c>
      <c r="AT712" s="5" t="e">
        <f t="shared" si="931"/>
        <v>#N/A</v>
      </c>
      <c r="AU712" s="5" t="e">
        <f t="shared" si="932"/>
        <v>#N/A</v>
      </c>
      <c r="AV712" s="5" t="e">
        <f t="shared" si="933"/>
        <v>#N/A</v>
      </c>
      <c r="AW712" s="5" t="e">
        <f t="shared" si="934"/>
        <v>#N/A</v>
      </c>
      <c r="AX712" s="5" t="e">
        <f t="shared" si="935"/>
        <v>#N/A</v>
      </c>
      <c r="AY712" s="5" t="e">
        <f t="shared" si="936"/>
        <v>#N/A</v>
      </c>
      <c r="AZ712" s="5" t="e">
        <f t="shared" si="937"/>
        <v>#N/A</v>
      </c>
      <c r="BA712" s="5" t="e">
        <f t="shared" si="938"/>
        <v>#N/A</v>
      </c>
      <c r="BB712" s="5" t="e">
        <f t="shared" si="939"/>
        <v>#N/A</v>
      </c>
      <c r="BC712" s="5" t="e">
        <f t="shared" si="940"/>
        <v>#N/A</v>
      </c>
      <c r="BD712" s="5" t="e">
        <f t="shared" si="941"/>
        <v>#N/A</v>
      </c>
      <c r="BE712" s="5" t="e">
        <f t="shared" si="942"/>
        <v>#N/A</v>
      </c>
      <c r="BF712" s="5" t="e">
        <f t="shared" si="943"/>
        <v>#N/A</v>
      </c>
      <c r="BG712" s="5" t="e">
        <f t="shared" si="944"/>
        <v>#N/A</v>
      </c>
      <c r="BH712" s="5" t="e">
        <f t="shared" si="945"/>
        <v>#N/A</v>
      </c>
      <c r="BI712" s="5" t="e">
        <f t="shared" si="946"/>
        <v>#N/A</v>
      </c>
      <c r="BJ712" s="8" t="e">
        <f t="shared" si="947"/>
        <v>#N/A</v>
      </c>
      <c r="BK712" s="8" t="e">
        <f t="shared" si="948"/>
        <v>#N/A</v>
      </c>
      <c r="BL712" s="8" t="e">
        <f t="shared" si="949"/>
        <v>#N/A</v>
      </c>
      <c r="BM712" s="8" t="e">
        <f t="shared" si="950"/>
        <v>#N/A</v>
      </c>
      <c r="BN712" s="8" t="e">
        <f t="shared" si="951"/>
        <v>#N/A</v>
      </c>
    </row>
    <row r="713" spans="1:66" x14ac:dyDescent="0.25">
      <c r="A713" t="s">
        <v>178</v>
      </c>
      <c r="B713" t="s">
        <v>182</v>
      </c>
      <c r="C713" t="s">
        <v>274</v>
      </c>
      <c r="D713" s="10"/>
      <c r="E713">
        <f>VLOOKUP(A713,home!$A$2:$E$405,3,FALSE)</f>
        <v>1.52941176470588</v>
      </c>
      <c r="F713">
        <f>VLOOKUP(B713,home!$B$2:$E$405,3,FALSE)</f>
        <v>2.62</v>
      </c>
      <c r="G713">
        <f>VLOOKUP(C713,away!$B$2:$E$405,4,FALSE)</f>
        <v>0</v>
      </c>
      <c r="H713">
        <f>VLOOKUP(A713,away!$A$2:$E$405,3,FALSE)</f>
        <v>1.1176470588235301</v>
      </c>
      <c r="I713">
        <f>VLOOKUP(C713,away!$B$2:$E$405,3,FALSE)</f>
        <v>2.62</v>
      </c>
      <c r="J713">
        <f>VLOOKUP(B713,home!$B$2:$E$405,4,FALSE)</f>
        <v>0</v>
      </c>
      <c r="K713" s="3">
        <f t="shared" si="896"/>
        <v>0</v>
      </c>
      <c r="L713" s="3">
        <f t="shared" si="897"/>
        <v>0</v>
      </c>
      <c r="M713" s="5">
        <f t="shared" si="898"/>
        <v>1</v>
      </c>
      <c r="N713" s="5">
        <f t="shared" si="899"/>
        <v>0</v>
      </c>
      <c r="O713" s="5">
        <f t="shared" si="900"/>
        <v>0</v>
      </c>
      <c r="P713" s="5">
        <f t="shared" si="901"/>
        <v>0</v>
      </c>
      <c r="Q713" s="5">
        <f t="shared" si="902"/>
        <v>0</v>
      </c>
      <c r="R713" s="5">
        <f t="shared" si="903"/>
        <v>0</v>
      </c>
      <c r="S713" s="5">
        <f t="shared" si="904"/>
        <v>0</v>
      </c>
      <c r="T713" s="5">
        <f t="shared" si="905"/>
        <v>0</v>
      </c>
      <c r="U713" s="5">
        <f t="shared" si="906"/>
        <v>0</v>
      </c>
      <c r="V713" s="5">
        <f t="shared" si="907"/>
        <v>0</v>
      </c>
      <c r="W713" s="5">
        <f t="shared" si="908"/>
        <v>0</v>
      </c>
      <c r="X713" s="5">
        <f t="shared" si="909"/>
        <v>0</v>
      </c>
      <c r="Y713" s="5">
        <f t="shared" si="910"/>
        <v>0</v>
      </c>
      <c r="Z713" s="5">
        <f t="shared" si="911"/>
        <v>0</v>
      </c>
      <c r="AA713" s="5">
        <f t="shared" si="912"/>
        <v>0</v>
      </c>
      <c r="AB713" s="5">
        <f t="shared" si="913"/>
        <v>0</v>
      </c>
      <c r="AC713" s="5">
        <f t="shared" si="914"/>
        <v>0</v>
      </c>
      <c r="AD713" s="5">
        <f t="shared" si="915"/>
        <v>0</v>
      </c>
      <c r="AE713" s="5">
        <f t="shared" si="916"/>
        <v>0</v>
      </c>
      <c r="AF713" s="5">
        <f t="shared" si="917"/>
        <v>0</v>
      </c>
      <c r="AG713" s="5">
        <f t="shared" si="918"/>
        <v>0</v>
      </c>
      <c r="AH713" s="5">
        <f t="shared" si="919"/>
        <v>0</v>
      </c>
      <c r="AI713" s="5">
        <f t="shared" si="920"/>
        <v>0</v>
      </c>
      <c r="AJ713" s="5">
        <f t="shared" si="921"/>
        <v>0</v>
      </c>
      <c r="AK713" s="5">
        <f t="shared" si="922"/>
        <v>0</v>
      </c>
      <c r="AL713" s="5">
        <f t="shared" si="923"/>
        <v>0</v>
      </c>
      <c r="AM713" s="5">
        <f t="shared" si="924"/>
        <v>0</v>
      </c>
      <c r="AN713" s="5">
        <f t="shared" si="925"/>
        <v>0</v>
      </c>
      <c r="AO713" s="5">
        <f t="shared" si="926"/>
        <v>0</v>
      </c>
      <c r="AP713" s="5">
        <f t="shared" si="927"/>
        <v>0</v>
      </c>
      <c r="AQ713" s="5">
        <f t="shared" si="928"/>
        <v>0</v>
      </c>
      <c r="AR713" s="5">
        <f t="shared" si="929"/>
        <v>0</v>
      </c>
      <c r="AS713" s="5">
        <f t="shared" si="930"/>
        <v>0</v>
      </c>
      <c r="AT713" s="5">
        <f t="shared" si="931"/>
        <v>0</v>
      </c>
      <c r="AU713" s="5">
        <f t="shared" si="932"/>
        <v>0</v>
      </c>
      <c r="AV713" s="5">
        <f t="shared" si="933"/>
        <v>0</v>
      </c>
      <c r="AW713" s="5">
        <f t="shared" si="934"/>
        <v>0</v>
      </c>
      <c r="AX713" s="5">
        <f t="shared" si="935"/>
        <v>0</v>
      </c>
      <c r="AY713" s="5">
        <f t="shared" si="936"/>
        <v>0</v>
      </c>
      <c r="AZ713" s="5">
        <f t="shared" si="937"/>
        <v>0</v>
      </c>
      <c r="BA713" s="5">
        <f t="shared" si="938"/>
        <v>0</v>
      </c>
      <c r="BB713" s="5">
        <f t="shared" si="939"/>
        <v>0</v>
      </c>
      <c r="BC713" s="5">
        <f t="shared" si="940"/>
        <v>0</v>
      </c>
      <c r="BD713" s="5">
        <f t="shared" si="941"/>
        <v>0</v>
      </c>
      <c r="BE713" s="5">
        <f t="shared" si="942"/>
        <v>0</v>
      </c>
      <c r="BF713" s="5">
        <f t="shared" si="943"/>
        <v>0</v>
      </c>
      <c r="BG713" s="5">
        <f t="shared" si="944"/>
        <v>0</v>
      </c>
      <c r="BH713" s="5">
        <f t="shared" si="945"/>
        <v>0</v>
      </c>
      <c r="BI713" s="5">
        <f t="shared" si="946"/>
        <v>0</v>
      </c>
      <c r="BJ713" s="8">
        <f t="shared" si="947"/>
        <v>0</v>
      </c>
      <c r="BK713" s="8">
        <f t="shared" si="948"/>
        <v>1</v>
      </c>
      <c r="BL713" s="8">
        <f t="shared" si="949"/>
        <v>0</v>
      </c>
      <c r="BM713" s="8">
        <f t="shared" si="950"/>
        <v>0</v>
      </c>
      <c r="BN713" s="8">
        <f t="shared" si="951"/>
        <v>1</v>
      </c>
    </row>
    <row r="714" spans="1:66" x14ac:dyDescent="0.25">
      <c r="A714" t="s">
        <v>178</v>
      </c>
      <c r="B714" t="s">
        <v>273</v>
      </c>
      <c r="C714" t="s">
        <v>179</v>
      </c>
      <c r="D714" s="10"/>
      <c r="E714">
        <f>VLOOKUP(A714,home!$A$2:$E$405,3,FALSE)</f>
        <v>1.52941176470588</v>
      </c>
      <c r="F714">
        <f>VLOOKUP(B714,home!$B$2:$E$405,3,FALSE)</f>
        <v>3.27</v>
      </c>
      <c r="G714">
        <f>VLOOKUP(C714,away!$B$2:$E$405,4,FALSE)</f>
        <v>0</v>
      </c>
      <c r="H714">
        <f>VLOOKUP(A714,away!$A$2:$E$405,3,FALSE)</f>
        <v>1.1176470588235301</v>
      </c>
      <c r="I714">
        <f>VLOOKUP(C714,away!$B$2:$E$405,3,FALSE)</f>
        <v>0.65</v>
      </c>
      <c r="J714">
        <f>VLOOKUP(B714,home!$B$2:$E$405,4,FALSE)</f>
        <v>0</v>
      </c>
      <c r="K714" s="3">
        <f t="shared" si="896"/>
        <v>0</v>
      </c>
      <c r="L714" s="3">
        <f t="shared" si="897"/>
        <v>0</v>
      </c>
      <c r="M714" s="5">
        <f t="shared" si="898"/>
        <v>1</v>
      </c>
      <c r="N714" s="5">
        <f t="shared" si="899"/>
        <v>0</v>
      </c>
      <c r="O714" s="5">
        <f t="shared" si="900"/>
        <v>0</v>
      </c>
      <c r="P714" s="5">
        <f t="shared" si="901"/>
        <v>0</v>
      </c>
      <c r="Q714" s="5">
        <f t="shared" si="902"/>
        <v>0</v>
      </c>
      <c r="R714" s="5">
        <f t="shared" si="903"/>
        <v>0</v>
      </c>
      <c r="S714" s="5">
        <f t="shared" si="904"/>
        <v>0</v>
      </c>
      <c r="T714" s="5">
        <f t="shared" si="905"/>
        <v>0</v>
      </c>
      <c r="U714" s="5">
        <f t="shared" si="906"/>
        <v>0</v>
      </c>
      <c r="V714" s="5">
        <f t="shared" si="907"/>
        <v>0</v>
      </c>
      <c r="W714" s="5">
        <f t="shared" si="908"/>
        <v>0</v>
      </c>
      <c r="X714" s="5">
        <f t="shared" si="909"/>
        <v>0</v>
      </c>
      <c r="Y714" s="5">
        <f t="shared" si="910"/>
        <v>0</v>
      </c>
      <c r="Z714" s="5">
        <f t="shared" si="911"/>
        <v>0</v>
      </c>
      <c r="AA714" s="5">
        <f t="shared" si="912"/>
        <v>0</v>
      </c>
      <c r="AB714" s="5">
        <f t="shared" si="913"/>
        <v>0</v>
      </c>
      <c r="AC714" s="5">
        <f t="shared" si="914"/>
        <v>0</v>
      </c>
      <c r="AD714" s="5">
        <f t="shared" si="915"/>
        <v>0</v>
      </c>
      <c r="AE714" s="5">
        <f t="shared" si="916"/>
        <v>0</v>
      </c>
      <c r="AF714" s="5">
        <f t="shared" si="917"/>
        <v>0</v>
      </c>
      <c r="AG714" s="5">
        <f t="shared" si="918"/>
        <v>0</v>
      </c>
      <c r="AH714" s="5">
        <f t="shared" si="919"/>
        <v>0</v>
      </c>
      <c r="AI714" s="5">
        <f t="shared" si="920"/>
        <v>0</v>
      </c>
      <c r="AJ714" s="5">
        <f t="shared" si="921"/>
        <v>0</v>
      </c>
      <c r="AK714" s="5">
        <f t="shared" si="922"/>
        <v>0</v>
      </c>
      <c r="AL714" s="5">
        <f t="shared" si="923"/>
        <v>0</v>
      </c>
      <c r="AM714" s="5">
        <f t="shared" si="924"/>
        <v>0</v>
      </c>
      <c r="AN714" s="5">
        <f t="shared" si="925"/>
        <v>0</v>
      </c>
      <c r="AO714" s="5">
        <f t="shared" si="926"/>
        <v>0</v>
      </c>
      <c r="AP714" s="5">
        <f t="shared" si="927"/>
        <v>0</v>
      </c>
      <c r="AQ714" s="5">
        <f t="shared" si="928"/>
        <v>0</v>
      </c>
      <c r="AR714" s="5">
        <f t="shared" si="929"/>
        <v>0</v>
      </c>
      <c r="AS714" s="5">
        <f t="shared" si="930"/>
        <v>0</v>
      </c>
      <c r="AT714" s="5">
        <f t="shared" si="931"/>
        <v>0</v>
      </c>
      <c r="AU714" s="5">
        <f t="shared" si="932"/>
        <v>0</v>
      </c>
      <c r="AV714" s="5">
        <f t="shared" si="933"/>
        <v>0</v>
      </c>
      <c r="AW714" s="5">
        <f t="shared" si="934"/>
        <v>0</v>
      </c>
      <c r="AX714" s="5">
        <f t="shared" si="935"/>
        <v>0</v>
      </c>
      <c r="AY714" s="5">
        <f t="shared" si="936"/>
        <v>0</v>
      </c>
      <c r="AZ714" s="5">
        <f t="shared" si="937"/>
        <v>0</v>
      </c>
      <c r="BA714" s="5">
        <f t="shared" si="938"/>
        <v>0</v>
      </c>
      <c r="BB714" s="5">
        <f t="shared" si="939"/>
        <v>0</v>
      </c>
      <c r="BC714" s="5">
        <f t="shared" si="940"/>
        <v>0</v>
      </c>
      <c r="BD714" s="5">
        <f t="shared" si="941"/>
        <v>0</v>
      </c>
      <c r="BE714" s="5">
        <f t="shared" si="942"/>
        <v>0</v>
      </c>
      <c r="BF714" s="5">
        <f t="shared" si="943"/>
        <v>0</v>
      </c>
      <c r="BG714" s="5">
        <f t="shared" si="944"/>
        <v>0</v>
      </c>
      <c r="BH714" s="5">
        <f t="shared" si="945"/>
        <v>0</v>
      </c>
      <c r="BI714" s="5">
        <f t="shared" si="946"/>
        <v>0</v>
      </c>
      <c r="BJ714" s="8">
        <f t="shared" si="947"/>
        <v>0</v>
      </c>
      <c r="BK714" s="8">
        <f t="shared" si="948"/>
        <v>1</v>
      </c>
      <c r="BL714" s="8">
        <f t="shared" si="949"/>
        <v>0</v>
      </c>
      <c r="BM714" s="8">
        <f t="shared" si="950"/>
        <v>0</v>
      </c>
      <c r="BN714" s="8">
        <f t="shared" si="951"/>
        <v>1</v>
      </c>
    </row>
    <row r="715" spans="1:66" x14ac:dyDescent="0.25">
      <c r="A715" t="s">
        <v>178</v>
      </c>
      <c r="B715" t="s">
        <v>183</v>
      </c>
      <c r="C715" t="s">
        <v>468</v>
      </c>
      <c r="D715" s="10"/>
      <c r="E715">
        <f>VLOOKUP(A715,home!$A$2:$E$405,3,FALSE)</f>
        <v>1.52941176470588</v>
      </c>
      <c r="F715">
        <f>VLOOKUP(B715,home!$B$2:$E$405,3,FALSE)</f>
        <v>0</v>
      </c>
      <c r="G715">
        <f>VLOOKUP(C715,away!$B$2:$E$405,4,FALSE)</f>
        <v>3.27</v>
      </c>
      <c r="H715">
        <f>VLOOKUP(A715,away!$A$2:$E$405,3,FALSE)</f>
        <v>1.1176470588235301</v>
      </c>
      <c r="I715">
        <f>VLOOKUP(C715,away!$B$2:$E$405,3,FALSE)</f>
        <v>0</v>
      </c>
      <c r="J715">
        <f>VLOOKUP(B715,home!$B$2:$E$405,4,FALSE)</f>
        <v>1.79</v>
      </c>
      <c r="K715" s="3">
        <f t="shared" si="896"/>
        <v>0</v>
      </c>
      <c r="L715" s="3">
        <f t="shared" si="897"/>
        <v>0</v>
      </c>
      <c r="M715" s="5">
        <f t="shared" si="898"/>
        <v>1</v>
      </c>
      <c r="N715" s="5">
        <f t="shared" si="899"/>
        <v>0</v>
      </c>
      <c r="O715" s="5">
        <f t="shared" si="900"/>
        <v>0</v>
      </c>
      <c r="P715" s="5">
        <f t="shared" si="901"/>
        <v>0</v>
      </c>
      <c r="Q715" s="5">
        <f t="shared" si="902"/>
        <v>0</v>
      </c>
      <c r="R715" s="5">
        <f t="shared" si="903"/>
        <v>0</v>
      </c>
      <c r="S715" s="5">
        <f t="shared" si="904"/>
        <v>0</v>
      </c>
      <c r="T715" s="5">
        <f t="shared" si="905"/>
        <v>0</v>
      </c>
      <c r="U715" s="5">
        <f t="shared" si="906"/>
        <v>0</v>
      </c>
      <c r="V715" s="5">
        <f t="shared" si="907"/>
        <v>0</v>
      </c>
      <c r="W715" s="5">
        <f t="shared" si="908"/>
        <v>0</v>
      </c>
      <c r="X715" s="5">
        <f t="shared" si="909"/>
        <v>0</v>
      </c>
      <c r="Y715" s="5">
        <f t="shared" si="910"/>
        <v>0</v>
      </c>
      <c r="Z715" s="5">
        <f t="shared" si="911"/>
        <v>0</v>
      </c>
      <c r="AA715" s="5">
        <f t="shared" si="912"/>
        <v>0</v>
      </c>
      <c r="AB715" s="5">
        <f t="shared" si="913"/>
        <v>0</v>
      </c>
      <c r="AC715" s="5">
        <f t="shared" si="914"/>
        <v>0</v>
      </c>
      <c r="AD715" s="5">
        <f t="shared" si="915"/>
        <v>0</v>
      </c>
      <c r="AE715" s="5">
        <f t="shared" si="916"/>
        <v>0</v>
      </c>
      <c r="AF715" s="5">
        <f t="shared" si="917"/>
        <v>0</v>
      </c>
      <c r="AG715" s="5">
        <f t="shared" si="918"/>
        <v>0</v>
      </c>
      <c r="AH715" s="5">
        <f t="shared" si="919"/>
        <v>0</v>
      </c>
      <c r="AI715" s="5">
        <f t="shared" si="920"/>
        <v>0</v>
      </c>
      <c r="AJ715" s="5">
        <f t="shared" si="921"/>
        <v>0</v>
      </c>
      <c r="AK715" s="5">
        <f t="shared" si="922"/>
        <v>0</v>
      </c>
      <c r="AL715" s="5">
        <f t="shared" si="923"/>
        <v>0</v>
      </c>
      <c r="AM715" s="5">
        <f t="shared" si="924"/>
        <v>0</v>
      </c>
      <c r="AN715" s="5">
        <f t="shared" si="925"/>
        <v>0</v>
      </c>
      <c r="AO715" s="5">
        <f t="shared" si="926"/>
        <v>0</v>
      </c>
      <c r="AP715" s="5">
        <f t="shared" si="927"/>
        <v>0</v>
      </c>
      <c r="AQ715" s="5">
        <f t="shared" si="928"/>
        <v>0</v>
      </c>
      <c r="AR715" s="5">
        <f t="shared" si="929"/>
        <v>0</v>
      </c>
      <c r="AS715" s="5">
        <f t="shared" si="930"/>
        <v>0</v>
      </c>
      <c r="AT715" s="5">
        <f t="shared" si="931"/>
        <v>0</v>
      </c>
      <c r="AU715" s="5">
        <f t="shared" si="932"/>
        <v>0</v>
      </c>
      <c r="AV715" s="5">
        <f t="shared" si="933"/>
        <v>0</v>
      </c>
      <c r="AW715" s="5">
        <f t="shared" si="934"/>
        <v>0</v>
      </c>
      <c r="AX715" s="5">
        <f t="shared" si="935"/>
        <v>0</v>
      </c>
      <c r="AY715" s="5">
        <f t="shared" si="936"/>
        <v>0</v>
      </c>
      <c r="AZ715" s="5">
        <f t="shared" si="937"/>
        <v>0</v>
      </c>
      <c r="BA715" s="5">
        <f t="shared" si="938"/>
        <v>0</v>
      </c>
      <c r="BB715" s="5">
        <f t="shared" si="939"/>
        <v>0</v>
      </c>
      <c r="BC715" s="5">
        <f t="shared" si="940"/>
        <v>0</v>
      </c>
      <c r="BD715" s="5">
        <f t="shared" si="941"/>
        <v>0</v>
      </c>
      <c r="BE715" s="5">
        <f t="shared" si="942"/>
        <v>0</v>
      </c>
      <c r="BF715" s="5">
        <f t="shared" si="943"/>
        <v>0</v>
      </c>
      <c r="BG715" s="5">
        <f t="shared" si="944"/>
        <v>0</v>
      </c>
      <c r="BH715" s="5">
        <f t="shared" si="945"/>
        <v>0</v>
      </c>
      <c r="BI715" s="5">
        <f t="shared" si="946"/>
        <v>0</v>
      </c>
      <c r="BJ715" s="8">
        <f t="shared" si="947"/>
        <v>0</v>
      </c>
      <c r="BK715" s="8">
        <f t="shared" si="948"/>
        <v>1</v>
      </c>
      <c r="BL715" s="8">
        <f t="shared" si="949"/>
        <v>0</v>
      </c>
      <c r="BM715" s="8">
        <f t="shared" si="950"/>
        <v>0</v>
      </c>
      <c r="BN715" s="8">
        <f t="shared" si="951"/>
        <v>1</v>
      </c>
    </row>
    <row r="716" spans="1:66" x14ac:dyDescent="0.25">
      <c r="A716" t="s">
        <v>178</v>
      </c>
      <c r="B716" t="s">
        <v>272</v>
      </c>
      <c r="C716" t="s">
        <v>186</v>
      </c>
      <c r="D716" s="10"/>
      <c r="E716">
        <f>VLOOKUP(A716,home!$A$2:$E$405,3,FALSE)</f>
        <v>1.52941176470588</v>
      </c>
      <c r="F716">
        <f>VLOOKUP(B716,home!$B$2:$E$405,3,FALSE)</f>
        <v>1.96</v>
      </c>
      <c r="G716">
        <f>VLOOKUP(C716,away!$B$2:$E$405,4,FALSE)</f>
        <v>0</v>
      </c>
      <c r="H716">
        <f>VLOOKUP(A716,away!$A$2:$E$405,3,FALSE)</f>
        <v>1.1176470588235301</v>
      </c>
      <c r="I716">
        <f>VLOOKUP(C716,away!$B$2:$E$405,3,FALSE)</f>
        <v>0</v>
      </c>
      <c r="J716">
        <f>VLOOKUP(B716,home!$B$2:$E$405,4,FALSE)</f>
        <v>1.79</v>
      </c>
      <c r="K716" s="3">
        <f t="shared" si="896"/>
        <v>0</v>
      </c>
      <c r="L716" s="3">
        <f t="shared" si="897"/>
        <v>0</v>
      </c>
      <c r="M716" s="5">
        <f t="shared" si="898"/>
        <v>1</v>
      </c>
      <c r="N716" s="5">
        <f t="shared" si="899"/>
        <v>0</v>
      </c>
      <c r="O716" s="5">
        <f t="shared" si="900"/>
        <v>0</v>
      </c>
      <c r="P716" s="5">
        <f t="shared" si="901"/>
        <v>0</v>
      </c>
      <c r="Q716" s="5">
        <f t="shared" si="902"/>
        <v>0</v>
      </c>
      <c r="R716" s="5">
        <f t="shared" si="903"/>
        <v>0</v>
      </c>
      <c r="S716" s="5">
        <f t="shared" si="904"/>
        <v>0</v>
      </c>
      <c r="T716" s="5">
        <f t="shared" si="905"/>
        <v>0</v>
      </c>
      <c r="U716" s="5">
        <f t="shared" si="906"/>
        <v>0</v>
      </c>
      <c r="V716" s="5">
        <f t="shared" si="907"/>
        <v>0</v>
      </c>
      <c r="W716" s="5">
        <f t="shared" si="908"/>
        <v>0</v>
      </c>
      <c r="X716" s="5">
        <f t="shared" si="909"/>
        <v>0</v>
      </c>
      <c r="Y716" s="5">
        <f t="shared" si="910"/>
        <v>0</v>
      </c>
      <c r="Z716" s="5">
        <f t="shared" si="911"/>
        <v>0</v>
      </c>
      <c r="AA716" s="5">
        <f t="shared" si="912"/>
        <v>0</v>
      </c>
      <c r="AB716" s="5">
        <f t="shared" si="913"/>
        <v>0</v>
      </c>
      <c r="AC716" s="5">
        <f t="shared" si="914"/>
        <v>0</v>
      </c>
      <c r="AD716" s="5">
        <f t="shared" si="915"/>
        <v>0</v>
      </c>
      <c r="AE716" s="5">
        <f t="shared" si="916"/>
        <v>0</v>
      </c>
      <c r="AF716" s="5">
        <f t="shared" si="917"/>
        <v>0</v>
      </c>
      <c r="AG716" s="5">
        <f t="shared" si="918"/>
        <v>0</v>
      </c>
      <c r="AH716" s="5">
        <f t="shared" si="919"/>
        <v>0</v>
      </c>
      <c r="AI716" s="5">
        <f t="shared" si="920"/>
        <v>0</v>
      </c>
      <c r="AJ716" s="5">
        <f t="shared" si="921"/>
        <v>0</v>
      </c>
      <c r="AK716" s="5">
        <f t="shared" si="922"/>
        <v>0</v>
      </c>
      <c r="AL716" s="5">
        <f t="shared" si="923"/>
        <v>0</v>
      </c>
      <c r="AM716" s="5">
        <f t="shared" si="924"/>
        <v>0</v>
      </c>
      <c r="AN716" s="5">
        <f t="shared" si="925"/>
        <v>0</v>
      </c>
      <c r="AO716" s="5">
        <f t="shared" si="926"/>
        <v>0</v>
      </c>
      <c r="AP716" s="5">
        <f t="shared" si="927"/>
        <v>0</v>
      </c>
      <c r="AQ716" s="5">
        <f t="shared" si="928"/>
        <v>0</v>
      </c>
      <c r="AR716" s="5">
        <f t="shared" si="929"/>
        <v>0</v>
      </c>
      <c r="AS716" s="5">
        <f t="shared" si="930"/>
        <v>0</v>
      </c>
      <c r="AT716" s="5">
        <f t="shared" si="931"/>
        <v>0</v>
      </c>
      <c r="AU716" s="5">
        <f t="shared" si="932"/>
        <v>0</v>
      </c>
      <c r="AV716" s="5">
        <f t="shared" si="933"/>
        <v>0</v>
      </c>
      <c r="AW716" s="5">
        <f t="shared" si="934"/>
        <v>0</v>
      </c>
      <c r="AX716" s="5">
        <f t="shared" si="935"/>
        <v>0</v>
      </c>
      <c r="AY716" s="5">
        <f t="shared" si="936"/>
        <v>0</v>
      </c>
      <c r="AZ716" s="5">
        <f t="shared" si="937"/>
        <v>0</v>
      </c>
      <c r="BA716" s="5">
        <f t="shared" si="938"/>
        <v>0</v>
      </c>
      <c r="BB716" s="5">
        <f t="shared" si="939"/>
        <v>0</v>
      </c>
      <c r="BC716" s="5">
        <f t="shared" si="940"/>
        <v>0</v>
      </c>
      <c r="BD716" s="5">
        <f t="shared" si="941"/>
        <v>0</v>
      </c>
      <c r="BE716" s="5">
        <f t="shared" si="942"/>
        <v>0</v>
      </c>
      <c r="BF716" s="5">
        <f t="shared" si="943"/>
        <v>0</v>
      </c>
      <c r="BG716" s="5">
        <f t="shared" si="944"/>
        <v>0</v>
      </c>
      <c r="BH716" s="5">
        <f t="shared" si="945"/>
        <v>0</v>
      </c>
      <c r="BI716" s="5">
        <f t="shared" si="946"/>
        <v>0</v>
      </c>
      <c r="BJ716" s="8">
        <f t="shared" si="947"/>
        <v>0</v>
      </c>
      <c r="BK716" s="8">
        <f t="shared" si="948"/>
        <v>1</v>
      </c>
      <c r="BL716" s="8">
        <f t="shared" si="949"/>
        <v>0</v>
      </c>
      <c r="BM716" s="8">
        <f t="shared" si="950"/>
        <v>0</v>
      </c>
      <c r="BN716" s="8">
        <f t="shared" si="951"/>
        <v>1</v>
      </c>
    </row>
    <row r="717" spans="1:66" x14ac:dyDescent="0.25">
      <c r="A717" t="s">
        <v>28</v>
      </c>
      <c r="B717" t="s">
        <v>31</v>
      </c>
      <c r="C717" t="s">
        <v>190</v>
      </c>
      <c r="D717" s="10"/>
      <c r="E717">
        <f>VLOOKUP(A717,home!$A$2:$E$405,3,FALSE)</f>
        <v>1.4814814814814801</v>
      </c>
      <c r="F717">
        <f>VLOOKUP(B717,home!$B$2:$E$405,3,FALSE)</f>
        <v>1.35</v>
      </c>
      <c r="G717">
        <f>VLOOKUP(C717,away!$B$2:$E$405,4,FALSE)</f>
        <v>1.35</v>
      </c>
      <c r="H717">
        <f>VLOOKUP(A717,away!$A$2:$E$405,3,FALSE)</f>
        <v>1.1111111111111101</v>
      </c>
      <c r="I717">
        <f>VLOOKUP(C717,away!$B$2:$E$405,3,FALSE)</f>
        <v>0.68</v>
      </c>
      <c r="J717">
        <f>VLOOKUP(B717,home!$B$2:$E$405,4,FALSE)</f>
        <v>0</v>
      </c>
      <c r="K717" s="3">
        <f t="shared" si="896"/>
        <v>2.699999999999998</v>
      </c>
      <c r="L717" s="3">
        <f t="shared" si="897"/>
        <v>0</v>
      </c>
      <c r="M717" s="5">
        <f t="shared" si="898"/>
        <v>6.7205512739749909E-2</v>
      </c>
      <c r="N717" s="5">
        <f t="shared" si="899"/>
        <v>0.1814548843973246</v>
      </c>
      <c r="O717" s="5">
        <f t="shared" si="900"/>
        <v>0</v>
      </c>
      <c r="P717" s="5">
        <f t="shared" si="901"/>
        <v>0</v>
      </c>
      <c r="Q717" s="5">
        <f t="shared" si="902"/>
        <v>0.24496409393638804</v>
      </c>
      <c r="R717" s="5">
        <f t="shared" si="903"/>
        <v>0</v>
      </c>
      <c r="S717" s="5">
        <f t="shared" si="904"/>
        <v>0</v>
      </c>
      <c r="T717" s="5">
        <f t="shared" si="905"/>
        <v>0</v>
      </c>
      <c r="U717" s="5">
        <f t="shared" si="906"/>
        <v>0</v>
      </c>
      <c r="V717" s="5">
        <f t="shared" si="907"/>
        <v>0</v>
      </c>
      <c r="W717" s="5">
        <f t="shared" si="908"/>
        <v>0.22046768454274907</v>
      </c>
      <c r="X717" s="5">
        <f t="shared" si="909"/>
        <v>0</v>
      </c>
      <c r="Y717" s="5">
        <f t="shared" si="910"/>
        <v>0</v>
      </c>
      <c r="Z717" s="5">
        <f t="shared" si="911"/>
        <v>0</v>
      </c>
      <c r="AA717" s="5">
        <f t="shared" si="912"/>
        <v>0</v>
      </c>
      <c r="AB717" s="5">
        <f t="shared" si="913"/>
        <v>0</v>
      </c>
      <c r="AC717" s="5">
        <f t="shared" si="914"/>
        <v>0</v>
      </c>
      <c r="AD717" s="5">
        <f t="shared" si="915"/>
        <v>0.14881568706635551</v>
      </c>
      <c r="AE717" s="5">
        <f t="shared" si="916"/>
        <v>0</v>
      </c>
      <c r="AF717" s="5">
        <f t="shared" si="917"/>
        <v>0</v>
      </c>
      <c r="AG717" s="5">
        <f t="shared" si="918"/>
        <v>0</v>
      </c>
      <c r="AH717" s="5">
        <f t="shared" si="919"/>
        <v>0</v>
      </c>
      <c r="AI717" s="5">
        <f t="shared" si="920"/>
        <v>0</v>
      </c>
      <c r="AJ717" s="5">
        <f t="shared" si="921"/>
        <v>0</v>
      </c>
      <c r="AK717" s="5">
        <f t="shared" si="922"/>
        <v>0</v>
      </c>
      <c r="AL717" s="5">
        <f t="shared" si="923"/>
        <v>0</v>
      </c>
      <c r="AM717" s="5">
        <f t="shared" si="924"/>
        <v>8.0360471015831908E-2</v>
      </c>
      <c r="AN717" s="5">
        <f t="shared" si="925"/>
        <v>0</v>
      </c>
      <c r="AO717" s="5">
        <f t="shared" si="926"/>
        <v>0</v>
      </c>
      <c r="AP717" s="5">
        <f t="shared" si="927"/>
        <v>0</v>
      </c>
      <c r="AQ717" s="5">
        <f t="shared" si="928"/>
        <v>0</v>
      </c>
      <c r="AR717" s="5">
        <f t="shared" si="929"/>
        <v>0</v>
      </c>
      <c r="AS717" s="5">
        <f t="shared" si="930"/>
        <v>0</v>
      </c>
      <c r="AT717" s="5">
        <f t="shared" si="931"/>
        <v>0</v>
      </c>
      <c r="AU717" s="5">
        <f t="shared" si="932"/>
        <v>0</v>
      </c>
      <c r="AV717" s="5">
        <f t="shared" si="933"/>
        <v>0</v>
      </c>
      <c r="AW717" s="5">
        <f t="shared" si="934"/>
        <v>0</v>
      </c>
      <c r="AX717" s="5">
        <f t="shared" si="935"/>
        <v>3.616221195712431E-2</v>
      </c>
      <c r="AY717" s="5">
        <f t="shared" si="936"/>
        <v>0</v>
      </c>
      <c r="AZ717" s="5">
        <f t="shared" si="937"/>
        <v>0</v>
      </c>
      <c r="BA717" s="5">
        <f t="shared" si="938"/>
        <v>0</v>
      </c>
      <c r="BB717" s="5">
        <f t="shared" si="939"/>
        <v>0</v>
      </c>
      <c r="BC717" s="5">
        <f t="shared" si="940"/>
        <v>0</v>
      </c>
      <c r="BD717" s="5">
        <f t="shared" si="941"/>
        <v>0</v>
      </c>
      <c r="BE717" s="5">
        <f t="shared" si="942"/>
        <v>0</v>
      </c>
      <c r="BF717" s="5">
        <f t="shared" si="943"/>
        <v>0</v>
      </c>
      <c r="BG717" s="5">
        <f t="shared" si="944"/>
        <v>0</v>
      </c>
      <c r="BH717" s="5">
        <f t="shared" si="945"/>
        <v>0</v>
      </c>
      <c r="BI717" s="5">
        <f t="shared" si="946"/>
        <v>0</v>
      </c>
      <c r="BJ717" s="8">
        <f t="shared" si="947"/>
        <v>0.9122250329157735</v>
      </c>
      <c r="BK717" s="8">
        <f t="shared" si="948"/>
        <v>6.7205512739749909E-2</v>
      </c>
      <c r="BL717" s="8">
        <f t="shared" si="949"/>
        <v>0</v>
      </c>
      <c r="BM717" s="8">
        <f t="shared" si="950"/>
        <v>0.48580605458206083</v>
      </c>
      <c r="BN717" s="8">
        <f t="shared" si="951"/>
        <v>0.49362449107346251</v>
      </c>
    </row>
    <row r="718" spans="1:66" x14ac:dyDescent="0.25">
      <c r="A718" t="s">
        <v>28</v>
      </c>
      <c r="B718" t="s">
        <v>188</v>
      </c>
      <c r="C718" t="s">
        <v>189</v>
      </c>
      <c r="D718" s="10"/>
      <c r="E718">
        <f>VLOOKUP(A718,home!$A$2:$E$405,3,FALSE)</f>
        <v>1.4814814814814801</v>
      </c>
      <c r="F718">
        <f>VLOOKUP(B718,home!$B$2:$E$405,3,FALSE)</f>
        <v>0.68</v>
      </c>
      <c r="G718">
        <f>VLOOKUP(C718,away!$B$2:$E$405,4,FALSE)</f>
        <v>0</v>
      </c>
      <c r="H718">
        <f>VLOOKUP(A718,away!$A$2:$E$405,3,FALSE)</f>
        <v>1.1111111111111101</v>
      </c>
      <c r="I718">
        <f>VLOOKUP(C718,away!$B$2:$E$405,3,FALSE)</f>
        <v>0</v>
      </c>
      <c r="J718">
        <f>VLOOKUP(B718,home!$B$2:$E$405,4,FALSE)</f>
        <v>1.8</v>
      </c>
      <c r="K718" s="3">
        <f t="shared" si="896"/>
        <v>0</v>
      </c>
      <c r="L718" s="3">
        <f t="shared" si="897"/>
        <v>0</v>
      </c>
      <c r="M718" s="5">
        <f t="shared" si="898"/>
        <v>1</v>
      </c>
      <c r="N718" s="5">
        <f t="shared" si="899"/>
        <v>0</v>
      </c>
      <c r="O718" s="5">
        <f t="shared" si="900"/>
        <v>0</v>
      </c>
      <c r="P718" s="5">
        <f t="shared" si="901"/>
        <v>0</v>
      </c>
      <c r="Q718" s="5">
        <f t="shared" si="902"/>
        <v>0</v>
      </c>
      <c r="R718" s="5">
        <f t="shared" si="903"/>
        <v>0</v>
      </c>
      <c r="S718" s="5">
        <f t="shared" si="904"/>
        <v>0</v>
      </c>
      <c r="T718" s="5">
        <f t="shared" si="905"/>
        <v>0</v>
      </c>
      <c r="U718" s="5">
        <f t="shared" si="906"/>
        <v>0</v>
      </c>
      <c r="V718" s="5">
        <f t="shared" si="907"/>
        <v>0</v>
      </c>
      <c r="W718" s="5">
        <f t="shared" si="908"/>
        <v>0</v>
      </c>
      <c r="X718" s="5">
        <f t="shared" si="909"/>
        <v>0</v>
      </c>
      <c r="Y718" s="5">
        <f t="shared" si="910"/>
        <v>0</v>
      </c>
      <c r="Z718" s="5">
        <f t="shared" si="911"/>
        <v>0</v>
      </c>
      <c r="AA718" s="5">
        <f t="shared" si="912"/>
        <v>0</v>
      </c>
      <c r="AB718" s="5">
        <f t="shared" si="913"/>
        <v>0</v>
      </c>
      <c r="AC718" s="5">
        <f t="shared" si="914"/>
        <v>0</v>
      </c>
      <c r="AD718" s="5">
        <f t="shared" si="915"/>
        <v>0</v>
      </c>
      <c r="AE718" s="5">
        <f t="shared" si="916"/>
        <v>0</v>
      </c>
      <c r="AF718" s="5">
        <f t="shared" si="917"/>
        <v>0</v>
      </c>
      <c r="AG718" s="5">
        <f t="shared" si="918"/>
        <v>0</v>
      </c>
      <c r="AH718" s="5">
        <f t="shared" si="919"/>
        <v>0</v>
      </c>
      <c r="AI718" s="5">
        <f t="shared" si="920"/>
        <v>0</v>
      </c>
      <c r="AJ718" s="5">
        <f t="shared" si="921"/>
        <v>0</v>
      </c>
      <c r="AK718" s="5">
        <f t="shared" si="922"/>
        <v>0</v>
      </c>
      <c r="AL718" s="5">
        <f t="shared" si="923"/>
        <v>0</v>
      </c>
      <c r="AM718" s="5">
        <f t="shared" si="924"/>
        <v>0</v>
      </c>
      <c r="AN718" s="5">
        <f t="shared" si="925"/>
        <v>0</v>
      </c>
      <c r="AO718" s="5">
        <f t="shared" si="926"/>
        <v>0</v>
      </c>
      <c r="AP718" s="5">
        <f t="shared" si="927"/>
        <v>0</v>
      </c>
      <c r="AQ718" s="5">
        <f t="shared" si="928"/>
        <v>0</v>
      </c>
      <c r="AR718" s="5">
        <f t="shared" si="929"/>
        <v>0</v>
      </c>
      <c r="AS718" s="5">
        <f t="shared" si="930"/>
        <v>0</v>
      </c>
      <c r="AT718" s="5">
        <f t="shared" si="931"/>
        <v>0</v>
      </c>
      <c r="AU718" s="5">
        <f t="shared" si="932"/>
        <v>0</v>
      </c>
      <c r="AV718" s="5">
        <f t="shared" si="933"/>
        <v>0</v>
      </c>
      <c r="AW718" s="5">
        <f t="shared" si="934"/>
        <v>0</v>
      </c>
      <c r="AX718" s="5">
        <f t="shared" si="935"/>
        <v>0</v>
      </c>
      <c r="AY718" s="5">
        <f t="shared" si="936"/>
        <v>0</v>
      </c>
      <c r="AZ718" s="5">
        <f t="shared" si="937"/>
        <v>0</v>
      </c>
      <c r="BA718" s="5">
        <f t="shared" si="938"/>
        <v>0</v>
      </c>
      <c r="BB718" s="5">
        <f t="shared" si="939"/>
        <v>0</v>
      </c>
      <c r="BC718" s="5">
        <f t="shared" si="940"/>
        <v>0</v>
      </c>
      <c r="BD718" s="5">
        <f t="shared" si="941"/>
        <v>0</v>
      </c>
      <c r="BE718" s="5">
        <f t="shared" si="942"/>
        <v>0</v>
      </c>
      <c r="BF718" s="5">
        <f t="shared" si="943"/>
        <v>0</v>
      </c>
      <c r="BG718" s="5">
        <f t="shared" si="944"/>
        <v>0</v>
      </c>
      <c r="BH718" s="5">
        <f t="shared" si="945"/>
        <v>0</v>
      </c>
      <c r="BI718" s="5">
        <f t="shared" si="946"/>
        <v>0</v>
      </c>
      <c r="BJ718" s="8">
        <f t="shared" si="947"/>
        <v>0</v>
      </c>
      <c r="BK718" s="8">
        <f t="shared" si="948"/>
        <v>1</v>
      </c>
      <c r="BL718" s="8">
        <f t="shared" si="949"/>
        <v>0</v>
      </c>
      <c r="BM718" s="8">
        <f t="shared" si="950"/>
        <v>0</v>
      </c>
      <c r="BN718" s="8">
        <f t="shared" si="951"/>
        <v>1</v>
      </c>
    </row>
    <row r="719" spans="1:66" x14ac:dyDescent="0.25">
      <c r="A719" t="s">
        <v>28</v>
      </c>
      <c r="B719" t="s">
        <v>293</v>
      </c>
      <c r="C719" t="s">
        <v>187</v>
      </c>
      <c r="D719" s="10"/>
      <c r="E719">
        <f>VLOOKUP(A719,home!$A$2:$E$405,3,FALSE)</f>
        <v>1.4814814814814801</v>
      </c>
      <c r="F719">
        <f>VLOOKUP(B719,home!$B$2:$E$405,3,FALSE)</f>
        <v>0</v>
      </c>
      <c r="G719">
        <f>VLOOKUP(C719,away!$B$2:$E$405,4,FALSE)</f>
        <v>2.02</v>
      </c>
      <c r="H719">
        <f>VLOOKUP(A719,away!$A$2:$E$405,3,FALSE)</f>
        <v>1.1111111111111101</v>
      </c>
      <c r="I719">
        <f>VLOOKUP(C719,away!$B$2:$E$405,3,FALSE)</f>
        <v>0</v>
      </c>
      <c r="J719">
        <f>VLOOKUP(B719,home!$B$2:$E$405,4,FALSE)</f>
        <v>0.9</v>
      </c>
      <c r="K719" s="3">
        <f t="shared" si="896"/>
        <v>0</v>
      </c>
      <c r="L719" s="3">
        <f t="shared" si="897"/>
        <v>0</v>
      </c>
      <c r="M719" s="5">
        <f t="shared" si="898"/>
        <v>1</v>
      </c>
      <c r="N719" s="5">
        <f t="shared" si="899"/>
        <v>0</v>
      </c>
      <c r="O719" s="5">
        <f t="shared" si="900"/>
        <v>0</v>
      </c>
      <c r="P719" s="5">
        <f t="shared" si="901"/>
        <v>0</v>
      </c>
      <c r="Q719" s="5">
        <f t="shared" si="902"/>
        <v>0</v>
      </c>
      <c r="R719" s="5">
        <f t="shared" si="903"/>
        <v>0</v>
      </c>
      <c r="S719" s="5">
        <f t="shared" si="904"/>
        <v>0</v>
      </c>
      <c r="T719" s="5">
        <f t="shared" si="905"/>
        <v>0</v>
      </c>
      <c r="U719" s="5">
        <f t="shared" si="906"/>
        <v>0</v>
      </c>
      <c r="V719" s="5">
        <f t="shared" si="907"/>
        <v>0</v>
      </c>
      <c r="W719" s="5">
        <f t="shared" si="908"/>
        <v>0</v>
      </c>
      <c r="X719" s="5">
        <f t="shared" si="909"/>
        <v>0</v>
      </c>
      <c r="Y719" s="5">
        <f t="shared" si="910"/>
        <v>0</v>
      </c>
      <c r="Z719" s="5">
        <f t="shared" si="911"/>
        <v>0</v>
      </c>
      <c r="AA719" s="5">
        <f t="shared" si="912"/>
        <v>0</v>
      </c>
      <c r="AB719" s="5">
        <f t="shared" si="913"/>
        <v>0</v>
      </c>
      <c r="AC719" s="5">
        <f t="shared" si="914"/>
        <v>0</v>
      </c>
      <c r="AD719" s="5">
        <f t="shared" si="915"/>
        <v>0</v>
      </c>
      <c r="AE719" s="5">
        <f t="shared" si="916"/>
        <v>0</v>
      </c>
      <c r="AF719" s="5">
        <f t="shared" si="917"/>
        <v>0</v>
      </c>
      <c r="AG719" s="5">
        <f t="shared" si="918"/>
        <v>0</v>
      </c>
      <c r="AH719" s="5">
        <f t="shared" si="919"/>
        <v>0</v>
      </c>
      <c r="AI719" s="5">
        <f t="shared" si="920"/>
        <v>0</v>
      </c>
      <c r="AJ719" s="5">
        <f t="shared" si="921"/>
        <v>0</v>
      </c>
      <c r="AK719" s="5">
        <f t="shared" si="922"/>
        <v>0</v>
      </c>
      <c r="AL719" s="5">
        <f t="shared" si="923"/>
        <v>0</v>
      </c>
      <c r="AM719" s="5">
        <f t="shared" si="924"/>
        <v>0</v>
      </c>
      <c r="AN719" s="5">
        <f t="shared" si="925"/>
        <v>0</v>
      </c>
      <c r="AO719" s="5">
        <f t="shared" si="926"/>
        <v>0</v>
      </c>
      <c r="AP719" s="5">
        <f t="shared" si="927"/>
        <v>0</v>
      </c>
      <c r="AQ719" s="5">
        <f t="shared" si="928"/>
        <v>0</v>
      </c>
      <c r="AR719" s="5">
        <f t="shared" si="929"/>
        <v>0</v>
      </c>
      <c r="AS719" s="5">
        <f t="shared" si="930"/>
        <v>0</v>
      </c>
      <c r="AT719" s="5">
        <f t="shared" si="931"/>
        <v>0</v>
      </c>
      <c r="AU719" s="5">
        <f t="shared" si="932"/>
        <v>0</v>
      </c>
      <c r="AV719" s="5">
        <f t="shared" si="933"/>
        <v>0</v>
      </c>
      <c r="AW719" s="5">
        <f t="shared" si="934"/>
        <v>0</v>
      </c>
      <c r="AX719" s="5">
        <f t="shared" si="935"/>
        <v>0</v>
      </c>
      <c r="AY719" s="5">
        <f t="shared" si="936"/>
        <v>0</v>
      </c>
      <c r="AZ719" s="5">
        <f t="shared" si="937"/>
        <v>0</v>
      </c>
      <c r="BA719" s="5">
        <f t="shared" si="938"/>
        <v>0</v>
      </c>
      <c r="BB719" s="5">
        <f t="shared" si="939"/>
        <v>0</v>
      </c>
      <c r="BC719" s="5">
        <f t="shared" si="940"/>
        <v>0</v>
      </c>
      <c r="BD719" s="5">
        <f t="shared" si="941"/>
        <v>0</v>
      </c>
      <c r="BE719" s="5">
        <f t="shared" si="942"/>
        <v>0</v>
      </c>
      <c r="BF719" s="5">
        <f t="shared" si="943"/>
        <v>0</v>
      </c>
      <c r="BG719" s="5">
        <f t="shared" si="944"/>
        <v>0</v>
      </c>
      <c r="BH719" s="5">
        <f t="shared" si="945"/>
        <v>0</v>
      </c>
      <c r="BI719" s="5">
        <f t="shared" si="946"/>
        <v>0</v>
      </c>
      <c r="BJ719" s="8">
        <f t="shared" si="947"/>
        <v>0</v>
      </c>
      <c r="BK719" s="8">
        <f t="shared" si="948"/>
        <v>1</v>
      </c>
      <c r="BL719" s="8">
        <f t="shared" si="949"/>
        <v>0</v>
      </c>
      <c r="BM719" s="8">
        <f t="shared" si="950"/>
        <v>0</v>
      </c>
      <c r="BN719" s="8">
        <f t="shared" si="951"/>
        <v>1</v>
      </c>
    </row>
    <row r="720" spans="1:66" x14ac:dyDescent="0.25">
      <c r="A720" t="s">
        <v>28</v>
      </c>
      <c r="B720" t="s">
        <v>276</v>
      </c>
      <c r="C720" t="s">
        <v>278</v>
      </c>
      <c r="D720" s="10"/>
      <c r="E720">
        <f>VLOOKUP(A720,home!$A$2:$E$405,3,FALSE)</f>
        <v>1.4814814814814801</v>
      </c>
      <c r="F720">
        <f>VLOOKUP(B720,home!$B$2:$E$405,3,FALSE)</f>
        <v>1.35</v>
      </c>
      <c r="G720">
        <f>VLOOKUP(C720,away!$B$2:$E$405,4,FALSE)</f>
        <v>0</v>
      </c>
      <c r="H720">
        <f>VLOOKUP(A720,away!$A$2:$E$405,3,FALSE)</f>
        <v>1.1111111111111101</v>
      </c>
      <c r="I720">
        <f>VLOOKUP(C720,away!$B$2:$E$405,3,FALSE)</f>
        <v>0.68</v>
      </c>
      <c r="J720">
        <f>VLOOKUP(B720,home!$B$2:$E$405,4,FALSE)</f>
        <v>1.8</v>
      </c>
      <c r="K720" s="3">
        <f t="shared" si="896"/>
        <v>0</v>
      </c>
      <c r="L720" s="3">
        <f t="shared" si="897"/>
        <v>1.3599999999999988</v>
      </c>
      <c r="M720" s="5">
        <f t="shared" si="898"/>
        <v>0.25666077695355621</v>
      </c>
      <c r="N720" s="5">
        <f t="shared" si="899"/>
        <v>0</v>
      </c>
      <c r="O720" s="5">
        <f t="shared" si="900"/>
        <v>0.34905865665683611</v>
      </c>
      <c r="P720" s="5">
        <f t="shared" si="901"/>
        <v>0</v>
      </c>
      <c r="Q720" s="5">
        <f t="shared" si="902"/>
        <v>0</v>
      </c>
      <c r="R720" s="5">
        <f t="shared" si="903"/>
        <v>0.23735988652664836</v>
      </c>
      <c r="S720" s="5">
        <f t="shared" si="904"/>
        <v>0</v>
      </c>
      <c r="T720" s="5">
        <f t="shared" si="905"/>
        <v>0</v>
      </c>
      <c r="U720" s="5">
        <f t="shared" si="906"/>
        <v>0</v>
      </c>
      <c r="V720" s="5">
        <f t="shared" si="907"/>
        <v>0</v>
      </c>
      <c r="W720" s="5">
        <f t="shared" si="908"/>
        <v>0</v>
      </c>
      <c r="X720" s="5">
        <f t="shared" si="909"/>
        <v>0</v>
      </c>
      <c r="Y720" s="5">
        <f t="shared" si="910"/>
        <v>0</v>
      </c>
      <c r="Z720" s="5">
        <f t="shared" si="911"/>
        <v>0.1076031485587472</v>
      </c>
      <c r="AA720" s="5">
        <f t="shared" si="912"/>
        <v>0</v>
      </c>
      <c r="AB720" s="5">
        <f t="shared" si="913"/>
        <v>0</v>
      </c>
      <c r="AC720" s="5">
        <f t="shared" si="914"/>
        <v>0</v>
      </c>
      <c r="AD720" s="5">
        <f t="shared" si="915"/>
        <v>0</v>
      </c>
      <c r="AE720" s="5">
        <f t="shared" si="916"/>
        <v>0</v>
      </c>
      <c r="AF720" s="5">
        <f t="shared" si="917"/>
        <v>0</v>
      </c>
      <c r="AG720" s="5">
        <f t="shared" si="918"/>
        <v>0</v>
      </c>
      <c r="AH720" s="5">
        <f t="shared" si="919"/>
        <v>3.6585070509974012E-2</v>
      </c>
      <c r="AI720" s="5">
        <f t="shared" si="920"/>
        <v>0</v>
      </c>
      <c r="AJ720" s="5">
        <f t="shared" si="921"/>
        <v>0</v>
      </c>
      <c r="AK720" s="5">
        <f t="shared" si="922"/>
        <v>0</v>
      </c>
      <c r="AL720" s="5">
        <f t="shared" si="923"/>
        <v>0</v>
      </c>
      <c r="AM720" s="5">
        <f t="shared" si="924"/>
        <v>0</v>
      </c>
      <c r="AN720" s="5">
        <f t="shared" si="925"/>
        <v>0</v>
      </c>
      <c r="AO720" s="5">
        <f t="shared" si="926"/>
        <v>0</v>
      </c>
      <c r="AP720" s="5">
        <f t="shared" si="927"/>
        <v>0</v>
      </c>
      <c r="AQ720" s="5">
        <f t="shared" si="928"/>
        <v>0</v>
      </c>
      <c r="AR720" s="5">
        <f t="shared" si="929"/>
        <v>9.9511391787129189E-3</v>
      </c>
      <c r="AS720" s="5">
        <f t="shared" si="930"/>
        <v>0</v>
      </c>
      <c r="AT720" s="5">
        <f t="shared" si="931"/>
        <v>0</v>
      </c>
      <c r="AU720" s="5">
        <f t="shared" si="932"/>
        <v>0</v>
      </c>
      <c r="AV720" s="5">
        <f t="shared" si="933"/>
        <v>0</v>
      </c>
      <c r="AW720" s="5">
        <f t="shared" si="934"/>
        <v>0</v>
      </c>
      <c r="AX720" s="5">
        <f t="shared" si="935"/>
        <v>0</v>
      </c>
      <c r="AY720" s="5">
        <f t="shared" si="936"/>
        <v>0</v>
      </c>
      <c r="AZ720" s="5">
        <f t="shared" si="937"/>
        <v>0</v>
      </c>
      <c r="BA720" s="5">
        <f t="shared" si="938"/>
        <v>0</v>
      </c>
      <c r="BB720" s="5">
        <f t="shared" si="939"/>
        <v>0</v>
      </c>
      <c r="BC720" s="5">
        <f t="shared" si="940"/>
        <v>0</v>
      </c>
      <c r="BD720" s="5">
        <f t="shared" si="941"/>
        <v>2.2555915471749234E-3</v>
      </c>
      <c r="BE720" s="5">
        <f t="shared" si="942"/>
        <v>0</v>
      </c>
      <c r="BF720" s="5">
        <f t="shared" si="943"/>
        <v>0</v>
      </c>
      <c r="BG720" s="5">
        <f t="shared" si="944"/>
        <v>0</v>
      </c>
      <c r="BH720" s="5">
        <f t="shared" si="945"/>
        <v>0</v>
      </c>
      <c r="BI720" s="5">
        <f t="shared" si="946"/>
        <v>0</v>
      </c>
      <c r="BJ720" s="8">
        <f t="shared" si="947"/>
        <v>0</v>
      </c>
      <c r="BK720" s="8">
        <f t="shared" si="948"/>
        <v>0.25666077695355621</v>
      </c>
      <c r="BL720" s="8">
        <f t="shared" si="949"/>
        <v>0.63521034441934643</v>
      </c>
      <c r="BM720" s="8">
        <f t="shared" si="950"/>
        <v>0.15639494979460905</v>
      </c>
      <c r="BN720" s="8">
        <f t="shared" si="951"/>
        <v>0.84307932013704079</v>
      </c>
    </row>
    <row r="721" spans="1:66" x14ac:dyDescent="0.25">
      <c r="A721" t="s">
        <v>192</v>
      </c>
      <c r="B721" t="s">
        <v>281</v>
      </c>
      <c r="C721" t="s">
        <v>193</v>
      </c>
      <c r="D721" s="10"/>
      <c r="E721">
        <f>VLOOKUP(A721,home!$A$2:$E$405,3,FALSE)</f>
        <v>2</v>
      </c>
      <c r="F721">
        <f>VLOOKUP(B721,home!$B$2:$E$405,3,FALSE)</f>
        <v>1.5</v>
      </c>
      <c r="G721">
        <f>VLOOKUP(C721,away!$B$2:$E$405,4,FALSE)</f>
        <v>1</v>
      </c>
      <c r="H721">
        <f>VLOOKUP(A721,away!$A$2:$E$405,3,FALSE)</f>
        <v>1.1666666666666701</v>
      </c>
      <c r="I721">
        <f>VLOOKUP(C721,away!$B$2:$E$405,3,FALSE)</f>
        <v>0.5</v>
      </c>
      <c r="J721">
        <f>VLOOKUP(B721,home!$B$2:$E$405,4,FALSE)</f>
        <v>0</v>
      </c>
      <c r="K721" s="3">
        <f t="shared" si="896"/>
        <v>3</v>
      </c>
      <c r="L721" s="3">
        <f t="shared" si="897"/>
        <v>0</v>
      </c>
      <c r="M721" s="5">
        <f t="shared" si="898"/>
        <v>4.9787068367863944E-2</v>
      </c>
      <c r="N721" s="5">
        <f t="shared" si="899"/>
        <v>0.14936120510359185</v>
      </c>
      <c r="O721" s="5">
        <f t="shared" si="900"/>
        <v>0</v>
      </c>
      <c r="P721" s="5">
        <f t="shared" si="901"/>
        <v>0</v>
      </c>
      <c r="Q721" s="5">
        <f t="shared" si="902"/>
        <v>0.22404180765538775</v>
      </c>
      <c r="R721" s="5">
        <f t="shared" si="903"/>
        <v>0</v>
      </c>
      <c r="S721" s="5">
        <f t="shared" si="904"/>
        <v>0</v>
      </c>
      <c r="T721" s="5">
        <f t="shared" si="905"/>
        <v>0</v>
      </c>
      <c r="U721" s="5">
        <f t="shared" si="906"/>
        <v>0</v>
      </c>
      <c r="V721" s="5">
        <f t="shared" si="907"/>
        <v>0</v>
      </c>
      <c r="W721" s="5">
        <f t="shared" si="908"/>
        <v>0.22404180765538778</v>
      </c>
      <c r="X721" s="5">
        <f t="shared" si="909"/>
        <v>0</v>
      </c>
      <c r="Y721" s="5">
        <f t="shared" si="910"/>
        <v>0</v>
      </c>
      <c r="Z721" s="5">
        <f t="shared" si="911"/>
        <v>0</v>
      </c>
      <c r="AA721" s="5">
        <f t="shared" si="912"/>
        <v>0</v>
      </c>
      <c r="AB721" s="5">
        <f t="shared" si="913"/>
        <v>0</v>
      </c>
      <c r="AC721" s="5">
        <f t="shared" si="914"/>
        <v>0</v>
      </c>
      <c r="AD721" s="5">
        <f t="shared" si="915"/>
        <v>0.16803135574154085</v>
      </c>
      <c r="AE721" s="5">
        <f t="shared" si="916"/>
        <v>0</v>
      </c>
      <c r="AF721" s="5">
        <f t="shared" si="917"/>
        <v>0</v>
      </c>
      <c r="AG721" s="5">
        <f t="shared" si="918"/>
        <v>0</v>
      </c>
      <c r="AH721" s="5">
        <f t="shared" si="919"/>
        <v>0</v>
      </c>
      <c r="AI721" s="5">
        <f t="shared" si="920"/>
        <v>0</v>
      </c>
      <c r="AJ721" s="5">
        <f t="shared" si="921"/>
        <v>0</v>
      </c>
      <c r="AK721" s="5">
        <f t="shared" si="922"/>
        <v>0</v>
      </c>
      <c r="AL721" s="5">
        <f t="shared" si="923"/>
        <v>0</v>
      </c>
      <c r="AM721" s="5">
        <f t="shared" si="924"/>
        <v>0.10081881344492449</v>
      </c>
      <c r="AN721" s="5">
        <f t="shared" si="925"/>
        <v>0</v>
      </c>
      <c r="AO721" s="5">
        <f t="shared" si="926"/>
        <v>0</v>
      </c>
      <c r="AP721" s="5">
        <f t="shared" si="927"/>
        <v>0</v>
      </c>
      <c r="AQ721" s="5">
        <f t="shared" si="928"/>
        <v>0</v>
      </c>
      <c r="AR721" s="5">
        <f t="shared" si="929"/>
        <v>0</v>
      </c>
      <c r="AS721" s="5">
        <f t="shared" si="930"/>
        <v>0</v>
      </c>
      <c r="AT721" s="5">
        <f t="shared" si="931"/>
        <v>0</v>
      </c>
      <c r="AU721" s="5">
        <f t="shared" si="932"/>
        <v>0</v>
      </c>
      <c r="AV721" s="5">
        <f t="shared" si="933"/>
        <v>0</v>
      </c>
      <c r="AW721" s="5">
        <f t="shared" si="934"/>
        <v>0</v>
      </c>
      <c r="AX721" s="5">
        <f t="shared" si="935"/>
        <v>5.0409406722462261E-2</v>
      </c>
      <c r="AY721" s="5">
        <f t="shared" si="936"/>
        <v>0</v>
      </c>
      <c r="AZ721" s="5">
        <f t="shared" si="937"/>
        <v>0</v>
      </c>
      <c r="BA721" s="5">
        <f t="shared" si="938"/>
        <v>0</v>
      </c>
      <c r="BB721" s="5">
        <f t="shared" si="939"/>
        <v>0</v>
      </c>
      <c r="BC721" s="5">
        <f t="shared" si="940"/>
        <v>0</v>
      </c>
      <c r="BD721" s="5">
        <f t="shared" si="941"/>
        <v>0</v>
      </c>
      <c r="BE721" s="5">
        <f t="shared" si="942"/>
        <v>0</v>
      </c>
      <c r="BF721" s="5">
        <f t="shared" si="943"/>
        <v>0</v>
      </c>
      <c r="BG721" s="5">
        <f t="shared" si="944"/>
        <v>0</v>
      </c>
      <c r="BH721" s="5">
        <f t="shared" si="945"/>
        <v>0</v>
      </c>
      <c r="BI721" s="5">
        <f t="shared" si="946"/>
        <v>0</v>
      </c>
      <c r="BJ721" s="8">
        <f t="shared" si="947"/>
        <v>0.91670439632329503</v>
      </c>
      <c r="BK721" s="8">
        <f t="shared" si="948"/>
        <v>4.9787068367863944E-2</v>
      </c>
      <c r="BL721" s="8">
        <f t="shared" si="949"/>
        <v>0</v>
      </c>
      <c r="BM721" s="8">
        <f t="shared" si="950"/>
        <v>0.54330138356431545</v>
      </c>
      <c r="BN721" s="8">
        <f t="shared" si="951"/>
        <v>0.42319008112684353</v>
      </c>
    </row>
    <row r="722" spans="1:66" x14ac:dyDescent="0.25">
      <c r="A722" t="s">
        <v>192</v>
      </c>
      <c r="B722" t="s">
        <v>200</v>
      </c>
      <c r="C722" t="s">
        <v>199</v>
      </c>
      <c r="D722" s="10"/>
      <c r="E722">
        <f>VLOOKUP(A722,home!$A$2:$E$405,3,FALSE)</f>
        <v>2</v>
      </c>
      <c r="F722">
        <f>VLOOKUP(B722,home!$B$2:$E$405,3,FALSE)</f>
        <v>1</v>
      </c>
      <c r="G722">
        <f>VLOOKUP(C722,away!$B$2:$E$405,4,FALSE)</f>
        <v>1.5</v>
      </c>
      <c r="H722">
        <f>VLOOKUP(A722,away!$A$2:$E$405,3,FALSE)</f>
        <v>1.1666666666666701</v>
      </c>
      <c r="I722">
        <f>VLOOKUP(C722,away!$B$2:$E$405,3,FALSE)</f>
        <v>0</v>
      </c>
      <c r="J722">
        <f>VLOOKUP(B722,home!$B$2:$E$405,4,FALSE)</f>
        <v>0</v>
      </c>
      <c r="K722" s="3">
        <f t="shared" si="896"/>
        <v>3</v>
      </c>
      <c r="L722" s="3">
        <f t="shared" si="897"/>
        <v>0</v>
      </c>
      <c r="M722" s="5">
        <f t="shared" si="898"/>
        <v>4.9787068367863944E-2</v>
      </c>
      <c r="N722" s="5">
        <f t="shared" si="899"/>
        <v>0.14936120510359185</v>
      </c>
      <c r="O722" s="5">
        <f t="shared" si="900"/>
        <v>0</v>
      </c>
      <c r="P722" s="5">
        <f t="shared" si="901"/>
        <v>0</v>
      </c>
      <c r="Q722" s="5">
        <f t="shared" si="902"/>
        <v>0.22404180765538775</v>
      </c>
      <c r="R722" s="5">
        <f t="shared" si="903"/>
        <v>0</v>
      </c>
      <c r="S722" s="5">
        <f t="shared" si="904"/>
        <v>0</v>
      </c>
      <c r="T722" s="5">
        <f t="shared" si="905"/>
        <v>0</v>
      </c>
      <c r="U722" s="5">
        <f t="shared" si="906"/>
        <v>0</v>
      </c>
      <c r="V722" s="5">
        <f t="shared" si="907"/>
        <v>0</v>
      </c>
      <c r="W722" s="5">
        <f t="shared" si="908"/>
        <v>0.22404180765538778</v>
      </c>
      <c r="X722" s="5">
        <f t="shared" si="909"/>
        <v>0</v>
      </c>
      <c r="Y722" s="5">
        <f t="shared" si="910"/>
        <v>0</v>
      </c>
      <c r="Z722" s="5">
        <f t="shared" si="911"/>
        <v>0</v>
      </c>
      <c r="AA722" s="5">
        <f t="shared" si="912"/>
        <v>0</v>
      </c>
      <c r="AB722" s="5">
        <f t="shared" si="913"/>
        <v>0</v>
      </c>
      <c r="AC722" s="5">
        <f t="shared" si="914"/>
        <v>0</v>
      </c>
      <c r="AD722" s="5">
        <f t="shared" si="915"/>
        <v>0.16803135574154085</v>
      </c>
      <c r="AE722" s="5">
        <f t="shared" si="916"/>
        <v>0</v>
      </c>
      <c r="AF722" s="5">
        <f t="shared" si="917"/>
        <v>0</v>
      </c>
      <c r="AG722" s="5">
        <f t="shared" si="918"/>
        <v>0</v>
      </c>
      <c r="AH722" s="5">
        <f t="shared" si="919"/>
        <v>0</v>
      </c>
      <c r="AI722" s="5">
        <f t="shared" si="920"/>
        <v>0</v>
      </c>
      <c r="AJ722" s="5">
        <f t="shared" si="921"/>
        <v>0</v>
      </c>
      <c r="AK722" s="5">
        <f t="shared" si="922"/>
        <v>0</v>
      </c>
      <c r="AL722" s="5">
        <f t="shared" si="923"/>
        <v>0</v>
      </c>
      <c r="AM722" s="5">
        <f t="shared" si="924"/>
        <v>0.10081881344492449</v>
      </c>
      <c r="AN722" s="5">
        <f t="shared" si="925"/>
        <v>0</v>
      </c>
      <c r="AO722" s="5">
        <f t="shared" si="926"/>
        <v>0</v>
      </c>
      <c r="AP722" s="5">
        <f t="shared" si="927"/>
        <v>0</v>
      </c>
      <c r="AQ722" s="5">
        <f t="shared" si="928"/>
        <v>0</v>
      </c>
      <c r="AR722" s="5">
        <f t="shared" si="929"/>
        <v>0</v>
      </c>
      <c r="AS722" s="5">
        <f t="shared" si="930"/>
        <v>0</v>
      </c>
      <c r="AT722" s="5">
        <f t="shared" si="931"/>
        <v>0</v>
      </c>
      <c r="AU722" s="5">
        <f t="shared" si="932"/>
        <v>0</v>
      </c>
      <c r="AV722" s="5">
        <f t="shared" si="933"/>
        <v>0</v>
      </c>
      <c r="AW722" s="5">
        <f t="shared" si="934"/>
        <v>0</v>
      </c>
      <c r="AX722" s="5">
        <f t="shared" si="935"/>
        <v>5.0409406722462261E-2</v>
      </c>
      <c r="AY722" s="5">
        <f t="shared" si="936"/>
        <v>0</v>
      </c>
      <c r="AZ722" s="5">
        <f t="shared" si="937"/>
        <v>0</v>
      </c>
      <c r="BA722" s="5">
        <f t="shared" si="938"/>
        <v>0</v>
      </c>
      <c r="BB722" s="5">
        <f t="shared" si="939"/>
        <v>0</v>
      </c>
      <c r="BC722" s="5">
        <f t="shared" si="940"/>
        <v>0</v>
      </c>
      <c r="BD722" s="5">
        <f t="shared" si="941"/>
        <v>0</v>
      </c>
      <c r="BE722" s="5">
        <f t="shared" si="942"/>
        <v>0</v>
      </c>
      <c r="BF722" s="5">
        <f t="shared" si="943"/>
        <v>0</v>
      </c>
      <c r="BG722" s="5">
        <f t="shared" si="944"/>
        <v>0</v>
      </c>
      <c r="BH722" s="5">
        <f t="shared" si="945"/>
        <v>0</v>
      </c>
      <c r="BI722" s="5">
        <f t="shared" si="946"/>
        <v>0</v>
      </c>
      <c r="BJ722" s="8">
        <f t="shared" si="947"/>
        <v>0.91670439632329503</v>
      </c>
      <c r="BK722" s="8">
        <f t="shared" si="948"/>
        <v>4.9787068367863944E-2</v>
      </c>
      <c r="BL722" s="8">
        <f t="shared" si="949"/>
        <v>0</v>
      </c>
      <c r="BM722" s="8">
        <f t="shared" si="950"/>
        <v>0.54330138356431545</v>
      </c>
      <c r="BN722" s="8">
        <f t="shared" si="951"/>
        <v>0.42319008112684353</v>
      </c>
    </row>
    <row r="723" spans="1:66" x14ac:dyDescent="0.25">
      <c r="A723" t="s">
        <v>192</v>
      </c>
      <c r="B723" t="s">
        <v>202</v>
      </c>
      <c r="C723" t="s">
        <v>201</v>
      </c>
      <c r="D723" s="10"/>
      <c r="E723">
        <f>VLOOKUP(A723,home!$A$2:$E$405,3,FALSE)</f>
        <v>2</v>
      </c>
      <c r="F723">
        <f>VLOOKUP(B723,home!$B$2:$E$405,3,FALSE)</f>
        <v>0.5</v>
      </c>
      <c r="G723">
        <f>VLOOKUP(C723,away!$B$2:$E$405,4,FALSE)</f>
        <v>0</v>
      </c>
      <c r="H723">
        <f>VLOOKUP(A723,away!$A$2:$E$405,3,FALSE)</f>
        <v>1.1666666666666701</v>
      </c>
      <c r="I723">
        <f>VLOOKUP(C723,away!$B$2:$E$405,3,FALSE)</f>
        <v>0</v>
      </c>
      <c r="J723">
        <f>VLOOKUP(B723,home!$B$2:$E$405,4,FALSE)</f>
        <v>1.71</v>
      </c>
      <c r="K723" s="3">
        <f t="shared" si="896"/>
        <v>0</v>
      </c>
      <c r="L723" s="3">
        <f t="shared" si="897"/>
        <v>0</v>
      </c>
      <c r="M723" s="5">
        <f t="shared" si="898"/>
        <v>1</v>
      </c>
      <c r="N723" s="5">
        <f t="shared" si="899"/>
        <v>0</v>
      </c>
      <c r="O723" s="5">
        <f t="shared" si="900"/>
        <v>0</v>
      </c>
      <c r="P723" s="5">
        <f t="shared" si="901"/>
        <v>0</v>
      </c>
      <c r="Q723" s="5">
        <f t="shared" si="902"/>
        <v>0</v>
      </c>
      <c r="R723" s="5">
        <f t="shared" si="903"/>
        <v>0</v>
      </c>
      <c r="S723" s="5">
        <f t="shared" si="904"/>
        <v>0</v>
      </c>
      <c r="T723" s="5">
        <f t="shared" si="905"/>
        <v>0</v>
      </c>
      <c r="U723" s="5">
        <f t="shared" si="906"/>
        <v>0</v>
      </c>
      <c r="V723" s="5">
        <f t="shared" si="907"/>
        <v>0</v>
      </c>
      <c r="W723" s="5">
        <f t="shared" si="908"/>
        <v>0</v>
      </c>
      <c r="X723" s="5">
        <f t="shared" si="909"/>
        <v>0</v>
      </c>
      <c r="Y723" s="5">
        <f t="shared" si="910"/>
        <v>0</v>
      </c>
      <c r="Z723" s="5">
        <f t="shared" si="911"/>
        <v>0</v>
      </c>
      <c r="AA723" s="5">
        <f t="shared" si="912"/>
        <v>0</v>
      </c>
      <c r="AB723" s="5">
        <f t="shared" si="913"/>
        <v>0</v>
      </c>
      <c r="AC723" s="5">
        <f t="shared" si="914"/>
        <v>0</v>
      </c>
      <c r="AD723" s="5">
        <f t="shared" si="915"/>
        <v>0</v>
      </c>
      <c r="AE723" s="5">
        <f t="shared" si="916"/>
        <v>0</v>
      </c>
      <c r="AF723" s="5">
        <f t="shared" si="917"/>
        <v>0</v>
      </c>
      <c r="AG723" s="5">
        <f t="shared" si="918"/>
        <v>0</v>
      </c>
      <c r="AH723" s="5">
        <f t="shared" si="919"/>
        <v>0</v>
      </c>
      <c r="AI723" s="5">
        <f t="shared" si="920"/>
        <v>0</v>
      </c>
      <c r="AJ723" s="5">
        <f t="shared" si="921"/>
        <v>0</v>
      </c>
      <c r="AK723" s="5">
        <f t="shared" si="922"/>
        <v>0</v>
      </c>
      <c r="AL723" s="5">
        <f t="shared" si="923"/>
        <v>0</v>
      </c>
      <c r="AM723" s="5">
        <f t="shared" si="924"/>
        <v>0</v>
      </c>
      <c r="AN723" s="5">
        <f t="shared" si="925"/>
        <v>0</v>
      </c>
      <c r="AO723" s="5">
        <f t="shared" si="926"/>
        <v>0</v>
      </c>
      <c r="AP723" s="5">
        <f t="shared" si="927"/>
        <v>0</v>
      </c>
      <c r="AQ723" s="5">
        <f t="shared" si="928"/>
        <v>0</v>
      </c>
      <c r="AR723" s="5">
        <f t="shared" si="929"/>
        <v>0</v>
      </c>
      <c r="AS723" s="5">
        <f t="shared" si="930"/>
        <v>0</v>
      </c>
      <c r="AT723" s="5">
        <f t="shared" si="931"/>
        <v>0</v>
      </c>
      <c r="AU723" s="5">
        <f t="shared" si="932"/>
        <v>0</v>
      </c>
      <c r="AV723" s="5">
        <f t="shared" si="933"/>
        <v>0</v>
      </c>
      <c r="AW723" s="5">
        <f t="shared" si="934"/>
        <v>0</v>
      </c>
      <c r="AX723" s="5">
        <f t="shared" si="935"/>
        <v>0</v>
      </c>
      <c r="AY723" s="5">
        <f t="shared" si="936"/>
        <v>0</v>
      </c>
      <c r="AZ723" s="5">
        <f t="shared" si="937"/>
        <v>0</v>
      </c>
      <c r="BA723" s="5">
        <f t="shared" si="938"/>
        <v>0</v>
      </c>
      <c r="BB723" s="5">
        <f t="shared" si="939"/>
        <v>0</v>
      </c>
      <c r="BC723" s="5">
        <f t="shared" si="940"/>
        <v>0</v>
      </c>
      <c r="BD723" s="5">
        <f t="shared" si="941"/>
        <v>0</v>
      </c>
      <c r="BE723" s="5">
        <f t="shared" si="942"/>
        <v>0</v>
      </c>
      <c r="BF723" s="5">
        <f t="shared" si="943"/>
        <v>0</v>
      </c>
      <c r="BG723" s="5">
        <f t="shared" si="944"/>
        <v>0</v>
      </c>
      <c r="BH723" s="5">
        <f t="shared" si="945"/>
        <v>0</v>
      </c>
      <c r="BI723" s="5">
        <f t="shared" si="946"/>
        <v>0</v>
      </c>
      <c r="BJ723" s="8">
        <f t="shared" si="947"/>
        <v>0</v>
      </c>
      <c r="BK723" s="8">
        <f t="shared" si="948"/>
        <v>1</v>
      </c>
      <c r="BL723" s="8">
        <f t="shared" si="949"/>
        <v>0</v>
      </c>
      <c r="BM723" s="8">
        <f t="shared" si="950"/>
        <v>0</v>
      </c>
      <c r="BN723" s="8">
        <f t="shared" si="951"/>
        <v>1</v>
      </c>
    </row>
    <row r="724" spans="1:66" x14ac:dyDescent="0.25">
      <c r="A724" t="s">
        <v>301</v>
      </c>
      <c r="B724" t="s">
        <v>314</v>
      </c>
      <c r="C724" t="s">
        <v>341</v>
      </c>
      <c r="D724" s="10"/>
      <c r="E724">
        <f>VLOOKUP(A724,home!$A$2:$E$405,3,FALSE)</f>
        <v>1</v>
      </c>
      <c r="F724">
        <f>VLOOKUP(B724,home!$B$2:$E$405,3,FALSE)</f>
        <v>4</v>
      </c>
      <c r="G724">
        <f>VLOOKUP(C724,away!$B$2:$E$405,4,FALSE)</f>
        <v>1</v>
      </c>
      <c r="H724">
        <f>VLOOKUP(A724,away!$A$2:$E$405,3,FALSE)</f>
        <v>0.9</v>
      </c>
      <c r="I724">
        <f>VLOOKUP(C724,away!$B$2:$E$405,3,FALSE)</f>
        <v>0</v>
      </c>
      <c r="J724">
        <f>VLOOKUP(B724,home!$B$2:$E$405,4,FALSE)</f>
        <v>2.2200000000000002</v>
      </c>
      <c r="K724" s="3">
        <f t="shared" si="896"/>
        <v>4</v>
      </c>
      <c r="L724" s="3">
        <f t="shared" si="897"/>
        <v>0</v>
      </c>
      <c r="M724" s="5">
        <f t="shared" si="898"/>
        <v>1.8315638888734179E-2</v>
      </c>
      <c r="N724" s="5">
        <f t="shared" si="899"/>
        <v>7.3262555554936715E-2</v>
      </c>
      <c r="O724" s="5">
        <f t="shared" si="900"/>
        <v>0</v>
      </c>
      <c r="P724" s="5">
        <f t="shared" si="901"/>
        <v>0</v>
      </c>
      <c r="Q724" s="5">
        <f t="shared" si="902"/>
        <v>0.14652511110987346</v>
      </c>
      <c r="R724" s="5">
        <f t="shared" si="903"/>
        <v>0</v>
      </c>
      <c r="S724" s="5">
        <f t="shared" si="904"/>
        <v>0</v>
      </c>
      <c r="T724" s="5">
        <f t="shared" si="905"/>
        <v>0</v>
      </c>
      <c r="U724" s="5">
        <f t="shared" si="906"/>
        <v>0</v>
      </c>
      <c r="V724" s="5">
        <f t="shared" si="907"/>
        <v>0</v>
      </c>
      <c r="W724" s="5">
        <f t="shared" si="908"/>
        <v>0.19536681481316462</v>
      </c>
      <c r="X724" s="5">
        <f t="shared" si="909"/>
        <v>0</v>
      </c>
      <c r="Y724" s="5">
        <f t="shared" si="910"/>
        <v>0</v>
      </c>
      <c r="Z724" s="5">
        <f t="shared" si="911"/>
        <v>0</v>
      </c>
      <c r="AA724" s="5">
        <f t="shared" si="912"/>
        <v>0</v>
      </c>
      <c r="AB724" s="5">
        <f t="shared" si="913"/>
        <v>0</v>
      </c>
      <c r="AC724" s="5">
        <f t="shared" si="914"/>
        <v>0</v>
      </c>
      <c r="AD724" s="5">
        <f t="shared" si="915"/>
        <v>0.19536681481316462</v>
      </c>
      <c r="AE724" s="5">
        <f t="shared" si="916"/>
        <v>0</v>
      </c>
      <c r="AF724" s="5">
        <f t="shared" si="917"/>
        <v>0</v>
      </c>
      <c r="AG724" s="5">
        <f t="shared" si="918"/>
        <v>0</v>
      </c>
      <c r="AH724" s="5">
        <f t="shared" si="919"/>
        <v>0</v>
      </c>
      <c r="AI724" s="5">
        <f t="shared" si="920"/>
        <v>0</v>
      </c>
      <c r="AJ724" s="5">
        <f t="shared" si="921"/>
        <v>0</v>
      </c>
      <c r="AK724" s="5">
        <f t="shared" si="922"/>
        <v>0</v>
      </c>
      <c r="AL724" s="5">
        <f t="shared" si="923"/>
        <v>0</v>
      </c>
      <c r="AM724" s="5">
        <f t="shared" si="924"/>
        <v>0.1562934518505317</v>
      </c>
      <c r="AN724" s="5">
        <f t="shared" si="925"/>
        <v>0</v>
      </c>
      <c r="AO724" s="5">
        <f t="shared" si="926"/>
        <v>0</v>
      </c>
      <c r="AP724" s="5">
        <f t="shared" si="927"/>
        <v>0</v>
      </c>
      <c r="AQ724" s="5">
        <f t="shared" si="928"/>
        <v>0</v>
      </c>
      <c r="AR724" s="5">
        <f t="shared" si="929"/>
        <v>0</v>
      </c>
      <c r="AS724" s="5">
        <f t="shared" si="930"/>
        <v>0</v>
      </c>
      <c r="AT724" s="5">
        <f t="shared" si="931"/>
        <v>0</v>
      </c>
      <c r="AU724" s="5">
        <f t="shared" si="932"/>
        <v>0</v>
      </c>
      <c r="AV724" s="5">
        <f t="shared" si="933"/>
        <v>0</v>
      </c>
      <c r="AW724" s="5">
        <f t="shared" si="934"/>
        <v>0</v>
      </c>
      <c r="AX724" s="5">
        <f t="shared" si="935"/>
        <v>0.10419563456702115</v>
      </c>
      <c r="AY724" s="5">
        <f t="shared" si="936"/>
        <v>0</v>
      </c>
      <c r="AZ724" s="5">
        <f t="shared" si="937"/>
        <v>0</v>
      </c>
      <c r="BA724" s="5">
        <f t="shared" si="938"/>
        <v>0</v>
      </c>
      <c r="BB724" s="5">
        <f t="shared" si="939"/>
        <v>0</v>
      </c>
      <c r="BC724" s="5">
        <f t="shared" si="940"/>
        <v>0</v>
      </c>
      <c r="BD724" s="5">
        <f t="shared" si="941"/>
        <v>0</v>
      </c>
      <c r="BE724" s="5">
        <f t="shared" si="942"/>
        <v>0</v>
      </c>
      <c r="BF724" s="5">
        <f t="shared" si="943"/>
        <v>0</v>
      </c>
      <c r="BG724" s="5">
        <f t="shared" si="944"/>
        <v>0</v>
      </c>
      <c r="BH724" s="5">
        <f t="shared" si="945"/>
        <v>0</v>
      </c>
      <c r="BI724" s="5">
        <f t="shared" si="946"/>
        <v>0</v>
      </c>
      <c r="BJ724" s="8">
        <f t="shared" si="947"/>
        <v>0.87101038270869224</v>
      </c>
      <c r="BK724" s="8">
        <f t="shared" si="948"/>
        <v>1.8315638888734179E-2</v>
      </c>
      <c r="BL724" s="8">
        <f t="shared" si="949"/>
        <v>0</v>
      </c>
      <c r="BM724" s="8">
        <f t="shared" si="950"/>
        <v>0.65122271604388215</v>
      </c>
      <c r="BN724" s="8">
        <f t="shared" si="951"/>
        <v>0.23810330555354436</v>
      </c>
    </row>
    <row r="725" spans="1:66" x14ac:dyDescent="0.25">
      <c r="A725" t="s">
        <v>301</v>
      </c>
      <c r="B725" t="s">
        <v>319</v>
      </c>
      <c r="C725" t="s">
        <v>360</v>
      </c>
      <c r="D725" s="10"/>
      <c r="E725">
        <f>VLOOKUP(A725,home!$A$2:$E$405,3,FALSE)</f>
        <v>1</v>
      </c>
      <c r="F725">
        <f>VLOOKUP(B725,home!$B$2:$E$405,3,FALSE)</f>
        <v>1</v>
      </c>
      <c r="G725" t="e">
        <f>VLOOKUP(C725,away!$B$2:$E$405,4,FALSE)</f>
        <v>#N/A</v>
      </c>
      <c r="H725">
        <f>VLOOKUP(A725,away!$A$2:$E$405,3,FALSE)</f>
        <v>0.9</v>
      </c>
      <c r="I725" t="e">
        <f>VLOOKUP(C725,away!$B$2:$E$405,3,FALSE)</f>
        <v>#N/A</v>
      </c>
      <c r="J725">
        <f>VLOOKUP(B725,home!$B$2:$E$405,4,FALSE)</f>
        <v>1.1100000000000001</v>
      </c>
      <c r="K725" s="3" t="e">
        <f t="shared" si="896"/>
        <v>#N/A</v>
      </c>
      <c r="L725" s="3" t="e">
        <f t="shared" si="897"/>
        <v>#N/A</v>
      </c>
      <c r="M725" s="5" t="e">
        <f t="shared" si="898"/>
        <v>#N/A</v>
      </c>
      <c r="N725" s="5" t="e">
        <f t="shared" si="899"/>
        <v>#N/A</v>
      </c>
      <c r="O725" s="5" t="e">
        <f t="shared" si="900"/>
        <v>#N/A</v>
      </c>
      <c r="P725" s="5" t="e">
        <f t="shared" si="901"/>
        <v>#N/A</v>
      </c>
      <c r="Q725" s="5" t="e">
        <f t="shared" si="902"/>
        <v>#N/A</v>
      </c>
      <c r="R725" s="5" t="e">
        <f t="shared" si="903"/>
        <v>#N/A</v>
      </c>
      <c r="S725" s="5" t="e">
        <f t="shared" si="904"/>
        <v>#N/A</v>
      </c>
      <c r="T725" s="5" t="e">
        <f t="shared" si="905"/>
        <v>#N/A</v>
      </c>
      <c r="U725" s="5" t="e">
        <f t="shared" si="906"/>
        <v>#N/A</v>
      </c>
      <c r="V725" s="5" t="e">
        <f t="shared" si="907"/>
        <v>#N/A</v>
      </c>
      <c r="W725" s="5" t="e">
        <f t="shared" si="908"/>
        <v>#N/A</v>
      </c>
      <c r="X725" s="5" t="e">
        <f t="shared" si="909"/>
        <v>#N/A</v>
      </c>
      <c r="Y725" s="5" t="e">
        <f t="shared" si="910"/>
        <v>#N/A</v>
      </c>
      <c r="Z725" s="5" t="e">
        <f t="shared" si="911"/>
        <v>#N/A</v>
      </c>
      <c r="AA725" s="5" t="e">
        <f t="shared" si="912"/>
        <v>#N/A</v>
      </c>
      <c r="AB725" s="5" t="e">
        <f t="shared" si="913"/>
        <v>#N/A</v>
      </c>
      <c r="AC725" s="5" t="e">
        <f t="shared" si="914"/>
        <v>#N/A</v>
      </c>
      <c r="AD725" s="5" t="e">
        <f t="shared" si="915"/>
        <v>#N/A</v>
      </c>
      <c r="AE725" s="5" t="e">
        <f t="shared" si="916"/>
        <v>#N/A</v>
      </c>
      <c r="AF725" s="5" t="e">
        <f t="shared" si="917"/>
        <v>#N/A</v>
      </c>
      <c r="AG725" s="5" t="e">
        <f t="shared" si="918"/>
        <v>#N/A</v>
      </c>
      <c r="AH725" s="5" t="e">
        <f t="shared" si="919"/>
        <v>#N/A</v>
      </c>
      <c r="AI725" s="5" t="e">
        <f t="shared" si="920"/>
        <v>#N/A</v>
      </c>
      <c r="AJ725" s="5" t="e">
        <f t="shared" si="921"/>
        <v>#N/A</v>
      </c>
      <c r="AK725" s="5" t="e">
        <f t="shared" si="922"/>
        <v>#N/A</v>
      </c>
      <c r="AL725" s="5" t="e">
        <f t="shared" si="923"/>
        <v>#N/A</v>
      </c>
      <c r="AM725" s="5" t="e">
        <f t="shared" si="924"/>
        <v>#N/A</v>
      </c>
      <c r="AN725" s="5" t="e">
        <f t="shared" si="925"/>
        <v>#N/A</v>
      </c>
      <c r="AO725" s="5" t="e">
        <f t="shared" si="926"/>
        <v>#N/A</v>
      </c>
      <c r="AP725" s="5" t="e">
        <f t="shared" si="927"/>
        <v>#N/A</v>
      </c>
      <c r="AQ725" s="5" t="e">
        <f t="shared" si="928"/>
        <v>#N/A</v>
      </c>
      <c r="AR725" s="5" t="e">
        <f t="shared" si="929"/>
        <v>#N/A</v>
      </c>
      <c r="AS725" s="5" t="e">
        <f t="shared" si="930"/>
        <v>#N/A</v>
      </c>
      <c r="AT725" s="5" t="e">
        <f t="shared" si="931"/>
        <v>#N/A</v>
      </c>
      <c r="AU725" s="5" t="e">
        <f t="shared" si="932"/>
        <v>#N/A</v>
      </c>
      <c r="AV725" s="5" t="e">
        <f t="shared" si="933"/>
        <v>#N/A</v>
      </c>
      <c r="AW725" s="5" t="e">
        <f t="shared" si="934"/>
        <v>#N/A</v>
      </c>
      <c r="AX725" s="5" t="e">
        <f t="shared" si="935"/>
        <v>#N/A</v>
      </c>
      <c r="AY725" s="5" t="e">
        <f t="shared" si="936"/>
        <v>#N/A</v>
      </c>
      <c r="AZ725" s="5" t="e">
        <f t="shared" si="937"/>
        <v>#N/A</v>
      </c>
      <c r="BA725" s="5" t="e">
        <f t="shared" si="938"/>
        <v>#N/A</v>
      </c>
      <c r="BB725" s="5" t="e">
        <f t="shared" si="939"/>
        <v>#N/A</v>
      </c>
      <c r="BC725" s="5" t="e">
        <f t="shared" si="940"/>
        <v>#N/A</v>
      </c>
      <c r="BD725" s="5" t="e">
        <f t="shared" si="941"/>
        <v>#N/A</v>
      </c>
      <c r="BE725" s="5" t="e">
        <f t="shared" si="942"/>
        <v>#N/A</v>
      </c>
      <c r="BF725" s="5" t="e">
        <f t="shared" si="943"/>
        <v>#N/A</v>
      </c>
      <c r="BG725" s="5" t="e">
        <f t="shared" si="944"/>
        <v>#N/A</v>
      </c>
      <c r="BH725" s="5" t="e">
        <f t="shared" si="945"/>
        <v>#N/A</v>
      </c>
      <c r="BI725" s="5" t="e">
        <f t="shared" si="946"/>
        <v>#N/A</v>
      </c>
      <c r="BJ725" s="8" t="e">
        <f t="shared" si="947"/>
        <v>#N/A</v>
      </c>
      <c r="BK725" s="8" t="e">
        <f t="shared" si="948"/>
        <v>#N/A</v>
      </c>
      <c r="BL725" s="8" t="e">
        <f t="shared" si="949"/>
        <v>#N/A</v>
      </c>
      <c r="BM725" s="8" t="e">
        <f t="shared" si="950"/>
        <v>#N/A</v>
      </c>
      <c r="BN725" s="8" t="e">
        <f t="shared" si="951"/>
        <v>#N/A</v>
      </c>
    </row>
    <row r="726" spans="1:66" x14ac:dyDescent="0.25">
      <c r="A726" t="s">
        <v>301</v>
      </c>
      <c r="B726" t="s">
        <v>384</v>
      </c>
      <c r="C726" t="s">
        <v>343</v>
      </c>
      <c r="D726" s="10"/>
      <c r="E726">
        <f>VLOOKUP(A726,home!$A$2:$E$405,3,FALSE)</f>
        <v>1</v>
      </c>
      <c r="F726" t="e">
        <f>VLOOKUP(B726,home!$B$2:$E$405,3,FALSE)</f>
        <v>#N/A</v>
      </c>
      <c r="G726">
        <f>VLOOKUP(C726,away!$B$2:$E$405,4,FALSE)</f>
        <v>0</v>
      </c>
      <c r="H726">
        <f>VLOOKUP(A726,away!$A$2:$E$405,3,FALSE)</f>
        <v>0.9</v>
      </c>
      <c r="I726">
        <f>VLOOKUP(C726,away!$B$2:$E$405,3,FALSE)</f>
        <v>0</v>
      </c>
      <c r="J726" t="e">
        <f>VLOOKUP(B726,home!$B$2:$E$405,4,FALSE)</f>
        <v>#N/A</v>
      </c>
      <c r="K726" s="3" t="e">
        <f t="shared" si="896"/>
        <v>#N/A</v>
      </c>
      <c r="L726" s="3" t="e">
        <f t="shared" si="897"/>
        <v>#N/A</v>
      </c>
      <c r="M726" s="5" t="e">
        <f t="shared" si="898"/>
        <v>#N/A</v>
      </c>
      <c r="N726" s="5" t="e">
        <f t="shared" si="899"/>
        <v>#N/A</v>
      </c>
      <c r="O726" s="5" t="e">
        <f t="shared" si="900"/>
        <v>#N/A</v>
      </c>
      <c r="P726" s="5" t="e">
        <f t="shared" si="901"/>
        <v>#N/A</v>
      </c>
      <c r="Q726" s="5" t="e">
        <f t="shared" si="902"/>
        <v>#N/A</v>
      </c>
      <c r="R726" s="5" t="e">
        <f t="shared" si="903"/>
        <v>#N/A</v>
      </c>
      <c r="S726" s="5" t="e">
        <f t="shared" si="904"/>
        <v>#N/A</v>
      </c>
      <c r="T726" s="5" t="e">
        <f t="shared" si="905"/>
        <v>#N/A</v>
      </c>
      <c r="U726" s="5" t="e">
        <f t="shared" si="906"/>
        <v>#N/A</v>
      </c>
      <c r="V726" s="5" t="e">
        <f t="shared" si="907"/>
        <v>#N/A</v>
      </c>
      <c r="W726" s="5" t="e">
        <f t="shared" si="908"/>
        <v>#N/A</v>
      </c>
      <c r="X726" s="5" t="e">
        <f t="shared" si="909"/>
        <v>#N/A</v>
      </c>
      <c r="Y726" s="5" t="e">
        <f t="shared" si="910"/>
        <v>#N/A</v>
      </c>
      <c r="Z726" s="5" t="e">
        <f t="shared" si="911"/>
        <v>#N/A</v>
      </c>
      <c r="AA726" s="5" t="e">
        <f t="shared" si="912"/>
        <v>#N/A</v>
      </c>
      <c r="AB726" s="5" t="e">
        <f t="shared" si="913"/>
        <v>#N/A</v>
      </c>
      <c r="AC726" s="5" t="e">
        <f t="shared" si="914"/>
        <v>#N/A</v>
      </c>
      <c r="AD726" s="5" t="e">
        <f t="shared" si="915"/>
        <v>#N/A</v>
      </c>
      <c r="AE726" s="5" t="e">
        <f t="shared" si="916"/>
        <v>#N/A</v>
      </c>
      <c r="AF726" s="5" t="e">
        <f t="shared" si="917"/>
        <v>#N/A</v>
      </c>
      <c r="AG726" s="5" t="e">
        <f t="shared" si="918"/>
        <v>#N/A</v>
      </c>
      <c r="AH726" s="5" t="e">
        <f t="shared" si="919"/>
        <v>#N/A</v>
      </c>
      <c r="AI726" s="5" t="e">
        <f t="shared" si="920"/>
        <v>#N/A</v>
      </c>
      <c r="AJ726" s="5" t="e">
        <f t="shared" si="921"/>
        <v>#N/A</v>
      </c>
      <c r="AK726" s="5" t="e">
        <f t="shared" si="922"/>
        <v>#N/A</v>
      </c>
      <c r="AL726" s="5" t="e">
        <f t="shared" si="923"/>
        <v>#N/A</v>
      </c>
      <c r="AM726" s="5" t="e">
        <f t="shared" si="924"/>
        <v>#N/A</v>
      </c>
      <c r="AN726" s="5" t="e">
        <f t="shared" si="925"/>
        <v>#N/A</v>
      </c>
      <c r="AO726" s="5" t="e">
        <f t="shared" si="926"/>
        <v>#N/A</v>
      </c>
      <c r="AP726" s="5" t="e">
        <f t="shared" si="927"/>
        <v>#N/A</v>
      </c>
      <c r="AQ726" s="5" t="e">
        <f t="shared" si="928"/>
        <v>#N/A</v>
      </c>
      <c r="AR726" s="5" t="e">
        <f t="shared" si="929"/>
        <v>#N/A</v>
      </c>
      <c r="AS726" s="5" t="e">
        <f t="shared" si="930"/>
        <v>#N/A</v>
      </c>
      <c r="AT726" s="5" t="e">
        <f t="shared" si="931"/>
        <v>#N/A</v>
      </c>
      <c r="AU726" s="5" t="e">
        <f t="shared" si="932"/>
        <v>#N/A</v>
      </c>
      <c r="AV726" s="5" t="e">
        <f t="shared" si="933"/>
        <v>#N/A</v>
      </c>
      <c r="AW726" s="5" t="e">
        <f t="shared" si="934"/>
        <v>#N/A</v>
      </c>
      <c r="AX726" s="5" t="e">
        <f t="shared" si="935"/>
        <v>#N/A</v>
      </c>
      <c r="AY726" s="5" t="e">
        <f t="shared" si="936"/>
        <v>#N/A</v>
      </c>
      <c r="AZ726" s="5" t="e">
        <f t="shared" si="937"/>
        <v>#N/A</v>
      </c>
      <c r="BA726" s="5" t="e">
        <f t="shared" si="938"/>
        <v>#N/A</v>
      </c>
      <c r="BB726" s="5" t="e">
        <f t="shared" si="939"/>
        <v>#N/A</v>
      </c>
      <c r="BC726" s="5" t="e">
        <f t="shared" si="940"/>
        <v>#N/A</v>
      </c>
      <c r="BD726" s="5" t="e">
        <f t="shared" si="941"/>
        <v>#N/A</v>
      </c>
      <c r="BE726" s="5" t="e">
        <f t="shared" si="942"/>
        <v>#N/A</v>
      </c>
      <c r="BF726" s="5" t="e">
        <f t="shared" si="943"/>
        <v>#N/A</v>
      </c>
      <c r="BG726" s="5" t="e">
        <f t="shared" si="944"/>
        <v>#N/A</v>
      </c>
      <c r="BH726" s="5" t="e">
        <f t="shared" si="945"/>
        <v>#N/A</v>
      </c>
      <c r="BI726" s="5" t="e">
        <f t="shared" si="946"/>
        <v>#N/A</v>
      </c>
      <c r="BJ726" s="8" t="e">
        <f t="shared" si="947"/>
        <v>#N/A</v>
      </c>
      <c r="BK726" s="8" t="e">
        <f t="shared" si="948"/>
        <v>#N/A</v>
      </c>
      <c r="BL726" s="8" t="e">
        <f t="shared" si="949"/>
        <v>#N/A</v>
      </c>
      <c r="BM726" s="8" t="e">
        <f t="shared" si="950"/>
        <v>#N/A</v>
      </c>
      <c r="BN726" s="8" t="e">
        <f t="shared" si="951"/>
        <v>#N/A</v>
      </c>
    </row>
    <row r="727" spans="1:66" s="10" customFormat="1" x14ac:dyDescent="0.25">
      <c r="A727" t="s">
        <v>301</v>
      </c>
      <c r="B727" t="s">
        <v>313</v>
      </c>
      <c r="C727" t="s">
        <v>385</v>
      </c>
      <c r="E727">
        <f>VLOOKUP(A727,home!$A$2:$E$405,3,FALSE)</f>
        <v>1</v>
      </c>
      <c r="F727">
        <f>VLOOKUP(B727,home!$B$2:$E$405,3,FALSE)</f>
        <v>1</v>
      </c>
      <c r="G727">
        <f>VLOOKUP(C727,away!$B$2:$E$405,4,FALSE)</f>
        <v>0</v>
      </c>
      <c r="H727">
        <f>VLOOKUP(A727,away!$A$2:$E$405,3,FALSE)</f>
        <v>0.9</v>
      </c>
      <c r="I727">
        <f>VLOOKUP(C727,away!$B$2:$E$405,3,FALSE)</f>
        <v>0</v>
      </c>
      <c r="J727">
        <f>VLOOKUP(B727,home!$B$2:$E$405,4,FALSE)</f>
        <v>0</v>
      </c>
      <c r="K727" s="3">
        <f t="shared" si="896"/>
        <v>0</v>
      </c>
      <c r="L727" s="3">
        <f t="shared" si="897"/>
        <v>0</v>
      </c>
      <c r="M727" s="5">
        <f t="shared" si="898"/>
        <v>1</v>
      </c>
      <c r="N727" s="5">
        <f t="shared" si="899"/>
        <v>0</v>
      </c>
      <c r="O727" s="5">
        <f t="shared" si="900"/>
        <v>0</v>
      </c>
      <c r="P727" s="5">
        <f t="shared" si="901"/>
        <v>0</v>
      </c>
      <c r="Q727" s="5">
        <f t="shared" si="902"/>
        <v>0</v>
      </c>
      <c r="R727" s="5">
        <f t="shared" si="903"/>
        <v>0</v>
      </c>
      <c r="S727" s="5">
        <f t="shared" si="904"/>
        <v>0</v>
      </c>
      <c r="T727" s="5">
        <f t="shared" si="905"/>
        <v>0</v>
      </c>
      <c r="U727" s="5">
        <f t="shared" si="906"/>
        <v>0</v>
      </c>
      <c r="V727" s="5">
        <f t="shared" si="907"/>
        <v>0</v>
      </c>
      <c r="W727" s="5">
        <f t="shared" si="908"/>
        <v>0</v>
      </c>
      <c r="X727" s="5">
        <f t="shared" si="909"/>
        <v>0</v>
      </c>
      <c r="Y727" s="5">
        <f t="shared" si="910"/>
        <v>0</v>
      </c>
      <c r="Z727" s="5">
        <f t="shared" si="911"/>
        <v>0</v>
      </c>
      <c r="AA727" s="5">
        <f t="shared" si="912"/>
        <v>0</v>
      </c>
      <c r="AB727" s="5">
        <f t="shared" si="913"/>
        <v>0</v>
      </c>
      <c r="AC727" s="5">
        <f t="shared" si="914"/>
        <v>0</v>
      </c>
      <c r="AD727" s="5">
        <f t="shared" si="915"/>
        <v>0</v>
      </c>
      <c r="AE727" s="5">
        <f t="shared" si="916"/>
        <v>0</v>
      </c>
      <c r="AF727" s="5">
        <f t="shared" si="917"/>
        <v>0</v>
      </c>
      <c r="AG727" s="5">
        <f t="shared" si="918"/>
        <v>0</v>
      </c>
      <c r="AH727" s="5">
        <f t="shared" si="919"/>
        <v>0</v>
      </c>
      <c r="AI727" s="5">
        <f t="shared" si="920"/>
        <v>0</v>
      </c>
      <c r="AJ727" s="5">
        <f t="shared" si="921"/>
        <v>0</v>
      </c>
      <c r="AK727" s="5">
        <f t="shared" si="922"/>
        <v>0</v>
      </c>
      <c r="AL727" s="5">
        <f t="shared" si="923"/>
        <v>0</v>
      </c>
      <c r="AM727" s="5">
        <f t="shared" si="924"/>
        <v>0</v>
      </c>
      <c r="AN727" s="5">
        <f t="shared" si="925"/>
        <v>0</v>
      </c>
      <c r="AO727" s="5">
        <f t="shared" si="926"/>
        <v>0</v>
      </c>
      <c r="AP727" s="5">
        <f t="shared" si="927"/>
        <v>0</v>
      </c>
      <c r="AQ727" s="5">
        <f t="shared" si="928"/>
        <v>0</v>
      </c>
      <c r="AR727" s="5">
        <f t="shared" si="929"/>
        <v>0</v>
      </c>
      <c r="AS727" s="5">
        <f t="shared" si="930"/>
        <v>0</v>
      </c>
      <c r="AT727" s="5">
        <f t="shared" si="931"/>
        <v>0</v>
      </c>
      <c r="AU727" s="5">
        <f t="shared" si="932"/>
        <v>0</v>
      </c>
      <c r="AV727" s="5">
        <f t="shared" si="933"/>
        <v>0</v>
      </c>
      <c r="AW727" s="5">
        <f t="shared" si="934"/>
        <v>0</v>
      </c>
      <c r="AX727" s="5">
        <f t="shared" si="935"/>
        <v>0</v>
      </c>
      <c r="AY727" s="5">
        <f t="shared" si="936"/>
        <v>0</v>
      </c>
      <c r="AZ727" s="5">
        <f t="shared" si="937"/>
        <v>0</v>
      </c>
      <c r="BA727" s="5">
        <f t="shared" si="938"/>
        <v>0</v>
      </c>
      <c r="BB727" s="5">
        <f t="shared" si="939"/>
        <v>0</v>
      </c>
      <c r="BC727" s="5">
        <f t="shared" si="940"/>
        <v>0</v>
      </c>
      <c r="BD727" s="5">
        <f t="shared" si="941"/>
        <v>0</v>
      </c>
      <c r="BE727" s="5">
        <f t="shared" si="942"/>
        <v>0</v>
      </c>
      <c r="BF727" s="5">
        <f t="shared" si="943"/>
        <v>0</v>
      </c>
      <c r="BG727" s="5">
        <f t="shared" si="944"/>
        <v>0</v>
      </c>
      <c r="BH727" s="5">
        <f t="shared" si="945"/>
        <v>0</v>
      </c>
      <c r="BI727" s="5">
        <f t="shared" si="946"/>
        <v>0</v>
      </c>
      <c r="BJ727" s="8">
        <f t="shared" si="947"/>
        <v>0</v>
      </c>
      <c r="BK727" s="8">
        <f t="shared" si="948"/>
        <v>1</v>
      </c>
      <c r="BL727" s="8">
        <f t="shared" si="949"/>
        <v>0</v>
      </c>
      <c r="BM727" s="8">
        <f t="shared" si="950"/>
        <v>0</v>
      </c>
      <c r="BN727" s="8">
        <f t="shared" si="951"/>
        <v>1</v>
      </c>
    </row>
    <row r="728" spans="1:66" x14ac:dyDescent="0.25">
      <c r="A728" t="s">
        <v>303</v>
      </c>
      <c r="B728" t="s">
        <v>470</v>
      </c>
      <c r="C728" t="s">
        <v>308</v>
      </c>
      <c r="D728" s="10"/>
      <c r="E728">
        <f>VLOOKUP(A728,home!$A$2:$E$405,3,FALSE)</f>
        <v>1</v>
      </c>
      <c r="F728" t="e">
        <f>VLOOKUP(B728,home!$B$2:$E$405,3,FALSE)</f>
        <v>#N/A</v>
      </c>
      <c r="G728">
        <f>VLOOKUP(C728,away!$B$2:$E$405,4,FALSE)</f>
        <v>1</v>
      </c>
      <c r="H728">
        <f>VLOOKUP(A728,away!$A$2:$E$405,3,FALSE)</f>
        <v>0.63636363636363602</v>
      </c>
      <c r="I728">
        <f>VLOOKUP(C728,away!$B$2:$E$405,3,FALSE)</f>
        <v>3</v>
      </c>
      <c r="J728" t="e">
        <f>VLOOKUP(B728,home!$B$2:$E$405,4,FALSE)</f>
        <v>#N/A</v>
      </c>
      <c r="K728" s="3" t="e">
        <f t="shared" si="896"/>
        <v>#N/A</v>
      </c>
      <c r="L728" s="3" t="e">
        <f t="shared" si="897"/>
        <v>#N/A</v>
      </c>
      <c r="M728" s="5" t="e">
        <f t="shared" si="898"/>
        <v>#N/A</v>
      </c>
      <c r="N728" s="5" t="e">
        <f t="shared" si="899"/>
        <v>#N/A</v>
      </c>
      <c r="O728" s="5" t="e">
        <f t="shared" si="900"/>
        <v>#N/A</v>
      </c>
      <c r="P728" s="5" t="e">
        <f t="shared" si="901"/>
        <v>#N/A</v>
      </c>
      <c r="Q728" s="5" t="e">
        <f t="shared" si="902"/>
        <v>#N/A</v>
      </c>
      <c r="R728" s="5" t="e">
        <f t="shared" si="903"/>
        <v>#N/A</v>
      </c>
      <c r="S728" s="5" t="e">
        <f t="shared" si="904"/>
        <v>#N/A</v>
      </c>
      <c r="T728" s="5" t="e">
        <f t="shared" si="905"/>
        <v>#N/A</v>
      </c>
      <c r="U728" s="5" t="e">
        <f t="shared" si="906"/>
        <v>#N/A</v>
      </c>
      <c r="V728" s="5" t="e">
        <f t="shared" si="907"/>
        <v>#N/A</v>
      </c>
      <c r="W728" s="5" t="e">
        <f t="shared" si="908"/>
        <v>#N/A</v>
      </c>
      <c r="X728" s="5" t="e">
        <f t="shared" si="909"/>
        <v>#N/A</v>
      </c>
      <c r="Y728" s="5" t="e">
        <f t="shared" si="910"/>
        <v>#N/A</v>
      </c>
      <c r="Z728" s="5" t="e">
        <f t="shared" si="911"/>
        <v>#N/A</v>
      </c>
      <c r="AA728" s="5" t="e">
        <f t="shared" si="912"/>
        <v>#N/A</v>
      </c>
      <c r="AB728" s="5" t="e">
        <f t="shared" si="913"/>
        <v>#N/A</v>
      </c>
      <c r="AC728" s="5" t="e">
        <f t="shared" si="914"/>
        <v>#N/A</v>
      </c>
      <c r="AD728" s="5" t="e">
        <f t="shared" si="915"/>
        <v>#N/A</v>
      </c>
      <c r="AE728" s="5" t="e">
        <f t="shared" si="916"/>
        <v>#N/A</v>
      </c>
      <c r="AF728" s="5" t="e">
        <f t="shared" si="917"/>
        <v>#N/A</v>
      </c>
      <c r="AG728" s="5" t="e">
        <f t="shared" si="918"/>
        <v>#N/A</v>
      </c>
      <c r="AH728" s="5" t="e">
        <f t="shared" si="919"/>
        <v>#N/A</v>
      </c>
      <c r="AI728" s="5" t="e">
        <f t="shared" si="920"/>
        <v>#N/A</v>
      </c>
      <c r="AJ728" s="5" t="e">
        <f t="shared" si="921"/>
        <v>#N/A</v>
      </c>
      <c r="AK728" s="5" t="e">
        <f t="shared" si="922"/>
        <v>#N/A</v>
      </c>
      <c r="AL728" s="5" t="e">
        <f t="shared" si="923"/>
        <v>#N/A</v>
      </c>
      <c r="AM728" s="5" t="e">
        <f t="shared" si="924"/>
        <v>#N/A</v>
      </c>
      <c r="AN728" s="5" t="e">
        <f t="shared" si="925"/>
        <v>#N/A</v>
      </c>
      <c r="AO728" s="5" t="e">
        <f t="shared" si="926"/>
        <v>#N/A</v>
      </c>
      <c r="AP728" s="5" t="e">
        <f t="shared" si="927"/>
        <v>#N/A</v>
      </c>
      <c r="AQ728" s="5" t="e">
        <f t="shared" si="928"/>
        <v>#N/A</v>
      </c>
      <c r="AR728" s="5" t="e">
        <f t="shared" si="929"/>
        <v>#N/A</v>
      </c>
      <c r="AS728" s="5" t="e">
        <f t="shared" si="930"/>
        <v>#N/A</v>
      </c>
      <c r="AT728" s="5" t="e">
        <f t="shared" si="931"/>
        <v>#N/A</v>
      </c>
      <c r="AU728" s="5" t="e">
        <f t="shared" si="932"/>
        <v>#N/A</v>
      </c>
      <c r="AV728" s="5" t="e">
        <f t="shared" si="933"/>
        <v>#N/A</v>
      </c>
      <c r="AW728" s="5" t="e">
        <f t="shared" si="934"/>
        <v>#N/A</v>
      </c>
      <c r="AX728" s="5" t="e">
        <f t="shared" si="935"/>
        <v>#N/A</v>
      </c>
      <c r="AY728" s="5" t="e">
        <f t="shared" si="936"/>
        <v>#N/A</v>
      </c>
      <c r="AZ728" s="5" t="e">
        <f t="shared" si="937"/>
        <v>#N/A</v>
      </c>
      <c r="BA728" s="5" t="e">
        <f t="shared" si="938"/>
        <v>#N/A</v>
      </c>
      <c r="BB728" s="5" t="e">
        <f t="shared" si="939"/>
        <v>#N/A</v>
      </c>
      <c r="BC728" s="5" t="e">
        <f t="shared" si="940"/>
        <v>#N/A</v>
      </c>
      <c r="BD728" s="5" t="e">
        <f t="shared" si="941"/>
        <v>#N/A</v>
      </c>
      <c r="BE728" s="5" t="e">
        <f t="shared" si="942"/>
        <v>#N/A</v>
      </c>
      <c r="BF728" s="5" t="e">
        <f t="shared" si="943"/>
        <v>#N/A</v>
      </c>
      <c r="BG728" s="5" t="e">
        <f t="shared" si="944"/>
        <v>#N/A</v>
      </c>
      <c r="BH728" s="5" t="e">
        <f t="shared" si="945"/>
        <v>#N/A</v>
      </c>
      <c r="BI728" s="5" t="e">
        <f t="shared" si="946"/>
        <v>#N/A</v>
      </c>
      <c r="BJ728" s="8" t="e">
        <f t="shared" si="947"/>
        <v>#N/A</v>
      </c>
      <c r="BK728" s="8" t="e">
        <f t="shared" si="948"/>
        <v>#N/A</v>
      </c>
      <c r="BL728" s="8" t="e">
        <f t="shared" si="949"/>
        <v>#N/A</v>
      </c>
      <c r="BM728" s="8" t="e">
        <f t="shared" si="950"/>
        <v>#N/A</v>
      </c>
      <c r="BN728" s="8" t="e">
        <f t="shared" si="951"/>
        <v>#N/A</v>
      </c>
    </row>
    <row r="729" spans="1:66" x14ac:dyDescent="0.25">
      <c r="A729" t="s">
        <v>303</v>
      </c>
      <c r="B729" t="s">
        <v>353</v>
      </c>
      <c r="C729" t="s">
        <v>383</v>
      </c>
      <c r="D729" s="10"/>
      <c r="E729">
        <f>VLOOKUP(A729,home!$A$2:$E$405,3,FALSE)</f>
        <v>1</v>
      </c>
      <c r="F729">
        <f>VLOOKUP(B729,home!$B$2:$E$405,3,FALSE)</f>
        <v>0</v>
      </c>
      <c r="G729">
        <f>VLOOKUP(C729,away!$B$2:$E$405,4,FALSE)</f>
        <v>1</v>
      </c>
      <c r="H729">
        <f>VLOOKUP(A729,away!$A$2:$E$405,3,FALSE)</f>
        <v>0.63636363636363602</v>
      </c>
      <c r="I729">
        <f>VLOOKUP(C729,away!$B$2:$E$405,3,FALSE)</f>
        <v>1</v>
      </c>
      <c r="J729">
        <f>VLOOKUP(B729,home!$B$2:$E$405,4,FALSE)</f>
        <v>0</v>
      </c>
      <c r="K729" s="3">
        <f t="shared" si="896"/>
        <v>0</v>
      </c>
      <c r="L729" s="3">
        <f t="shared" si="897"/>
        <v>0</v>
      </c>
      <c r="M729" s="5">
        <f t="shared" si="898"/>
        <v>1</v>
      </c>
      <c r="N729" s="5">
        <f t="shared" si="899"/>
        <v>0</v>
      </c>
      <c r="O729" s="5">
        <f t="shared" si="900"/>
        <v>0</v>
      </c>
      <c r="P729" s="5">
        <f t="shared" si="901"/>
        <v>0</v>
      </c>
      <c r="Q729" s="5">
        <f t="shared" si="902"/>
        <v>0</v>
      </c>
      <c r="R729" s="5">
        <f t="shared" si="903"/>
        <v>0</v>
      </c>
      <c r="S729" s="5">
        <f t="shared" si="904"/>
        <v>0</v>
      </c>
      <c r="T729" s="5">
        <f t="shared" si="905"/>
        <v>0</v>
      </c>
      <c r="U729" s="5">
        <f t="shared" si="906"/>
        <v>0</v>
      </c>
      <c r="V729" s="5">
        <f t="shared" si="907"/>
        <v>0</v>
      </c>
      <c r="W729" s="5">
        <f t="shared" si="908"/>
        <v>0</v>
      </c>
      <c r="X729" s="5">
        <f t="shared" si="909"/>
        <v>0</v>
      </c>
      <c r="Y729" s="5">
        <f t="shared" si="910"/>
        <v>0</v>
      </c>
      <c r="Z729" s="5">
        <f t="shared" si="911"/>
        <v>0</v>
      </c>
      <c r="AA729" s="5">
        <f t="shared" si="912"/>
        <v>0</v>
      </c>
      <c r="AB729" s="5">
        <f t="shared" si="913"/>
        <v>0</v>
      </c>
      <c r="AC729" s="5">
        <f t="shared" si="914"/>
        <v>0</v>
      </c>
      <c r="AD729" s="5">
        <f t="shared" si="915"/>
        <v>0</v>
      </c>
      <c r="AE729" s="5">
        <f t="shared" si="916"/>
        <v>0</v>
      </c>
      <c r="AF729" s="5">
        <f t="shared" si="917"/>
        <v>0</v>
      </c>
      <c r="AG729" s="5">
        <f t="shared" si="918"/>
        <v>0</v>
      </c>
      <c r="AH729" s="5">
        <f t="shared" si="919"/>
        <v>0</v>
      </c>
      <c r="AI729" s="5">
        <f t="shared" si="920"/>
        <v>0</v>
      </c>
      <c r="AJ729" s="5">
        <f t="shared" si="921"/>
        <v>0</v>
      </c>
      <c r="AK729" s="5">
        <f t="shared" si="922"/>
        <v>0</v>
      </c>
      <c r="AL729" s="5">
        <f t="shared" si="923"/>
        <v>0</v>
      </c>
      <c r="AM729" s="5">
        <f t="shared" si="924"/>
        <v>0</v>
      </c>
      <c r="AN729" s="5">
        <f t="shared" si="925"/>
        <v>0</v>
      </c>
      <c r="AO729" s="5">
        <f t="shared" si="926"/>
        <v>0</v>
      </c>
      <c r="AP729" s="5">
        <f t="shared" si="927"/>
        <v>0</v>
      </c>
      <c r="AQ729" s="5">
        <f t="shared" si="928"/>
        <v>0</v>
      </c>
      <c r="AR729" s="5">
        <f t="shared" si="929"/>
        <v>0</v>
      </c>
      <c r="AS729" s="5">
        <f t="shared" si="930"/>
        <v>0</v>
      </c>
      <c r="AT729" s="5">
        <f t="shared" si="931"/>
        <v>0</v>
      </c>
      <c r="AU729" s="5">
        <f t="shared" si="932"/>
        <v>0</v>
      </c>
      <c r="AV729" s="5">
        <f t="shared" si="933"/>
        <v>0</v>
      </c>
      <c r="AW729" s="5">
        <f t="shared" si="934"/>
        <v>0</v>
      </c>
      <c r="AX729" s="5">
        <f t="shared" si="935"/>
        <v>0</v>
      </c>
      <c r="AY729" s="5">
        <f t="shared" si="936"/>
        <v>0</v>
      </c>
      <c r="AZ729" s="5">
        <f t="shared" si="937"/>
        <v>0</v>
      </c>
      <c r="BA729" s="5">
        <f t="shared" si="938"/>
        <v>0</v>
      </c>
      <c r="BB729" s="5">
        <f t="shared" si="939"/>
        <v>0</v>
      </c>
      <c r="BC729" s="5">
        <f t="shared" si="940"/>
        <v>0</v>
      </c>
      <c r="BD729" s="5">
        <f t="shared" si="941"/>
        <v>0</v>
      </c>
      <c r="BE729" s="5">
        <f t="shared" si="942"/>
        <v>0</v>
      </c>
      <c r="BF729" s="5">
        <f t="shared" si="943"/>
        <v>0</v>
      </c>
      <c r="BG729" s="5">
        <f t="shared" si="944"/>
        <v>0</v>
      </c>
      <c r="BH729" s="5">
        <f t="shared" si="945"/>
        <v>0</v>
      </c>
      <c r="BI729" s="5">
        <f t="shared" si="946"/>
        <v>0</v>
      </c>
      <c r="BJ729" s="8">
        <f t="shared" si="947"/>
        <v>0</v>
      </c>
      <c r="BK729" s="8">
        <f t="shared" si="948"/>
        <v>1</v>
      </c>
      <c r="BL729" s="8">
        <f t="shared" si="949"/>
        <v>0</v>
      </c>
      <c r="BM729" s="8">
        <f t="shared" si="950"/>
        <v>0</v>
      </c>
      <c r="BN729" s="8">
        <f t="shared" si="951"/>
        <v>1</v>
      </c>
    </row>
    <row r="730" spans="1:66" x14ac:dyDescent="0.25">
      <c r="A730" t="s">
        <v>303</v>
      </c>
      <c r="B730" t="s">
        <v>469</v>
      </c>
      <c r="C730" t="s">
        <v>340</v>
      </c>
      <c r="D730" s="10"/>
      <c r="E730">
        <f>VLOOKUP(A730,home!$A$2:$E$405,3,FALSE)</f>
        <v>1</v>
      </c>
      <c r="F730">
        <f>VLOOKUP(B730,home!$B$2:$E$405,3,FALSE)</f>
        <v>1</v>
      </c>
      <c r="G730">
        <f>VLOOKUP(C730,away!$B$2:$E$405,4,FALSE)</f>
        <v>0</v>
      </c>
      <c r="H730">
        <f>VLOOKUP(A730,away!$A$2:$E$405,3,FALSE)</f>
        <v>0.63636363636363602</v>
      </c>
      <c r="I730">
        <f>VLOOKUP(C730,away!$B$2:$E$405,3,FALSE)</f>
        <v>2</v>
      </c>
      <c r="J730">
        <f>VLOOKUP(B730,home!$B$2:$E$405,4,FALSE)</f>
        <v>0</v>
      </c>
      <c r="K730" s="3">
        <f t="shared" si="896"/>
        <v>0</v>
      </c>
      <c r="L730" s="3">
        <f t="shared" si="897"/>
        <v>0</v>
      </c>
      <c r="M730" s="5">
        <f t="shared" si="898"/>
        <v>1</v>
      </c>
      <c r="N730" s="5">
        <f t="shared" si="899"/>
        <v>0</v>
      </c>
      <c r="O730" s="5">
        <f t="shared" si="900"/>
        <v>0</v>
      </c>
      <c r="P730" s="5">
        <f t="shared" si="901"/>
        <v>0</v>
      </c>
      <c r="Q730" s="5">
        <f t="shared" si="902"/>
        <v>0</v>
      </c>
      <c r="R730" s="5">
        <f t="shared" si="903"/>
        <v>0</v>
      </c>
      <c r="S730" s="5">
        <f t="shared" si="904"/>
        <v>0</v>
      </c>
      <c r="T730" s="5">
        <f t="shared" si="905"/>
        <v>0</v>
      </c>
      <c r="U730" s="5">
        <f t="shared" si="906"/>
        <v>0</v>
      </c>
      <c r="V730" s="5">
        <f t="shared" si="907"/>
        <v>0</v>
      </c>
      <c r="W730" s="5">
        <f t="shared" si="908"/>
        <v>0</v>
      </c>
      <c r="X730" s="5">
        <f t="shared" si="909"/>
        <v>0</v>
      </c>
      <c r="Y730" s="5">
        <f t="shared" si="910"/>
        <v>0</v>
      </c>
      <c r="Z730" s="5">
        <f t="shared" si="911"/>
        <v>0</v>
      </c>
      <c r="AA730" s="5">
        <f t="shared" si="912"/>
        <v>0</v>
      </c>
      <c r="AB730" s="5">
        <f t="shared" si="913"/>
        <v>0</v>
      </c>
      <c r="AC730" s="5">
        <f t="shared" si="914"/>
        <v>0</v>
      </c>
      <c r="AD730" s="5">
        <f t="shared" si="915"/>
        <v>0</v>
      </c>
      <c r="AE730" s="5">
        <f t="shared" si="916"/>
        <v>0</v>
      </c>
      <c r="AF730" s="5">
        <f t="shared" si="917"/>
        <v>0</v>
      </c>
      <c r="AG730" s="5">
        <f t="shared" si="918"/>
        <v>0</v>
      </c>
      <c r="AH730" s="5">
        <f t="shared" si="919"/>
        <v>0</v>
      </c>
      <c r="AI730" s="5">
        <f t="shared" si="920"/>
        <v>0</v>
      </c>
      <c r="AJ730" s="5">
        <f t="shared" si="921"/>
        <v>0</v>
      </c>
      <c r="AK730" s="5">
        <f t="shared" si="922"/>
        <v>0</v>
      </c>
      <c r="AL730" s="5">
        <f t="shared" si="923"/>
        <v>0</v>
      </c>
      <c r="AM730" s="5">
        <f t="shared" si="924"/>
        <v>0</v>
      </c>
      <c r="AN730" s="5">
        <f t="shared" si="925"/>
        <v>0</v>
      </c>
      <c r="AO730" s="5">
        <f t="shared" si="926"/>
        <v>0</v>
      </c>
      <c r="AP730" s="5">
        <f t="shared" si="927"/>
        <v>0</v>
      </c>
      <c r="AQ730" s="5">
        <f t="shared" si="928"/>
        <v>0</v>
      </c>
      <c r="AR730" s="5">
        <f t="shared" si="929"/>
        <v>0</v>
      </c>
      <c r="AS730" s="5">
        <f t="shared" si="930"/>
        <v>0</v>
      </c>
      <c r="AT730" s="5">
        <f t="shared" si="931"/>
        <v>0</v>
      </c>
      <c r="AU730" s="5">
        <f t="shared" si="932"/>
        <v>0</v>
      </c>
      <c r="AV730" s="5">
        <f t="shared" si="933"/>
        <v>0</v>
      </c>
      <c r="AW730" s="5">
        <f t="shared" si="934"/>
        <v>0</v>
      </c>
      <c r="AX730" s="5">
        <f t="shared" si="935"/>
        <v>0</v>
      </c>
      <c r="AY730" s="5">
        <f t="shared" si="936"/>
        <v>0</v>
      </c>
      <c r="AZ730" s="5">
        <f t="shared" si="937"/>
        <v>0</v>
      </c>
      <c r="BA730" s="5">
        <f t="shared" si="938"/>
        <v>0</v>
      </c>
      <c r="BB730" s="5">
        <f t="shared" si="939"/>
        <v>0</v>
      </c>
      <c r="BC730" s="5">
        <f t="shared" si="940"/>
        <v>0</v>
      </c>
      <c r="BD730" s="5">
        <f t="shared" si="941"/>
        <v>0</v>
      </c>
      <c r="BE730" s="5">
        <f t="shared" si="942"/>
        <v>0</v>
      </c>
      <c r="BF730" s="5">
        <f t="shared" si="943"/>
        <v>0</v>
      </c>
      <c r="BG730" s="5">
        <f t="shared" si="944"/>
        <v>0</v>
      </c>
      <c r="BH730" s="5">
        <f t="shared" si="945"/>
        <v>0</v>
      </c>
      <c r="BI730" s="5">
        <f t="shared" si="946"/>
        <v>0</v>
      </c>
      <c r="BJ730" s="8">
        <f t="shared" si="947"/>
        <v>0</v>
      </c>
      <c r="BK730" s="8">
        <f t="shared" si="948"/>
        <v>1</v>
      </c>
      <c r="BL730" s="8">
        <f t="shared" si="949"/>
        <v>0</v>
      </c>
      <c r="BM730" s="8">
        <f t="shared" si="950"/>
        <v>0</v>
      </c>
      <c r="BN730" s="8">
        <f t="shared" si="951"/>
        <v>1</v>
      </c>
    </row>
    <row r="731" spans="1:66" x14ac:dyDescent="0.25">
      <c r="A731" s="10" t="s">
        <v>303</v>
      </c>
      <c r="B731" s="10" t="s">
        <v>473</v>
      </c>
      <c r="C731" s="10" t="s">
        <v>333</v>
      </c>
      <c r="D731" s="10"/>
      <c r="E731">
        <f>VLOOKUP(A731,home!$A$2:$E$405,3,FALSE)</f>
        <v>1</v>
      </c>
      <c r="F731" t="e">
        <f>VLOOKUP(B731,home!$B$2:$E$405,3,FALSE)</f>
        <v>#N/A</v>
      </c>
      <c r="G731">
        <f>VLOOKUP(C731,away!$B$2:$E$405,4,FALSE)</f>
        <v>2</v>
      </c>
      <c r="H731">
        <f>VLOOKUP(A731,away!$A$2:$E$405,3,FALSE)</f>
        <v>0.63636363636363602</v>
      </c>
      <c r="I731">
        <f>VLOOKUP(C731,away!$B$2:$E$405,3,FALSE)</f>
        <v>0</v>
      </c>
      <c r="J731" t="e">
        <f>VLOOKUP(B731,home!$B$2:$E$405,4,FALSE)</f>
        <v>#N/A</v>
      </c>
      <c r="K731" s="3" t="e">
        <f t="shared" si="896"/>
        <v>#N/A</v>
      </c>
      <c r="L731" s="3" t="e">
        <f t="shared" si="897"/>
        <v>#N/A</v>
      </c>
      <c r="M731" s="5" t="e">
        <f t="shared" si="898"/>
        <v>#N/A</v>
      </c>
      <c r="N731" s="5" t="e">
        <f t="shared" si="899"/>
        <v>#N/A</v>
      </c>
      <c r="O731" s="5" t="e">
        <f t="shared" si="900"/>
        <v>#N/A</v>
      </c>
      <c r="P731" s="5" t="e">
        <f t="shared" si="901"/>
        <v>#N/A</v>
      </c>
      <c r="Q731" s="5" t="e">
        <f t="shared" si="902"/>
        <v>#N/A</v>
      </c>
      <c r="R731" s="5" t="e">
        <f t="shared" si="903"/>
        <v>#N/A</v>
      </c>
      <c r="S731" s="5" t="e">
        <f t="shared" si="904"/>
        <v>#N/A</v>
      </c>
      <c r="T731" s="5" t="e">
        <f t="shared" si="905"/>
        <v>#N/A</v>
      </c>
      <c r="U731" s="5" t="e">
        <f t="shared" si="906"/>
        <v>#N/A</v>
      </c>
      <c r="V731" s="5" t="e">
        <f t="shared" si="907"/>
        <v>#N/A</v>
      </c>
      <c r="W731" s="5" t="e">
        <f t="shared" si="908"/>
        <v>#N/A</v>
      </c>
      <c r="X731" s="5" t="e">
        <f t="shared" si="909"/>
        <v>#N/A</v>
      </c>
      <c r="Y731" s="5" t="e">
        <f t="shared" si="910"/>
        <v>#N/A</v>
      </c>
      <c r="Z731" s="5" t="e">
        <f t="shared" si="911"/>
        <v>#N/A</v>
      </c>
      <c r="AA731" s="5" t="e">
        <f t="shared" si="912"/>
        <v>#N/A</v>
      </c>
      <c r="AB731" s="5" t="e">
        <f t="shared" si="913"/>
        <v>#N/A</v>
      </c>
      <c r="AC731" s="5" t="e">
        <f t="shared" si="914"/>
        <v>#N/A</v>
      </c>
      <c r="AD731" s="5" t="e">
        <f t="shared" si="915"/>
        <v>#N/A</v>
      </c>
      <c r="AE731" s="5" t="e">
        <f t="shared" si="916"/>
        <v>#N/A</v>
      </c>
      <c r="AF731" s="5" t="e">
        <f t="shared" si="917"/>
        <v>#N/A</v>
      </c>
      <c r="AG731" s="5" t="e">
        <f t="shared" si="918"/>
        <v>#N/A</v>
      </c>
      <c r="AH731" s="5" t="e">
        <f t="shared" si="919"/>
        <v>#N/A</v>
      </c>
      <c r="AI731" s="5" t="e">
        <f t="shared" si="920"/>
        <v>#N/A</v>
      </c>
      <c r="AJ731" s="5" t="e">
        <f t="shared" si="921"/>
        <v>#N/A</v>
      </c>
      <c r="AK731" s="5" t="e">
        <f t="shared" si="922"/>
        <v>#N/A</v>
      </c>
      <c r="AL731" s="5" t="e">
        <f t="shared" si="923"/>
        <v>#N/A</v>
      </c>
      <c r="AM731" s="5" t="e">
        <f t="shared" si="924"/>
        <v>#N/A</v>
      </c>
      <c r="AN731" s="5" t="e">
        <f t="shared" si="925"/>
        <v>#N/A</v>
      </c>
      <c r="AO731" s="5" t="e">
        <f t="shared" si="926"/>
        <v>#N/A</v>
      </c>
      <c r="AP731" s="5" t="e">
        <f t="shared" si="927"/>
        <v>#N/A</v>
      </c>
      <c r="AQ731" s="5" t="e">
        <f t="shared" si="928"/>
        <v>#N/A</v>
      </c>
      <c r="AR731" s="5" t="e">
        <f t="shared" si="929"/>
        <v>#N/A</v>
      </c>
      <c r="AS731" s="5" t="e">
        <f t="shared" si="930"/>
        <v>#N/A</v>
      </c>
      <c r="AT731" s="5" t="e">
        <f t="shared" si="931"/>
        <v>#N/A</v>
      </c>
      <c r="AU731" s="5" t="e">
        <f t="shared" si="932"/>
        <v>#N/A</v>
      </c>
      <c r="AV731" s="5" t="e">
        <f t="shared" si="933"/>
        <v>#N/A</v>
      </c>
      <c r="AW731" s="5" t="e">
        <f t="shared" si="934"/>
        <v>#N/A</v>
      </c>
      <c r="AX731" s="5" t="e">
        <f t="shared" si="935"/>
        <v>#N/A</v>
      </c>
      <c r="AY731" s="5" t="e">
        <f t="shared" si="936"/>
        <v>#N/A</v>
      </c>
      <c r="AZ731" s="5" t="e">
        <f t="shared" si="937"/>
        <v>#N/A</v>
      </c>
      <c r="BA731" s="5" t="e">
        <f t="shared" si="938"/>
        <v>#N/A</v>
      </c>
      <c r="BB731" s="5" t="e">
        <f t="shared" si="939"/>
        <v>#N/A</v>
      </c>
      <c r="BC731" s="5" t="e">
        <f t="shared" si="940"/>
        <v>#N/A</v>
      </c>
      <c r="BD731" s="5" t="e">
        <f t="shared" si="941"/>
        <v>#N/A</v>
      </c>
      <c r="BE731" s="5" t="e">
        <f t="shared" si="942"/>
        <v>#N/A</v>
      </c>
      <c r="BF731" s="5" t="e">
        <f t="shared" si="943"/>
        <v>#N/A</v>
      </c>
      <c r="BG731" s="5" t="e">
        <f t="shared" si="944"/>
        <v>#N/A</v>
      </c>
      <c r="BH731" s="5" t="e">
        <f t="shared" si="945"/>
        <v>#N/A</v>
      </c>
      <c r="BI731" s="5" t="e">
        <f t="shared" si="946"/>
        <v>#N/A</v>
      </c>
      <c r="BJ731" s="8" t="e">
        <f t="shared" si="947"/>
        <v>#N/A</v>
      </c>
      <c r="BK731" s="8" t="e">
        <f t="shared" si="948"/>
        <v>#N/A</v>
      </c>
      <c r="BL731" s="8" t="e">
        <f t="shared" si="949"/>
        <v>#N/A</v>
      </c>
      <c r="BM731" s="8" t="e">
        <f t="shared" si="950"/>
        <v>#N/A</v>
      </c>
      <c r="BN731" s="8" t="e">
        <f t="shared" si="951"/>
        <v>#N/A</v>
      </c>
    </row>
    <row r="732" spans="1:66" x14ac:dyDescent="0.25">
      <c r="A732" t="s">
        <v>35</v>
      </c>
      <c r="B732" t="s">
        <v>296</v>
      </c>
      <c r="C732" t="s">
        <v>286</v>
      </c>
      <c r="D732" s="10"/>
      <c r="E732">
        <f>VLOOKUP(A732,home!$A$2:$E$405,3,FALSE)</f>
        <v>1.2</v>
      </c>
      <c r="F732">
        <f>VLOOKUP(B732,home!$B$2:$E$405,3,FALSE)</f>
        <v>1.67</v>
      </c>
      <c r="G732">
        <f>VLOOKUP(C732,away!$B$2:$E$405,4,FALSE)</f>
        <v>0</v>
      </c>
      <c r="H732">
        <f>VLOOKUP(A732,away!$A$2:$E$405,3,FALSE)</f>
        <v>1.1499999999999999</v>
      </c>
      <c r="I732">
        <f>VLOOKUP(C732,away!$B$2:$E$405,3,FALSE)</f>
        <v>1.67</v>
      </c>
      <c r="J732">
        <f>VLOOKUP(B732,home!$B$2:$E$405,4,FALSE)</f>
        <v>0</v>
      </c>
      <c r="K732" s="3">
        <f t="shared" si="896"/>
        <v>0</v>
      </c>
      <c r="L732" s="3">
        <f t="shared" si="897"/>
        <v>0</v>
      </c>
      <c r="M732" s="5">
        <f t="shared" si="898"/>
        <v>1</v>
      </c>
      <c r="N732" s="5">
        <f t="shared" si="899"/>
        <v>0</v>
      </c>
      <c r="O732" s="5">
        <f t="shared" si="900"/>
        <v>0</v>
      </c>
      <c r="P732" s="5">
        <f t="shared" si="901"/>
        <v>0</v>
      </c>
      <c r="Q732" s="5">
        <f t="shared" si="902"/>
        <v>0</v>
      </c>
      <c r="R732" s="5">
        <f t="shared" si="903"/>
        <v>0</v>
      </c>
      <c r="S732" s="5">
        <f t="shared" si="904"/>
        <v>0</v>
      </c>
      <c r="T732" s="5">
        <f t="shared" si="905"/>
        <v>0</v>
      </c>
      <c r="U732" s="5">
        <f t="shared" si="906"/>
        <v>0</v>
      </c>
      <c r="V732" s="5">
        <f t="shared" si="907"/>
        <v>0</v>
      </c>
      <c r="W732" s="5">
        <f t="shared" si="908"/>
        <v>0</v>
      </c>
      <c r="X732" s="5">
        <f t="shared" si="909"/>
        <v>0</v>
      </c>
      <c r="Y732" s="5">
        <f t="shared" si="910"/>
        <v>0</v>
      </c>
      <c r="Z732" s="5">
        <f t="shared" si="911"/>
        <v>0</v>
      </c>
      <c r="AA732" s="5">
        <f t="shared" si="912"/>
        <v>0</v>
      </c>
      <c r="AB732" s="5">
        <f t="shared" si="913"/>
        <v>0</v>
      </c>
      <c r="AC732" s="5">
        <f t="shared" si="914"/>
        <v>0</v>
      </c>
      <c r="AD732" s="5">
        <f t="shared" si="915"/>
        <v>0</v>
      </c>
      <c r="AE732" s="5">
        <f t="shared" si="916"/>
        <v>0</v>
      </c>
      <c r="AF732" s="5">
        <f t="shared" si="917"/>
        <v>0</v>
      </c>
      <c r="AG732" s="5">
        <f t="shared" si="918"/>
        <v>0</v>
      </c>
      <c r="AH732" s="5">
        <f t="shared" si="919"/>
        <v>0</v>
      </c>
      <c r="AI732" s="5">
        <f t="shared" si="920"/>
        <v>0</v>
      </c>
      <c r="AJ732" s="5">
        <f t="shared" si="921"/>
        <v>0</v>
      </c>
      <c r="AK732" s="5">
        <f t="shared" si="922"/>
        <v>0</v>
      </c>
      <c r="AL732" s="5">
        <f t="shared" si="923"/>
        <v>0</v>
      </c>
      <c r="AM732" s="5">
        <f t="shared" si="924"/>
        <v>0</v>
      </c>
      <c r="AN732" s="5">
        <f t="shared" si="925"/>
        <v>0</v>
      </c>
      <c r="AO732" s="5">
        <f t="shared" si="926"/>
        <v>0</v>
      </c>
      <c r="AP732" s="5">
        <f t="shared" si="927"/>
        <v>0</v>
      </c>
      <c r="AQ732" s="5">
        <f t="shared" si="928"/>
        <v>0</v>
      </c>
      <c r="AR732" s="5">
        <f t="shared" si="929"/>
        <v>0</v>
      </c>
      <c r="AS732" s="5">
        <f t="shared" si="930"/>
        <v>0</v>
      </c>
      <c r="AT732" s="5">
        <f t="shared" si="931"/>
        <v>0</v>
      </c>
      <c r="AU732" s="5">
        <f t="shared" si="932"/>
        <v>0</v>
      </c>
      <c r="AV732" s="5">
        <f t="shared" si="933"/>
        <v>0</v>
      </c>
      <c r="AW732" s="5">
        <f t="shared" si="934"/>
        <v>0</v>
      </c>
      <c r="AX732" s="5">
        <f t="shared" si="935"/>
        <v>0</v>
      </c>
      <c r="AY732" s="5">
        <f t="shared" si="936"/>
        <v>0</v>
      </c>
      <c r="AZ732" s="5">
        <f t="shared" si="937"/>
        <v>0</v>
      </c>
      <c r="BA732" s="5">
        <f t="shared" si="938"/>
        <v>0</v>
      </c>
      <c r="BB732" s="5">
        <f t="shared" si="939"/>
        <v>0</v>
      </c>
      <c r="BC732" s="5">
        <f t="shared" si="940"/>
        <v>0</v>
      </c>
      <c r="BD732" s="5">
        <f t="shared" si="941"/>
        <v>0</v>
      </c>
      <c r="BE732" s="5">
        <f t="shared" si="942"/>
        <v>0</v>
      </c>
      <c r="BF732" s="5">
        <f t="shared" si="943"/>
        <v>0</v>
      </c>
      <c r="BG732" s="5">
        <f t="shared" si="944"/>
        <v>0</v>
      </c>
      <c r="BH732" s="5">
        <f t="shared" si="945"/>
        <v>0</v>
      </c>
      <c r="BI732" s="5">
        <f t="shared" si="946"/>
        <v>0</v>
      </c>
      <c r="BJ732" s="8">
        <f t="shared" si="947"/>
        <v>0</v>
      </c>
      <c r="BK732" s="8">
        <f t="shared" si="948"/>
        <v>1</v>
      </c>
      <c r="BL732" s="8">
        <f t="shared" si="949"/>
        <v>0</v>
      </c>
      <c r="BM732" s="8">
        <f t="shared" si="950"/>
        <v>0</v>
      </c>
      <c r="BN732" s="8">
        <f t="shared" si="951"/>
        <v>1</v>
      </c>
    </row>
    <row r="733" spans="1:66" x14ac:dyDescent="0.25">
      <c r="A733" t="s">
        <v>35</v>
      </c>
      <c r="B733" t="s">
        <v>214</v>
      </c>
      <c r="C733" t="s">
        <v>212</v>
      </c>
      <c r="D733" s="10"/>
      <c r="E733">
        <f>VLOOKUP(A733,home!$A$2:$E$405,3,FALSE)</f>
        <v>1.2</v>
      </c>
      <c r="F733">
        <f>VLOOKUP(B733,home!$B$2:$E$405,3,FALSE)</f>
        <v>0</v>
      </c>
      <c r="G733">
        <f>VLOOKUP(C733,away!$B$2:$E$405,4,FALSE)</f>
        <v>0.83</v>
      </c>
      <c r="H733">
        <f>VLOOKUP(A733,away!$A$2:$E$405,3,FALSE)</f>
        <v>1.1499999999999999</v>
      </c>
      <c r="I733">
        <f>VLOOKUP(C733,away!$B$2:$E$405,3,FALSE)</f>
        <v>0.83</v>
      </c>
      <c r="J733">
        <f>VLOOKUP(B733,home!$B$2:$E$405,4,FALSE)</f>
        <v>0.87</v>
      </c>
      <c r="K733" s="3">
        <f t="shared" si="896"/>
        <v>0</v>
      </c>
      <c r="L733" s="3">
        <f t="shared" si="897"/>
        <v>0.8304149999999999</v>
      </c>
      <c r="M733" s="5">
        <f t="shared" si="898"/>
        <v>0.43586836341181256</v>
      </c>
      <c r="N733" s="5">
        <f t="shared" si="899"/>
        <v>0</v>
      </c>
      <c r="O733" s="5">
        <f t="shared" si="900"/>
        <v>0.36195162700262029</v>
      </c>
      <c r="P733" s="5">
        <f t="shared" si="901"/>
        <v>0</v>
      </c>
      <c r="Q733" s="5">
        <f t="shared" si="902"/>
        <v>0</v>
      </c>
      <c r="R733" s="5">
        <f t="shared" si="903"/>
        <v>0.15028503016869044</v>
      </c>
      <c r="S733" s="5">
        <f t="shared" si="904"/>
        <v>0</v>
      </c>
      <c r="T733" s="5">
        <f t="shared" si="905"/>
        <v>0</v>
      </c>
      <c r="U733" s="5">
        <f t="shared" si="906"/>
        <v>0</v>
      </c>
      <c r="V733" s="5">
        <f t="shared" si="907"/>
        <v>0</v>
      </c>
      <c r="W733" s="5">
        <f t="shared" si="908"/>
        <v>0</v>
      </c>
      <c r="X733" s="5">
        <f t="shared" si="909"/>
        <v>0</v>
      </c>
      <c r="Y733" s="5">
        <f t="shared" si="910"/>
        <v>0</v>
      </c>
      <c r="Z733" s="5">
        <f t="shared" si="911"/>
        <v>4.1599647775844358E-2</v>
      </c>
      <c r="AA733" s="5">
        <f t="shared" si="912"/>
        <v>0</v>
      </c>
      <c r="AB733" s="5">
        <f t="shared" si="913"/>
        <v>0</v>
      </c>
      <c r="AC733" s="5">
        <f t="shared" si="914"/>
        <v>0</v>
      </c>
      <c r="AD733" s="5">
        <f t="shared" si="915"/>
        <v>0</v>
      </c>
      <c r="AE733" s="5">
        <f t="shared" si="916"/>
        <v>0</v>
      </c>
      <c r="AF733" s="5">
        <f t="shared" si="917"/>
        <v>0</v>
      </c>
      <c r="AG733" s="5">
        <f t="shared" si="918"/>
        <v>0</v>
      </c>
      <c r="AH733" s="5">
        <f t="shared" si="919"/>
        <v>8.6362428769444447E-3</v>
      </c>
      <c r="AI733" s="5">
        <f t="shared" si="920"/>
        <v>0</v>
      </c>
      <c r="AJ733" s="5">
        <f t="shared" si="921"/>
        <v>0</v>
      </c>
      <c r="AK733" s="5">
        <f t="shared" si="922"/>
        <v>0</v>
      </c>
      <c r="AL733" s="5">
        <f t="shared" si="923"/>
        <v>0</v>
      </c>
      <c r="AM733" s="5">
        <f t="shared" si="924"/>
        <v>0</v>
      </c>
      <c r="AN733" s="5">
        <f t="shared" si="925"/>
        <v>0</v>
      </c>
      <c r="AO733" s="5">
        <f t="shared" si="926"/>
        <v>0</v>
      </c>
      <c r="AP733" s="5">
        <f t="shared" si="927"/>
        <v>0</v>
      </c>
      <c r="AQ733" s="5">
        <f t="shared" si="928"/>
        <v>0</v>
      </c>
      <c r="AR733" s="5">
        <f t="shared" si="929"/>
        <v>1.4343331257315648E-3</v>
      </c>
      <c r="AS733" s="5">
        <f t="shared" si="930"/>
        <v>0</v>
      </c>
      <c r="AT733" s="5">
        <f t="shared" si="931"/>
        <v>0</v>
      </c>
      <c r="AU733" s="5">
        <f t="shared" si="932"/>
        <v>0</v>
      </c>
      <c r="AV733" s="5">
        <f t="shared" si="933"/>
        <v>0</v>
      </c>
      <c r="AW733" s="5">
        <f t="shared" si="934"/>
        <v>0</v>
      </c>
      <c r="AX733" s="5">
        <f t="shared" si="935"/>
        <v>0</v>
      </c>
      <c r="AY733" s="5">
        <f t="shared" si="936"/>
        <v>0</v>
      </c>
      <c r="AZ733" s="5">
        <f t="shared" si="937"/>
        <v>0</v>
      </c>
      <c r="BA733" s="5">
        <f t="shared" si="938"/>
        <v>0</v>
      </c>
      <c r="BB733" s="5">
        <f t="shared" si="939"/>
        <v>0</v>
      </c>
      <c r="BC733" s="5">
        <f t="shared" si="940"/>
        <v>0</v>
      </c>
      <c r="BD733" s="5">
        <f t="shared" si="941"/>
        <v>1.9851529043406278E-4</v>
      </c>
      <c r="BE733" s="5">
        <f t="shared" si="942"/>
        <v>0</v>
      </c>
      <c r="BF733" s="5">
        <f t="shared" si="943"/>
        <v>0</v>
      </c>
      <c r="BG733" s="5">
        <f t="shared" si="944"/>
        <v>0</v>
      </c>
      <c r="BH733" s="5">
        <f t="shared" si="945"/>
        <v>0</v>
      </c>
      <c r="BI733" s="5">
        <f t="shared" si="946"/>
        <v>0</v>
      </c>
      <c r="BJ733" s="8">
        <f t="shared" si="947"/>
        <v>0</v>
      </c>
      <c r="BK733" s="8">
        <f t="shared" si="948"/>
        <v>0.43586836341181256</v>
      </c>
      <c r="BL733" s="8">
        <f t="shared" si="949"/>
        <v>0.52250574846442077</v>
      </c>
      <c r="BM733" s="8">
        <f t="shared" si="950"/>
        <v>5.1868739068954429E-2</v>
      </c>
      <c r="BN733" s="8">
        <f t="shared" si="951"/>
        <v>0.94810502058312329</v>
      </c>
    </row>
    <row r="734" spans="1:66" x14ac:dyDescent="0.25">
      <c r="A734" t="s">
        <v>35</v>
      </c>
      <c r="B734" t="s">
        <v>471</v>
      </c>
      <c r="C734" t="s">
        <v>295</v>
      </c>
      <c r="D734" s="10"/>
      <c r="E734">
        <f>VLOOKUP(A734,home!$A$2:$E$405,3,FALSE)</f>
        <v>1.2</v>
      </c>
      <c r="F734">
        <f>VLOOKUP(B734,home!$B$2:$E$405,3,FALSE)</f>
        <v>2.5</v>
      </c>
      <c r="G734">
        <f>VLOOKUP(C734,away!$B$2:$E$405,4,FALSE)</f>
        <v>0</v>
      </c>
      <c r="H734">
        <f>VLOOKUP(A734,away!$A$2:$E$405,3,FALSE)</f>
        <v>1.1499999999999999</v>
      </c>
      <c r="I734">
        <f>VLOOKUP(C734,away!$B$2:$E$405,3,FALSE)</f>
        <v>0.83</v>
      </c>
      <c r="J734">
        <f>VLOOKUP(B734,home!$B$2:$E$405,4,FALSE)</f>
        <v>0</v>
      </c>
      <c r="K734" s="3">
        <f t="shared" si="896"/>
        <v>0</v>
      </c>
      <c r="L734" s="3">
        <f t="shared" si="897"/>
        <v>0</v>
      </c>
      <c r="M734" s="5">
        <f t="shared" si="898"/>
        <v>1</v>
      </c>
      <c r="N734" s="5">
        <f t="shared" si="899"/>
        <v>0</v>
      </c>
      <c r="O734" s="5">
        <f t="shared" si="900"/>
        <v>0</v>
      </c>
      <c r="P734" s="5">
        <f t="shared" si="901"/>
        <v>0</v>
      </c>
      <c r="Q734" s="5">
        <f t="shared" si="902"/>
        <v>0</v>
      </c>
      <c r="R734" s="5">
        <f t="shared" si="903"/>
        <v>0</v>
      </c>
      <c r="S734" s="5">
        <f t="shared" si="904"/>
        <v>0</v>
      </c>
      <c r="T734" s="5">
        <f t="shared" si="905"/>
        <v>0</v>
      </c>
      <c r="U734" s="5">
        <f t="shared" si="906"/>
        <v>0</v>
      </c>
      <c r="V734" s="5">
        <f t="shared" si="907"/>
        <v>0</v>
      </c>
      <c r="W734" s="5">
        <f t="shared" si="908"/>
        <v>0</v>
      </c>
      <c r="X734" s="5">
        <f t="shared" si="909"/>
        <v>0</v>
      </c>
      <c r="Y734" s="5">
        <f t="shared" si="910"/>
        <v>0</v>
      </c>
      <c r="Z734" s="5">
        <f t="shared" si="911"/>
        <v>0</v>
      </c>
      <c r="AA734" s="5">
        <f t="shared" si="912"/>
        <v>0</v>
      </c>
      <c r="AB734" s="5">
        <f t="shared" si="913"/>
        <v>0</v>
      </c>
      <c r="AC734" s="5">
        <f t="shared" si="914"/>
        <v>0</v>
      </c>
      <c r="AD734" s="5">
        <f t="shared" si="915"/>
        <v>0</v>
      </c>
      <c r="AE734" s="5">
        <f t="shared" si="916"/>
        <v>0</v>
      </c>
      <c r="AF734" s="5">
        <f t="shared" si="917"/>
        <v>0</v>
      </c>
      <c r="AG734" s="5">
        <f t="shared" si="918"/>
        <v>0</v>
      </c>
      <c r="AH734" s="5">
        <f t="shared" si="919"/>
        <v>0</v>
      </c>
      <c r="AI734" s="5">
        <f t="shared" si="920"/>
        <v>0</v>
      </c>
      <c r="AJ734" s="5">
        <f t="shared" si="921"/>
        <v>0</v>
      </c>
      <c r="AK734" s="5">
        <f t="shared" si="922"/>
        <v>0</v>
      </c>
      <c r="AL734" s="5">
        <f t="shared" si="923"/>
        <v>0</v>
      </c>
      <c r="AM734" s="5">
        <f t="shared" si="924"/>
        <v>0</v>
      </c>
      <c r="AN734" s="5">
        <f t="shared" si="925"/>
        <v>0</v>
      </c>
      <c r="AO734" s="5">
        <f t="shared" si="926"/>
        <v>0</v>
      </c>
      <c r="AP734" s="5">
        <f t="shared" si="927"/>
        <v>0</v>
      </c>
      <c r="AQ734" s="5">
        <f t="shared" si="928"/>
        <v>0</v>
      </c>
      <c r="AR734" s="5">
        <f t="shared" si="929"/>
        <v>0</v>
      </c>
      <c r="AS734" s="5">
        <f t="shared" si="930"/>
        <v>0</v>
      </c>
      <c r="AT734" s="5">
        <f t="shared" si="931"/>
        <v>0</v>
      </c>
      <c r="AU734" s="5">
        <f t="shared" si="932"/>
        <v>0</v>
      </c>
      <c r="AV734" s="5">
        <f t="shared" si="933"/>
        <v>0</v>
      </c>
      <c r="AW734" s="5">
        <f t="shared" si="934"/>
        <v>0</v>
      </c>
      <c r="AX734" s="5">
        <f t="shared" si="935"/>
        <v>0</v>
      </c>
      <c r="AY734" s="5">
        <f t="shared" si="936"/>
        <v>0</v>
      </c>
      <c r="AZ734" s="5">
        <f t="shared" si="937"/>
        <v>0</v>
      </c>
      <c r="BA734" s="5">
        <f t="shared" si="938"/>
        <v>0</v>
      </c>
      <c r="BB734" s="5">
        <f t="shared" si="939"/>
        <v>0</v>
      </c>
      <c r="BC734" s="5">
        <f t="shared" si="940"/>
        <v>0</v>
      </c>
      <c r="BD734" s="5">
        <f t="shared" si="941"/>
        <v>0</v>
      </c>
      <c r="BE734" s="5">
        <f t="shared" si="942"/>
        <v>0</v>
      </c>
      <c r="BF734" s="5">
        <f t="shared" si="943"/>
        <v>0</v>
      </c>
      <c r="BG734" s="5">
        <f t="shared" si="944"/>
        <v>0</v>
      </c>
      <c r="BH734" s="5">
        <f t="shared" si="945"/>
        <v>0</v>
      </c>
      <c r="BI734" s="5">
        <f t="shared" si="946"/>
        <v>0</v>
      </c>
      <c r="BJ734" s="8">
        <f t="shared" si="947"/>
        <v>0</v>
      </c>
      <c r="BK734" s="8">
        <f t="shared" si="948"/>
        <v>1</v>
      </c>
      <c r="BL734" s="8">
        <f t="shared" si="949"/>
        <v>0</v>
      </c>
      <c r="BM734" s="8">
        <f t="shared" si="950"/>
        <v>0</v>
      </c>
      <c r="BN734" s="8">
        <f t="shared" si="951"/>
        <v>1</v>
      </c>
    </row>
    <row r="735" spans="1:66" x14ac:dyDescent="0.25">
      <c r="A735" t="s">
        <v>35</v>
      </c>
      <c r="B735" t="s">
        <v>475</v>
      </c>
      <c r="C735" t="s">
        <v>218</v>
      </c>
      <c r="D735" s="10"/>
      <c r="E735">
        <f>VLOOKUP(A735,home!$A$2:$E$405,3,FALSE)</f>
        <v>1.2</v>
      </c>
      <c r="F735">
        <f>VLOOKUP(B735,home!$B$2:$E$405,3,FALSE)</f>
        <v>0</v>
      </c>
      <c r="G735">
        <f>VLOOKUP(C735,away!$B$2:$E$405,4,FALSE)</f>
        <v>0.83</v>
      </c>
      <c r="H735">
        <f>VLOOKUP(A735,away!$A$2:$E$405,3,FALSE)</f>
        <v>1.1499999999999999</v>
      </c>
      <c r="I735">
        <f>VLOOKUP(C735,away!$B$2:$E$405,3,FALSE)</f>
        <v>4.17</v>
      </c>
      <c r="J735">
        <f>VLOOKUP(B735,home!$B$2:$E$405,4,FALSE)</f>
        <v>1.74</v>
      </c>
      <c r="K735" s="3">
        <f t="shared" si="896"/>
        <v>0</v>
      </c>
      <c r="L735" s="3">
        <f t="shared" si="897"/>
        <v>8.3441700000000001</v>
      </c>
      <c r="M735" s="5">
        <f t="shared" si="898"/>
        <v>2.3777873537848783E-4</v>
      </c>
      <c r="N735" s="5">
        <f t="shared" si="899"/>
        <v>0</v>
      </c>
      <c r="O735" s="5">
        <f t="shared" si="900"/>
        <v>1.9840661903831164E-3</v>
      </c>
      <c r="P735" s="5">
        <f t="shared" si="901"/>
        <v>0</v>
      </c>
      <c r="Q735" s="5">
        <f t="shared" si="902"/>
        <v>0</v>
      </c>
      <c r="R735" s="5">
        <f t="shared" si="903"/>
        <v>8.2776927919045451E-3</v>
      </c>
      <c r="S735" s="5">
        <f t="shared" si="904"/>
        <v>0</v>
      </c>
      <c r="T735" s="5">
        <f t="shared" si="905"/>
        <v>0</v>
      </c>
      <c r="U735" s="5">
        <f t="shared" si="906"/>
        <v>0</v>
      </c>
      <c r="V735" s="5">
        <f t="shared" si="907"/>
        <v>0</v>
      </c>
      <c r="W735" s="5">
        <f t="shared" si="908"/>
        <v>0</v>
      </c>
      <c r="X735" s="5">
        <f t="shared" si="909"/>
        <v>0</v>
      </c>
      <c r="Y735" s="5">
        <f t="shared" si="910"/>
        <v>0</v>
      </c>
      <c r="Z735" s="5">
        <f t="shared" si="911"/>
        <v>2.3023491954475388E-2</v>
      </c>
      <c r="AA735" s="5">
        <f t="shared" si="912"/>
        <v>0</v>
      </c>
      <c r="AB735" s="5">
        <f t="shared" si="913"/>
        <v>0</v>
      </c>
      <c r="AC735" s="5">
        <f t="shared" si="914"/>
        <v>0</v>
      </c>
      <c r="AD735" s="5">
        <f t="shared" si="915"/>
        <v>0</v>
      </c>
      <c r="AE735" s="5">
        <f t="shared" si="916"/>
        <v>0</v>
      </c>
      <c r="AF735" s="5">
        <f t="shared" si="917"/>
        <v>0</v>
      </c>
      <c r="AG735" s="5">
        <f t="shared" si="918"/>
        <v>0</v>
      </c>
      <c r="AH735" s="5">
        <f t="shared" si="919"/>
        <v>4.8027982715443722E-2</v>
      </c>
      <c r="AI735" s="5">
        <f t="shared" si="920"/>
        <v>0</v>
      </c>
      <c r="AJ735" s="5">
        <f t="shared" si="921"/>
        <v>0</v>
      </c>
      <c r="AK735" s="5">
        <f t="shared" si="922"/>
        <v>0</v>
      </c>
      <c r="AL735" s="5">
        <f t="shared" si="923"/>
        <v>0</v>
      </c>
      <c r="AM735" s="5">
        <f t="shared" si="924"/>
        <v>0</v>
      </c>
      <c r="AN735" s="5">
        <f t="shared" si="925"/>
        <v>0</v>
      </c>
      <c r="AO735" s="5">
        <f t="shared" si="926"/>
        <v>0</v>
      </c>
      <c r="AP735" s="5">
        <f t="shared" si="927"/>
        <v>0</v>
      </c>
      <c r="AQ735" s="5">
        <f t="shared" si="928"/>
        <v>0</v>
      </c>
      <c r="AR735" s="5">
        <f t="shared" si="929"/>
        <v>8.0150730506944823E-2</v>
      </c>
      <c r="AS735" s="5">
        <f t="shared" si="930"/>
        <v>0</v>
      </c>
      <c r="AT735" s="5">
        <f t="shared" si="931"/>
        <v>0</v>
      </c>
      <c r="AU735" s="5">
        <f t="shared" si="932"/>
        <v>0</v>
      </c>
      <c r="AV735" s="5">
        <f t="shared" si="933"/>
        <v>0</v>
      </c>
      <c r="AW735" s="5">
        <f t="shared" si="934"/>
        <v>0</v>
      </c>
      <c r="AX735" s="5">
        <f t="shared" si="935"/>
        <v>0</v>
      </c>
      <c r="AY735" s="5">
        <f t="shared" si="936"/>
        <v>0</v>
      </c>
      <c r="AZ735" s="5">
        <f t="shared" si="937"/>
        <v>0</v>
      </c>
      <c r="BA735" s="5">
        <f t="shared" si="938"/>
        <v>0</v>
      </c>
      <c r="BB735" s="5">
        <f t="shared" si="939"/>
        <v>0</v>
      </c>
      <c r="BC735" s="5">
        <f t="shared" si="940"/>
        <v>0</v>
      </c>
      <c r="BD735" s="5">
        <f t="shared" si="941"/>
        <v>0.11146522016235559</v>
      </c>
      <c r="BE735" s="5">
        <f t="shared" si="942"/>
        <v>0</v>
      </c>
      <c r="BF735" s="5">
        <f t="shared" si="943"/>
        <v>0</v>
      </c>
      <c r="BG735" s="5">
        <f t="shared" si="944"/>
        <v>0</v>
      </c>
      <c r="BH735" s="5">
        <f t="shared" si="945"/>
        <v>0</v>
      </c>
      <c r="BI735" s="5">
        <f t="shared" si="946"/>
        <v>0</v>
      </c>
      <c r="BJ735" s="8">
        <f t="shared" si="947"/>
        <v>0</v>
      </c>
      <c r="BK735" s="8">
        <f t="shared" si="948"/>
        <v>2.3777873537848783E-4</v>
      </c>
      <c r="BL735" s="8">
        <f t="shared" si="949"/>
        <v>0.24990569236703181</v>
      </c>
      <c r="BM735" s="8">
        <f t="shared" si="950"/>
        <v>0.26266742533921955</v>
      </c>
      <c r="BN735" s="8">
        <f t="shared" si="951"/>
        <v>1.0499537717666148E-2</v>
      </c>
    </row>
    <row r="736" spans="1:66" x14ac:dyDescent="0.25">
      <c r="A736" t="s">
        <v>303</v>
      </c>
      <c r="B736" t="s">
        <v>390</v>
      </c>
      <c r="C736" t="s">
        <v>321</v>
      </c>
      <c r="D736" s="10"/>
      <c r="E736">
        <f>VLOOKUP(A736,home!$A$2:$E$405,3,FALSE)</f>
        <v>1</v>
      </c>
      <c r="F736">
        <f>VLOOKUP(B736,home!$B$2:$E$405,3,FALSE)</f>
        <v>0</v>
      </c>
      <c r="G736">
        <f>VLOOKUP(C736,away!$B$2:$E$405,4,FALSE)</f>
        <v>2</v>
      </c>
      <c r="H736">
        <f>VLOOKUP(A736,away!$A$2:$E$405,3,FALSE)</f>
        <v>0.63636363636363602</v>
      </c>
      <c r="I736">
        <f>VLOOKUP(C736,away!$B$2:$E$405,3,FALSE)</f>
        <v>0</v>
      </c>
      <c r="J736">
        <f>VLOOKUP(B736,home!$B$2:$E$405,4,FALSE)</f>
        <v>0</v>
      </c>
      <c r="K736" s="3">
        <f t="shared" si="896"/>
        <v>0</v>
      </c>
      <c r="L736" s="3">
        <f t="shared" si="897"/>
        <v>0</v>
      </c>
      <c r="M736" s="5">
        <f t="shared" si="898"/>
        <v>1</v>
      </c>
      <c r="N736" s="5">
        <f t="shared" si="899"/>
        <v>0</v>
      </c>
      <c r="O736" s="5">
        <f t="shared" si="900"/>
        <v>0</v>
      </c>
      <c r="P736" s="5">
        <f t="shared" si="901"/>
        <v>0</v>
      </c>
      <c r="Q736" s="5">
        <f t="shared" si="902"/>
        <v>0</v>
      </c>
      <c r="R736" s="5">
        <f t="shared" si="903"/>
        <v>0</v>
      </c>
      <c r="S736" s="5">
        <f t="shared" si="904"/>
        <v>0</v>
      </c>
      <c r="T736" s="5">
        <f t="shared" si="905"/>
        <v>0</v>
      </c>
      <c r="U736" s="5">
        <f t="shared" si="906"/>
        <v>0</v>
      </c>
      <c r="V736" s="5">
        <f t="shared" si="907"/>
        <v>0</v>
      </c>
      <c r="W736" s="5">
        <f t="shared" si="908"/>
        <v>0</v>
      </c>
      <c r="X736" s="5">
        <f t="shared" si="909"/>
        <v>0</v>
      </c>
      <c r="Y736" s="5">
        <f t="shared" si="910"/>
        <v>0</v>
      </c>
      <c r="Z736" s="5">
        <f t="shared" si="911"/>
        <v>0</v>
      </c>
      <c r="AA736" s="5">
        <f t="shared" si="912"/>
        <v>0</v>
      </c>
      <c r="AB736" s="5">
        <f t="shared" si="913"/>
        <v>0</v>
      </c>
      <c r="AC736" s="5">
        <f t="shared" si="914"/>
        <v>0</v>
      </c>
      <c r="AD736" s="5">
        <f t="shared" si="915"/>
        <v>0</v>
      </c>
      <c r="AE736" s="5">
        <f t="shared" si="916"/>
        <v>0</v>
      </c>
      <c r="AF736" s="5">
        <f t="shared" si="917"/>
        <v>0</v>
      </c>
      <c r="AG736" s="5">
        <f t="shared" si="918"/>
        <v>0</v>
      </c>
      <c r="AH736" s="5">
        <f t="shared" si="919"/>
        <v>0</v>
      </c>
      <c r="AI736" s="5">
        <f t="shared" si="920"/>
        <v>0</v>
      </c>
      <c r="AJ736" s="5">
        <f t="shared" si="921"/>
        <v>0</v>
      </c>
      <c r="AK736" s="5">
        <f t="shared" si="922"/>
        <v>0</v>
      </c>
      <c r="AL736" s="5">
        <f t="shared" si="923"/>
        <v>0</v>
      </c>
      <c r="AM736" s="5">
        <f t="shared" si="924"/>
        <v>0</v>
      </c>
      <c r="AN736" s="5">
        <f t="shared" si="925"/>
        <v>0</v>
      </c>
      <c r="AO736" s="5">
        <f t="shared" si="926"/>
        <v>0</v>
      </c>
      <c r="AP736" s="5">
        <f t="shared" si="927"/>
        <v>0</v>
      </c>
      <c r="AQ736" s="5">
        <f t="shared" si="928"/>
        <v>0</v>
      </c>
      <c r="AR736" s="5">
        <f t="shared" si="929"/>
        <v>0</v>
      </c>
      <c r="AS736" s="5">
        <f t="shared" si="930"/>
        <v>0</v>
      </c>
      <c r="AT736" s="5">
        <f t="shared" si="931"/>
        <v>0</v>
      </c>
      <c r="AU736" s="5">
        <f t="shared" si="932"/>
        <v>0</v>
      </c>
      <c r="AV736" s="5">
        <f t="shared" si="933"/>
        <v>0</v>
      </c>
      <c r="AW736" s="5">
        <f t="shared" si="934"/>
        <v>0</v>
      </c>
      <c r="AX736" s="5">
        <f t="shared" si="935"/>
        <v>0</v>
      </c>
      <c r="AY736" s="5">
        <f t="shared" si="936"/>
        <v>0</v>
      </c>
      <c r="AZ736" s="5">
        <f t="shared" si="937"/>
        <v>0</v>
      </c>
      <c r="BA736" s="5">
        <f t="shared" si="938"/>
        <v>0</v>
      </c>
      <c r="BB736" s="5">
        <f t="shared" si="939"/>
        <v>0</v>
      </c>
      <c r="BC736" s="5">
        <f t="shared" si="940"/>
        <v>0</v>
      </c>
      <c r="BD736" s="5">
        <f t="shared" si="941"/>
        <v>0</v>
      </c>
      <c r="BE736" s="5">
        <f t="shared" si="942"/>
        <v>0</v>
      </c>
      <c r="BF736" s="5">
        <f t="shared" si="943"/>
        <v>0</v>
      </c>
      <c r="BG736" s="5">
        <f t="shared" si="944"/>
        <v>0</v>
      </c>
      <c r="BH736" s="5">
        <f t="shared" si="945"/>
        <v>0</v>
      </c>
      <c r="BI736" s="5">
        <f t="shared" si="946"/>
        <v>0</v>
      </c>
      <c r="BJ736" s="8">
        <f t="shared" si="947"/>
        <v>0</v>
      </c>
      <c r="BK736" s="8">
        <f t="shared" si="948"/>
        <v>1</v>
      </c>
      <c r="BL736" s="8">
        <f t="shared" si="949"/>
        <v>0</v>
      </c>
      <c r="BM736" s="8">
        <f t="shared" si="950"/>
        <v>0</v>
      </c>
      <c r="BN736" s="8">
        <f t="shared" si="951"/>
        <v>1</v>
      </c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2021-08-27T17:05:05Z</dcterms:modified>
</cp:coreProperties>
</file>