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G5" i="2"/>
  <c r="O5" i="2"/>
  <c r="P5" i="2"/>
  <c r="E6" i="2"/>
  <c r="F6" i="2"/>
  <c r="G6" i="2"/>
  <c r="P6" i="2" s="1"/>
  <c r="N6" i="2"/>
  <c r="O6" i="2"/>
  <c r="E7" i="2"/>
  <c r="N7" i="2" s="1"/>
  <c r="F7" i="2"/>
  <c r="G7" i="2"/>
  <c r="O7" i="2"/>
  <c r="P7" i="2"/>
  <c r="E8" i="2"/>
  <c r="N8" i="2" s="1"/>
  <c r="F8" i="2"/>
  <c r="G8" i="2"/>
  <c r="P8" i="2" s="1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E51" i="2"/>
  <c r="N51" i="2" s="1"/>
  <c r="F51" i="2"/>
  <c r="G51" i="2"/>
  <c r="P51" i="2" s="1"/>
  <c r="O51" i="2"/>
  <c r="E52" i="2"/>
  <c r="N52" i="2" s="1"/>
  <c r="F52" i="2"/>
  <c r="G52" i="2"/>
  <c r="P52" i="2" s="1"/>
  <c r="O52" i="2"/>
  <c r="E53" i="2"/>
  <c r="N53" i="2" s="1"/>
  <c r="F53" i="2"/>
  <c r="G53" i="2"/>
  <c r="P53" i="2" s="1"/>
  <c r="O53" i="2"/>
  <c r="E54" i="2"/>
  <c r="N54" i="2" s="1"/>
  <c r="F54" i="2"/>
  <c r="G54" i="2"/>
  <c r="P54" i="2" s="1"/>
  <c r="O54" i="2"/>
  <c r="E55" i="2"/>
  <c r="N55" i="2" s="1"/>
  <c r="F55" i="2"/>
  <c r="G55" i="2"/>
  <c r="P55" i="2" s="1"/>
  <c r="O55" i="2"/>
  <c r="E56" i="2"/>
  <c r="N56" i="2" s="1"/>
  <c r="F56" i="2"/>
  <c r="G56" i="2"/>
  <c r="P56" i="2" s="1"/>
  <c r="O56" i="2"/>
  <c r="E57" i="2"/>
  <c r="N57" i="2" s="1"/>
  <c r="F57" i="2"/>
  <c r="G57" i="2"/>
  <c r="P57" i="2" s="1"/>
  <c r="O57" i="2"/>
  <c r="E58" i="2"/>
  <c r="N58" i="2" s="1"/>
  <c r="F58" i="2"/>
  <c r="G58" i="2"/>
  <c r="P58" i="2" s="1"/>
  <c r="O58" i="2"/>
  <c r="E59" i="2"/>
  <c r="N59" i="2" s="1"/>
  <c r="F59" i="2"/>
  <c r="G59" i="2"/>
  <c r="P59" i="2" s="1"/>
  <c r="O59" i="2"/>
  <c r="E60" i="2"/>
  <c r="N60" i="2" s="1"/>
  <c r="F60" i="2"/>
  <c r="G60" i="2"/>
  <c r="P60" i="2" s="1"/>
  <c r="O60" i="2"/>
  <c r="E61" i="2"/>
  <c r="N61" i="2" s="1"/>
  <c r="F61" i="2"/>
  <c r="G61" i="2"/>
  <c r="P61" i="2" s="1"/>
  <c r="O61" i="2"/>
  <c r="E62" i="2"/>
  <c r="N62" i="2" s="1"/>
  <c r="F62" i="2"/>
  <c r="G62" i="2"/>
  <c r="P62" i="2" s="1"/>
  <c r="O62" i="2"/>
  <c r="E63" i="2"/>
  <c r="N63" i="2" s="1"/>
  <c r="F63" i="2"/>
  <c r="G63" i="2"/>
  <c r="P63" i="2" s="1"/>
  <c r="O63" i="2"/>
  <c r="E64" i="2"/>
  <c r="N64" i="2" s="1"/>
  <c r="F64" i="2"/>
  <c r="G64" i="2"/>
  <c r="P64" i="2" s="1"/>
  <c r="O64" i="2"/>
  <c r="E65" i="2"/>
  <c r="N65" i="2" s="1"/>
  <c r="F65" i="2"/>
  <c r="G65" i="2"/>
  <c r="P65" i="2" s="1"/>
  <c r="O65" i="2"/>
  <c r="E66" i="2"/>
  <c r="N66" i="2" s="1"/>
  <c r="F66" i="2"/>
  <c r="G66" i="2"/>
  <c r="P66" i="2" s="1"/>
  <c r="O66" i="2"/>
  <c r="E67" i="2"/>
  <c r="N67" i="2" s="1"/>
  <c r="F67" i="2"/>
  <c r="G67" i="2"/>
  <c r="P67" i="2" s="1"/>
  <c r="O67" i="2"/>
  <c r="E68" i="2"/>
  <c r="N68" i="2" s="1"/>
  <c r="F68" i="2"/>
  <c r="G68" i="2"/>
  <c r="P68" i="2" s="1"/>
  <c r="O68" i="2"/>
  <c r="E69" i="2"/>
  <c r="N69" i="2" s="1"/>
  <c r="F69" i="2"/>
  <c r="G69" i="2"/>
  <c r="P69" i="2" s="1"/>
  <c r="O69" i="2"/>
  <c r="E70" i="2"/>
  <c r="N70" i="2" s="1"/>
  <c r="F70" i="2"/>
  <c r="G70" i="2"/>
  <c r="P70" i="2" s="1"/>
  <c r="O70" i="2"/>
  <c r="E71" i="2"/>
  <c r="N71" i="2" s="1"/>
  <c r="F71" i="2"/>
  <c r="G71" i="2"/>
  <c r="P71" i="2" s="1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G74" i="2"/>
  <c r="P74" i="2" s="1"/>
  <c r="O74" i="2"/>
  <c r="E75" i="2"/>
  <c r="N75" i="2" s="1"/>
  <c r="F75" i="2"/>
  <c r="G75" i="2"/>
  <c r="P75" i="2" s="1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G78" i="2"/>
  <c r="P78" i="2" s="1"/>
  <c r="O78" i="2"/>
  <c r="E79" i="2"/>
  <c r="N79" i="2" s="1"/>
  <c r="F79" i="2"/>
  <c r="G79" i="2"/>
  <c r="P79" i="2" s="1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G82" i="2"/>
  <c r="P82" i="2" s="1"/>
  <c r="O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G86" i="2"/>
  <c r="P86" i="2" s="1"/>
  <c r="O86" i="2"/>
  <c r="E87" i="2"/>
  <c r="N87" i="2" s="1"/>
  <c r="F87" i="2"/>
  <c r="G87" i="2"/>
  <c r="O87" i="2"/>
  <c r="P87" i="2"/>
  <c r="E88" i="2"/>
  <c r="F88" i="2"/>
  <c r="G88" i="2"/>
  <c r="P88" i="2" s="1"/>
  <c r="N88" i="2"/>
  <c r="O88" i="2"/>
  <c r="E89" i="2"/>
  <c r="N89" i="2" s="1"/>
  <c r="F89" i="2"/>
  <c r="O89" i="2" s="1"/>
  <c r="G89" i="2"/>
  <c r="P89" i="2" s="1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H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F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H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H767" i="11" s="1"/>
  <c r="B767" i="11"/>
  <c r="D767" i="11" s="1"/>
  <c r="A768" i="11"/>
  <c r="C768" i="11" s="1"/>
  <c r="B768" i="11"/>
  <c r="D768" i="11" s="1"/>
  <c r="A769" i="11"/>
  <c r="C769" i="11" s="1"/>
  <c r="E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F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68" i="11"/>
  <c r="N936" i="11"/>
  <c r="L932" i="11"/>
  <c r="L916" i="11"/>
  <c r="L910" i="11"/>
  <c r="N909" i="11"/>
  <c r="M902" i="11"/>
  <c r="K886" i="11"/>
  <c r="L882" i="11"/>
  <c r="N871" i="11"/>
  <c r="N835" i="11"/>
  <c r="N833" i="11"/>
  <c r="M826" i="11"/>
  <c r="L821" i="11"/>
  <c r="M998" i="11"/>
  <c r="C988" i="11"/>
  <c r="M988" i="11"/>
  <c r="L983" i="11"/>
  <c r="M978" i="11"/>
  <c r="N976" i="11"/>
  <c r="N956" i="11"/>
  <c r="L950" i="11"/>
  <c r="L944" i="11"/>
  <c r="L934" i="11"/>
  <c r="N924" i="11"/>
  <c r="N922" i="11"/>
  <c r="M900" i="11"/>
  <c r="L895" i="11"/>
  <c r="M888" i="11"/>
  <c r="N885" i="11"/>
  <c r="K884" i="11"/>
  <c r="L865" i="11"/>
  <c r="L863" i="11"/>
  <c r="M862" i="11"/>
  <c r="K856" i="11"/>
  <c r="K850" i="11"/>
  <c r="N847" i="11"/>
  <c r="L845" i="11"/>
  <c r="K842" i="11"/>
  <c r="N837" i="11"/>
  <c r="L825" i="11"/>
  <c r="N819" i="11"/>
  <c r="E804" i="11"/>
  <c r="E723" i="11"/>
  <c r="F801" i="11"/>
  <c r="E693" i="11"/>
  <c r="H612" i="11"/>
  <c r="H7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29" i="11" l="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E952" i="4" s="1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9" i="5" l="1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T942" i="4" l="1"/>
  <c r="V953" i="4"/>
  <c r="V601" i="4"/>
  <c r="V995" i="4"/>
  <c r="V316" i="4"/>
  <c r="S905" i="4"/>
  <c r="U905" i="4" s="1"/>
  <c r="I937" i="11"/>
  <c r="J934" i="11"/>
  <c r="T928" i="4"/>
  <c r="V928" i="4" s="1"/>
  <c r="T970" i="4"/>
  <c r="V970" i="4" s="1"/>
  <c r="T922" i="4"/>
  <c r="T974" i="4"/>
  <c r="V838" i="4"/>
  <c r="J947" i="11"/>
  <c r="S904" i="4"/>
  <c r="U904" i="4" s="1"/>
  <c r="J963" i="11"/>
  <c r="V20" i="4"/>
  <c r="V131" i="4"/>
  <c r="V160" i="4"/>
  <c r="W160" i="4" s="1"/>
  <c r="X160" i="4" s="1"/>
  <c r="Y160" i="4" s="1"/>
  <c r="V221" i="4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X904" i="4"/>
  <c r="Y904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L5" i="4" l="1"/>
  <c r="AR5" i="4" s="1"/>
  <c r="V948" i="4"/>
  <c r="W948" i="4" s="1"/>
  <c r="AI358" i="4"/>
  <c r="V912" i="4"/>
  <c r="W912" i="4" s="1"/>
  <c r="AA531" i="4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978" i="4" l="1"/>
  <c r="Y984" i="4"/>
  <c r="AL106" i="4"/>
  <c r="AR106" i="4" s="1"/>
  <c r="AP96" i="4"/>
  <c r="AV96" i="4" s="1"/>
  <c r="AN163" i="4"/>
  <c r="AT163" i="4" s="1"/>
  <c r="AM151" i="4"/>
  <c r="AS151" i="4" s="1"/>
  <c r="AP163" i="4"/>
  <c r="AV163" i="4" s="1"/>
  <c r="AJ984" i="4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3" i="4" l="1"/>
  <c r="AU13" i="4" s="1"/>
  <c r="E20" i="4"/>
  <c r="I20" i="4" s="1"/>
  <c r="F22" i="4"/>
  <c r="J22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962" i="4" s="1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N459" i="4" s="1"/>
  <c r="AT459" i="4" s="1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M994" i="4" s="1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F100" i="4"/>
  <c r="J100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M438" i="4" s="1"/>
  <c r="AS438" i="4" s="1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Q281" i="4" s="1"/>
  <c r="AW281" i="4" s="1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M619" i="4" s="1"/>
  <c r="AS619" i="4" s="1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N361" i="4" s="1"/>
  <c r="AT361" i="4" s="1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G700" i="4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G743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G452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239" i="4" l="1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Z906" i="4"/>
  <c r="AJ909" i="4"/>
  <c r="Z909" i="4"/>
  <c r="AA909" i="4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864" i="4" l="1"/>
  <c r="AS864" i="4" s="1"/>
  <c r="AN896" i="4"/>
  <c r="AN240" i="4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8" i="10"/>
  <c r="D416" i="10"/>
  <c r="D539" i="10"/>
  <c r="D711" i="10"/>
  <c r="D445" i="10"/>
  <c r="D377" i="10"/>
  <c r="D939" i="10"/>
  <c r="D202" i="10"/>
  <c r="D845" i="10"/>
  <c r="D607" i="10"/>
  <c r="D556" i="10"/>
  <c r="D256" i="10"/>
  <c r="D642" i="10"/>
  <c r="D744" i="10"/>
  <c r="D952" i="10"/>
  <c r="D523" i="10"/>
  <c r="D894" i="10"/>
  <c r="D754" i="10"/>
  <c r="D664" i="10"/>
  <c r="D476" i="10"/>
  <c r="D751" i="10"/>
  <c r="D509" i="10"/>
  <c r="D249" i="10"/>
  <c r="D386" i="10"/>
  <c r="D740" i="10"/>
  <c r="D887" i="10"/>
  <c r="D909" i="10"/>
  <c r="D609" i="3"/>
  <c r="D515" i="10"/>
  <c r="D543" i="10"/>
  <c r="D842" i="10"/>
  <c r="D219" i="10"/>
  <c r="D506" i="10"/>
  <c r="D886" i="10"/>
  <c r="D950" i="10"/>
  <c r="D896" i="10"/>
  <c r="D475" i="10"/>
  <c r="D505" i="10"/>
  <c r="D444" i="10"/>
  <c r="D187" i="10"/>
  <c r="D403" i="10"/>
  <c r="D431" i="10"/>
  <c r="D962" i="10"/>
  <c r="D946" i="10"/>
  <c r="D534" i="10"/>
  <c r="D574" i="10"/>
  <c r="D580" i="10"/>
  <c r="D451" i="10"/>
  <c r="D693" i="10"/>
  <c r="D865" i="10"/>
  <c r="D335" i="10"/>
  <c r="D434" i="10"/>
  <c r="D302" i="10"/>
  <c r="D477" i="10"/>
  <c r="D545" i="10"/>
  <c r="D341" i="10"/>
  <c r="D387" i="10"/>
  <c r="D861" i="10"/>
  <c r="D685" i="10"/>
  <c r="D965" i="3"/>
  <c r="D402" i="10"/>
  <c r="D931" i="10"/>
  <c r="D93" i="10"/>
  <c r="D89" i="10"/>
  <c r="D933" i="10"/>
  <c r="D364" i="10"/>
  <c r="D428" i="10"/>
  <c r="D676" i="10"/>
  <c r="D912" i="10"/>
  <c r="D985" i="10"/>
  <c r="D124" i="10"/>
  <c r="D355" i="10"/>
  <c r="D827" i="10"/>
  <c r="D324" i="10"/>
  <c r="D663" i="10"/>
  <c r="D351" i="10"/>
  <c r="D577" i="10"/>
  <c r="D530" i="10"/>
  <c r="D294" i="10"/>
  <c r="D997" i="10"/>
  <c r="D360" i="10"/>
  <c r="D549" i="10"/>
  <c r="D823" i="10"/>
  <c r="D314" i="10"/>
  <c r="D846" i="10"/>
  <c r="D815" i="10"/>
  <c r="D415" i="10"/>
  <c r="D706" i="10"/>
  <c r="D801" i="10"/>
  <c r="D35" i="10"/>
  <c r="D561" i="10"/>
  <c r="D968" i="3"/>
  <c r="D340" i="10"/>
  <c r="D491" i="10"/>
  <c r="D40" i="10"/>
  <c r="D508" i="10"/>
  <c r="D683" i="10"/>
  <c r="D982" i="10"/>
  <c r="D452" i="10"/>
  <c r="D837" i="10"/>
  <c r="D499" i="10"/>
  <c r="D722" i="10"/>
  <c r="D34" i="10"/>
  <c r="D366" i="10"/>
  <c r="D439" i="10"/>
  <c r="D908" i="10"/>
  <c r="D686" i="10"/>
  <c r="D388" i="10"/>
  <c r="D440" i="10"/>
  <c r="D514" i="10"/>
  <c r="D947" i="10"/>
  <c r="D854" i="10"/>
  <c r="D316" i="10"/>
  <c r="D667" i="10"/>
  <c r="D336" i="10"/>
  <c r="D807" i="10"/>
  <c r="D818" i="10"/>
  <c r="D371" i="10"/>
  <c r="D725" i="10"/>
  <c r="D959" i="10"/>
  <c r="D566" i="10"/>
  <c r="D560" i="10"/>
  <c r="D672" i="10"/>
  <c r="D682" i="3"/>
  <c r="D241" i="10"/>
  <c r="D116" i="10"/>
  <c r="D229" i="10"/>
  <c r="D532" i="10"/>
  <c r="D996" i="10"/>
  <c r="D750" i="10"/>
  <c r="D989" i="10"/>
  <c r="D268" i="10"/>
  <c r="D485" i="10"/>
  <c r="D974" i="10"/>
  <c r="D81" i="10"/>
  <c r="D458" i="10"/>
  <c r="D973" i="10"/>
  <c r="D991" i="10"/>
  <c r="D764" i="10"/>
  <c r="D258" i="10"/>
  <c r="D748" i="10"/>
  <c r="D964" i="10"/>
  <c r="D296" i="10"/>
  <c r="D980" i="10"/>
  <c r="D883" i="10"/>
  <c r="D993" i="10"/>
  <c r="D784" i="10"/>
  <c r="D529" i="10"/>
  <c r="D604" i="10"/>
  <c r="D448" i="10"/>
  <c r="D639" i="10"/>
  <c r="D521" i="10"/>
  <c r="D168" i="10"/>
  <c r="D684" i="10"/>
  <c r="D827" i="3"/>
  <c r="D951" i="10"/>
  <c r="D945" i="10"/>
  <c r="D334" i="10"/>
  <c r="D12" i="10"/>
  <c r="D868" i="10"/>
  <c r="D817" i="10"/>
  <c r="D738" i="10"/>
  <c r="D436" i="10"/>
  <c r="D752" i="10"/>
  <c r="D438" i="10"/>
  <c r="D196" i="10"/>
  <c r="D453" i="3"/>
  <c r="D969" i="10"/>
  <c r="D348" i="10"/>
  <c r="D496" i="10"/>
  <c r="D691" i="10"/>
  <c r="D679" i="10"/>
  <c r="D467" i="10"/>
  <c r="D390" i="10"/>
  <c r="D968" i="10"/>
  <c r="D462" i="10"/>
  <c r="D504" i="10"/>
  <c r="D393" i="10"/>
  <c r="D694" i="10"/>
  <c r="D713" i="10"/>
  <c r="D239" i="10"/>
  <c r="D633" i="10"/>
  <c r="D295" i="10"/>
  <c r="D432" i="10"/>
  <c r="D892" i="10"/>
  <c r="D368" i="10"/>
  <c r="D823" i="3"/>
  <c r="D429" i="10"/>
  <c r="D63" i="10"/>
  <c r="D26" i="10"/>
  <c r="D634" i="10"/>
  <c r="D288" i="10"/>
  <c r="D810" i="10"/>
  <c r="D995" i="10"/>
  <c r="D271" i="10"/>
  <c r="D705" i="10"/>
  <c r="D925" i="10"/>
  <c r="D9" i="10"/>
  <c r="D891" i="10"/>
  <c r="D697" i="10"/>
  <c r="D394" i="10"/>
  <c r="D425" i="10"/>
  <c r="D484" i="10"/>
  <c r="D758" i="10"/>
  <c r="D653" i="10"/>
  <c r="D369" i="10"/>
  <c r="D487" i="10"/>
  <c r="D446" i="10"/>
  <c r="D497" i="10"/>
  <c r="D700" i="10"/>
  <c r="D768" i="10"/>
  <c r="D619" i="10"/>
  <c r="D949" i="10"/>
  <c r="D765" i="10"/>
  <c r="D673" i="10"/>
  <c r="D640" i="10"/>
  <c r="D702" i="10"/>
  <c r="D712" i="10"/>
  <c r="D454" i="3"/>
  <c r="D762" i="10"/>
  <c r="D382" i="10"/>
  <c r="D5" i="10"/>
  <c r="D855" i="10"/>
  <c r="D330" i="10"/>
  <c r="D380" i="10"/>
  <c r="D977" i="10"/>
  <c r="D522" i="10"/>
  <c r="D361" i="10"/>
  <c r="D457" i="10"/>
  <c r="D114" i="10"/>
  <c r="D234" i="10"/>
  <c r="D994" i="10"/>
  <c r="D553" i="10"/>
  <c r="D696" i="10"/>
  <c r="D406" i="10"/>
  <c r="D867" i="10"/>
  <c r="D936" i="10"/>
  <c r="D781" i="10"/>
  <c r="D970" i="10"/>
  <c r="D630" i="10"/>
  <c r="D913" i="10"/>
  <c r="D290" i="10"/>
  <c r="D489" i="10"/>
  <c r="D704" i="10"/>
  <c r="D379" i="10"/>
  <c r="D375" i="10"/>
  <c r="D914" i="10"/>
  <c r="D658" i="10"/>
  <c r="D255" i="10"/>
  <c r="D902" i="10"/>
  <c r="D596" i="10"/>
  <c r="D803" i="3"/>
  <c r="D688" i="10"/>
  <c r="D326" i="10"/>
  <c r="D317" i="10"/>
  <c r="D482" i="10"/>
  <c r="D309" i="10"/>
  <c r="D660" i="10"/>
  <c r="D654" i="10"/>
  <c r="D898" i="10"/>
  <c r="D404" i="10"/>
  <c r="D385" i="10"/>
  <c r="D474" i="10"/>
  <c r="D321" i="10"/>
  <c r="D612" i="10"/>
  <c r="D905" i="10"/>
  <c r="D328" i="10"/>
  <c r="D966" i="10"/>
  <c r="D998" i="10"/>
  <c r="D18" i="10"/>
  <c r="D424" i="10"/>
  <c r="D801" i="3"/>
  <c r="D942" i="10"/>
  <c r="D1000" i="10"/>
  <c r="D99" i="10"/>
  <c r="D687" i="10"/>
  <c r="D507" i="10"/>
  <c r="D932" i="10"/>
  <c r="D811" i="10"/>
  <c r="D624" i="10"/>
  <c r="D608" i="10"/>
  <c r="D473" i="10"/>
  <c r="D197" i="10"/>
  <c r="D780" i="10"/>
  <c r="D714" i="10"/>
  <c r="D812" i="10"/>
  <c r="D573" i="10"/>
  <c r="D305" i="10"/>
  <c r="D829" i="10"/>
  <c r="D595" i="10"/>
  <c r="D277" i="10"/>
  <c r="D849" i="10"/>
  <c r="D280" i="10"/>
  <c r="D723" i="10"/>
  <c r="D405" i="10"/>
  <c r="D267" i="10"/>
  <c r="D734" i="10"/>
  <c r="D459" i="10"/>
  <c r="D904" i="10"/>
  <c r="D922" i="10"/>
  <c r="D967" i="10"/>
  <c r="D778" i="10"/>
  <c r="D494" i="10"/>
  <c r="D533" i="3"/>
  <c r="D862" i="10"/>
  <c r="D179" i="10"/>
  <c r="D109" i="10"/>
  <c r="D978" i="10"/>
  <c r="D594" i="10"/>
  <c r="D881" i="10"/>
  <c r="D343" i="10"/>
  <c r="D449" i="10"/>
  <c r="D703" i="10"/>
  <c r="D531" i="10"/>
  <c r="D6" i="10"/>
  <c r="D979" i="10"/>
  <c r="D948" i="10"/>
  <c r="D2" i="10"/>
  <c r="D265" i="10"/>
  <c r="D803" i="10"/>
  <c r="D866" i="10"/>
  <c r="D286" i="10"/>
  <c r="D924" i="10"/>
  <c r="D1001" i="10"/>
  <c r="D670" i="10"/>
  <c r="D272" i="10"/>
  <c r="D435" i="10"/>
  <c r="D930" i="10"/>
  <c r="D332" i="10"/>
  <c r="D443" i="10"/>
  <c r="D919" i="10"/>
  <c r="D707" i="10"/>
  <c r="D421" i="10"/>
  <c r="D23" i="10"/>
  <c r="D612" i="3"/>
  <c r="D999" i="10"/>
  <c r="D701" i="10"/>
  <c r="D472" i="10"/>
  <c r="D96" i="10"/>
  <c r="D598" i="10"/>
  <c r="D838" i="10"/>
  <c r="D648" i="10"/>
  <c r="D469" i="10"/>
  <c r="D732" i="10"/>
  <c r="D391" i="10"/>
  <c r="D637" i="10"/>
  <c r="D92" i="10"/>
  <c r="D422" i="10"/>
  <c r="D525" i="10"/>
  <c r="D857" i="10"/>
  <c r="D831" i="10"/>
  <c r="D278" i="10"/>
  <c r="D835" i="10"/>
  <c r="D299" i="10"/>
  <c r="D323" i="10"/>
  <c r="D620" i="10"/>
  <c r="D333" i="10"/>
  <c r="D408" i="10"/>
  <c r="D910" i="10"/>
  <c r="D269" i="10"/>
  <c r="D789" i="10"/>
  <c r="D675" i="10"/>
  <c r="D875" i="10"/>
  <c r="D279" i="10"/>
  <c r="D493" i="10"/>
  <c r="D917" i="10"/>
  <c r="D518" i="3"/>
  <c r="D944" i="10"/>
  <c r="D591" i="10"/>
  <c r="D538" i="10"/>
  <c r="D148" i="10"/>
  <c r="D916" i="10"/>
  <c r="D378" i="10"/>
  <c r="D527" i="10"/>
  <c r="D649" i="10"/>
  <c r="D770" i="10"/>
  <c r="D287" i="10"/>
  <c r="D692" i="10"/>
  <c r="D71" i="10"/>
  <c r="D821" i="10"/>
  <c r="D359" i="10"/>
  <c r="D729" i="10"/>
  <c r="D878" i="10"/>
  <c r="D524" i="10"/>
  <c r="D282" i="10"/>
  <c r="D513" i="10"/>
  <c r="D614" i="10"/>
  <c r="D782" i="10"/>
  <c r="D518" i="10"/>
  <c r="D739" i="10"/>
  <c r="D981" i="10"/>
  <c r="D430" i="10"/>
  <c r="D965" i="10"/>
  <c r="D641" i="10"/>
  <c r="D772" i="10"/>
  <c r="D863" i="10"/>
  <c r="D941" i="10"/>
  <c r="D252" i="10"/>
  <c r="D718" i="10"/>
  <c r="D936" i="3"/>
  <c r="D488" i="10"/>
  <c r="D555" i="10"/>
  <c r="D86" i="10"/>
  <c r="D677" i="10"/>
  <c r="D851" i="10"/>
  <c r="D841" i="10"/>
  <c r="D631" i="10"/>
  <c r="D872" i="10"/>
  <c r="D257" i="10"/>
  <c r="D601" i="10"/>
  <c r="D126" i="10"/>
  <c r="D737" i="10"/>
  <c r="D312" i="10"/>
  <c r="D809" i="10"/>
  <c r="D820" i="10"/>
  <c r="D463" i="10"/>
  <c r="D567" i="10"/>
  <c r="D250" i="10"/>
  <c r="D797" i="10"/>
  <c r="D358" i="10"/>
  <c r="D747" i="10"/>
  <c r="D880" i="10"/>
  <c r="D558" i="10"/>
  <c r="D746" i="10"/>
  <c r="D760" i="10"/>
  <c r="D442" i="10"/>
  <c r="D627" i="10"/>
  <c r="D954" i="10"/>
  <c r="D417" i="10"/>
  <c r="D937" i="10"/>
  <c r="D769" i="3"/>
  <c r="D293" i="10"/>
  <c r="D547" i="10"/>
  <c r="D329" i="10"/>
  <c r="D82" i="10"/>
  <c r="D662" i="10"/>
  <c r="D586" i="10"/>
  <c r="D571" i="10"/>
  <c r="D373" i="10"/>
  <c r="D465" i="10"/>
  <c r="D767" i="10"/>
  <c r="D235" i="10"/>
  <c r="D41" i="10"/>
  <c r="D270" i="10"/>
  <c r="D576" i="10"/>
  <c r="D331" i="10"/>
  <c r="D645" i="10"/>
  <c r="D813" i="10"/>
  <c r="D590" i="10"/>
  <c r="D365" i="10"/>
  <c r="D300" i="10"/>
  <c r="D776" i="10"/>
  <c r="D301" i="10"/>
  <c r="D466" i="10"/>
  <c r="D460" i="10"/>
  <c r="D327" i="10"/>
  <c r="D281" i="10"/>
  <c r="D367" i="10"/>
  <c r="D259" i="10"/>
  <c r="D877" i="10"/>
  <c r="D14" i="10"/>
  <c r="D464" i="10"/>
  <c r="D929" i="3"/>
  <c r="D585" i="3"/>
  <c r="D806" i="10"/>
  <c r="D138" i="10"/>
  <c r="D157" i="10"/>
  <c r="D389" i="10"/>
  <c r="D592" i="10"/>
  <c r="D537" i="10"/>
  <c r="D927" i="10"/>
  <c r="D454" i="10"/>
  <c r="D830" i="10"/>
  <c r="D318" i="10"/>
  <c r="D792" i="3"/>
  <c r="D816" i="10"/>
  <c r="D500" i="10"/>
  <c r="D307" i="10"/>
  <c r="D957" i="10"/>
  <c r="D918" i="10"/>
  <c r="D536" i="10"/>
  <c r="D352" i="10"/>
  <c r="D517" i="10"/>
  <c r="D511" i="10"/>
  <c r="D689" i="10"/>
  <c r="D800" i="10"/>
  <c r="D238" i="10"/>
  <c r="D599" i="10"/>
  <c r="D940" i="10"/>
  <c r="D470" i="10"/>
  <c r="D237" i="10"/>
  <c r="D877" i="3"/>
  <c r="D911" i="10"/>
  <c r="D144" i="10"/>
  <c r="D599" i="3"/>
  <c r="D479" i="3"/>
  <c r="D345" i="10"/>
  <c r="D635" i="10"/>
  <c r="D320" i="10"/>
  <c r="D57" i="10"/>
  <c r="D588" i="3"/>
  <c r="D547" i="3"/>
  <c r="D982" i="3"/>
  <c r="D826" i="10"/>
  <c r="D362" i="10"/>
  <c r="D111" i="10"/>
  <c r="D159" i="10"/>
  <c r="D666" i="3"/>
  <c r="D886" i="3"/>
  <c r="D858" i="10"/>
  <c r="D319" i="10"/>
  <c r="D120" i="10"/>
  <c r="D659" i="10"/>
  <c r="D457" i="3"/>
  <c r="D907" i="3"/>
  <c r="D584" i="3"/>
  <c r="D773" i="10"/>
  <c r="D134" i="10"/>
  <c r="D158" i="10"/>
  <c r="D881" i="3"/>
  <c r="D729" i="3"/>
  <c r="D713" i="3"/>
  <c r="D969" i="3"/>
  <c r="D726" i="3"/>
  <c r="D715" i="10"/>
  <c r="D190" i="10"/>
  <c r="D621" i="3"/>
  <c r="D950" i="3"/>
  <c r="D276" i="10"/>
  <c r="D289" i="10"/>
  <c r="D799" i="10"/>
  <c r="D49" i="10"/>
  <c r="D795" i="3"/>
  <c r="D544" i="3"/>
  <c r="D963" i="3"/>
  <c r="D480" i="3"/>
  <c r="D605" i="10"/>
  <c r="D112" i="10"/>
  <c r="D522" i="3"/>
  <c r="D840" i="10"/>
  <c r="D490" i="3"/>
  <c r="D244" i="10"/>
  <c r="D195" i="10"/>
  <c r="D719" i="10"/>
  <c r="D593" i="10"/>
  <c r="D652" i="3"/>
  <c r="D534" i="3"/>
  <c r="D716" i="10"/>
  <c r="D647" i="10"/>
  <c r="D374" i="10"/>
  <c r="D62" i="10"/>
  <c r="D121" i="10"/>
  <c r="D727" i="3"/>
  <c r="D790" i="10"/>
  <c r="D271" i="3"/>
  <c r="D735" i="3"/>
  <c r="D263" i="3"/>
  <c r="D992" i="10"/>
  <c r="D986" i="3"/>
  <c r="D927" i="3"/>
  <c r="D754" i="3"/>
  <c r="D381" i="10"/>
  <c r="D119" i="10"/>
  <c r="D708" i="10"/>
  <c r="D660" i="3"/>
  <c r="D655" i="10"/>
  <c r="D833" i="10"/>
  <c r="D260" i="10"/>
  <c r="D940" i="3"/>
  <c r="D749" i="10"/>
  <c r="D545" i="3"/>
  <c r="D796" i="3"/>
  <c r="D975" i="3"/>
  <c r="D401" i="10"/>
  <c r="D901" i="10"/>
  <c r="D610" i="10"/>
  <c r="D622" i="10"/>
  <c r="D264" i="10"/>
  <c r="D777" i="3"/>
  <c r="D447" i="10"/>
  <c r="D427" i="10"/>
  <c r="D85" i="10"/>
  <c r="D551" i="3"/>
  <c r="D475" i="3"/>
  <c r="D333" i="3"/>
  <c r="D717" i="3"/>
  <c r="D380" i="3"/>
  <c r="D873" i="3"/>
  <c r="D775" i="3"/>
  <c r="D635" i="3"/>
  <c r="D889" i="3"/>
  <c r="D542" i="10"/>
  <c r="D383" i="10"/>
  <c r="D643" i="10"/>
  <c r="D77" i="10"/>
  <c r="D763" i="10"/>
  <c r="D814" i="10"/>
  <c r="D540" i="10"/>
  <c r="D765" i="3"/>
  <c r="D304" i="10"/>
  <c r="D118" i="10"/>
  <c r="D885" i="3"/>
  <c r="D967" i="3"/>
  <c r="D870" i="10"/>
  <c r="D240" i="10"/>
  <c r="D541" i="10"/>
  <c r="D70" i="10"/>
  <c r="D658" i="3"/>
  <c r="D644" i="3"/>
  <c r="D510" i="3"/>
  <c r="D297" i="10"/>
  <c r="D890" i="10"/>
  <c r="D171" i="10"/>
  <c r="D537" i="3"/>
  <c r="D863" i="3"/>
  <c r="D978" i="3"/>
  <c r="D441" i="10"/>
  <c r="D337" i="10"/>
  <c r="D233" i="10"/>
  <c r="D412" i="10"/>
  <c r="D999" i="3"/>
  <c r="D988" i="3"/>
  <c r="D353" i="10"/>
  <c r="D98" i="10"/>
  <c r="D372" i="10"/>
  <c r="D21" i="10"/>
  <c r="D69" i="10"/>
  <c r="D399" i="10"/>
  <c r="D699" i="10"/>
  <c r="D704" i="3"/>
  <c r="D132" i="10"/>
  <c r="D387" i="3"/>
  <c r="D414" i="10"/>
  <c r="D462" i="3"/>
  <c r="D749" i="3"/>
  <c r="D543" i="3"/>
  <c r="D678" i="10"/>
  <c r="D205" i="10"/>
  <c r="D832" i="10"/>
  <c r="D559" i="3"/>
  <c r="D370" i="10"/>
  <c r="D970" i="3"/>
  <c r="D957" i="3"/>
  <c r="D772" i="3"/>
  <c r="D483" i="10"/>
  <c r="D942" i="3"/>
  <c r="D960" i="10"/>
  <c r="D524" i="3"/>
  <c r="D777" i="10"/>
  <c r="D137" i="10"/>
  <c r="D731" i="10"/>
  <c r="D446" i="3"/>
  <c r="D652" i="10"/>
  <c r="D922" i="3"/>
  <c r="D785" i="10"/>
  <c r="D551" i="10"/>
  <c r="D215" i="10"/>
  <c r="D194" i="10"/>
  <c r="D671" i="3"/>
  <c r="D464" i="3"/>
  <c r="D792" i="10"/>
  <c r="D578" i="10"/>
  <c r="D592" i="3"/>
  <c r="D818" i="3"/>
  <c r="D521" i="3"/>
  <c r="D539" i="3"/>
  <c r="D628" i="10"/>
  <c r="D656" i="10"/>
  <c r="D853" i="10"/>
  <c r="D113" i="10"/>
  <c r="D456" i="3"/>
  <c r="D593" i="3"/>
  <c r="D673" i="3"/>
  <c r="D668" i="10"/>
  <c r="D526" i="10"/>
  <c r="D695" i="3"/>
  <c r="D68" i="10"/>
  <c r="D861" i="3"/>
  <c r="D602" i="3"/>
  <c r="D761" i="3"/>
  <c r="D825" i="10"/>
  <c r="D409" i="10"/>
  <c r="D410" i="10"/>
  <c r="D508" i="3"/>
  <c r="D819" i="3"/>
  <c r="D598" i="3"/>
  <c r="D669" i="10"/>
  <c r="D453" i="10"/>
  <c r="D52" i="10"/>
  <c r="D890" i="3"/>
  <c r="D169" i="10"/>
  <c r="D744" i="3"/>
  <c r="D944" i="3"/>
  <c r="D477" i="3"/>
  <c r="D935" i="3"/>
  <c r="D213" i="10"/>
  <c r="D511" i="3"/>
  <c r="D636" i="3"/>
  <c r="D852" i="10"/>
  <c r="D274" i="10"/>
  <c r="D850" i="10"/>
  <c r="D72" i="10"/>
  <c r="D883" i="3"/>
  <c r="D951" i="3"/>
  <c r="D842" i="3"/>
  <c r="D884" i="10"/>
  <c r="D273" i="10"/>
  <c r="D211" i="10"/>
  <c r="D756" i="3"/>
  <c r="D643" i="3"/>
  <c r="D516" i="3"/>
  <c r="D743" i="10"/>
  <c r="D104" i="10"/>
  <c r="D153" i="10"/>
  <c r="D955" i="10"/>
  <c r="D588" i="10"/>
  <c r="D926" i="10"/>
  <c r="D559" i="10"/>
  <c r="D995" i="3"/>
  <c r="D65" i="10"/>
  <c r="D709" i="10"/>
  <c r="D903" i="3"/>
  <c r="D503" i="3"/>
  <c r="D826" i="3"/>
  <c r="D682" i="10"/>
  <c r="D231" i="10"/>
  <c r="D929" i="10"/>
  <c r="D759" i="3"/>
  <c r="D349" i="10"/>
  <c r="D642" i="3"/>
  <c r="D864" i="3"/>
  <c r="D1001" i="3"/>
  <c r="D562" i="10"/>
  <c r="D686" i="3"/>
  <c r="D695" i="10"/>
  <c r="D781" i="3"/>
  <c r="D874" i="10"/>
  <c r="D843" i="10"/>
  <c r="D227" i="10"/>
  <c r="D920" i="3"/>
  <c r="D681" i="10"/>
  <c r="D469" i="3"/>
  <c r="D720" i="10"/>
  <c r="D87" i="10"/>
  <c r="D3" i="10"/>
  <c r="D150" i="10"/>
  <c r="D156" i="10"/>
  <c r="D8" i="10"/>
  <c r="D586" i="3"/>
  <c r="D542" i="3"/>
  <c r="D911" i="3"/>
  <c r="D794" i="3"/>
  <c r="D960" i="3"/>
  <c r="D921" i="3"/>
  <c r="D533" i="10"/>
  <c r="D756" i="10"/>
  <c r="D988" i="10"/>
  <c r="D91" i="10"/>
  <c r="D577" i="3"/>
  <c r="D961" i="3"/>
  <c r="D691" i="3"/>
  <c r="D311" i="10"/>
  <c r="D839" i="10"/>
  <c r="D638" i="3"/>
  <c r="D127" i="10"/>
  <c r="D893" i="3"/>
  <c r="D481" i="3"/>
  <c r="D484" i="3"/>
  <c r="D665" i="10"/>
  <c r="D766" i="10"/>
  <c r="D597" i="10"/>
  <c r="D546" i="10"/>
  <c r="D865" i="3"/>
  <c r="D667" i="3"/>
  <c r="D956" i="10"/>
  <c r="D735" i="10"/>
  <c r="D24" i="10"/>
  <c r="D875" i="3"/>
  <c r="D370" i="3"/>
  <c r="D310" i="3"/>
  <c r="D933" i="3"/>
  <c r="D955" i="3"/>
  <c r="D771" i="10"/>
  <c r="D135" i="10"/>
  <c r="D892" i="3"/>
  <c r="D632" i="3"/>
  <c r="D486" i="10"/>
  <c r="D710" i="10"/>
  <c r="D636" i="10"/>
  <c r="D130" i="10"/>
  <c r="D762" i="3"/>
  <c r="D670" i="3"/>
  <c r="D779" i="3"/>
  <c r="D953" i="10"/>
  <c r="D805" i="10"/>
  <c r="D181" i="10"/>
  <c r="D27" i="10"/>
  <c r="D624" i="3"/>
  <c r="D959" i="3"/>
  <c r="D275" i="10"/>
  <c r="D450" i="10"/>
  <c r="D94" i="10"/>
  <c r="D873" i="10"/>
  <c r="D650" i="3"/>
  <c r="D771" i="3"/>
  <c r="D985" i="3"/>
  <c r="D490" i="10"/>
  <c r="D495" i="10"/>
  <c r="D16" i="10"/>
  <c r="D952" i="3"/>
  <c r="D419" i="3"/>
  <c r="D433" i="10"/>
  <c r="D693" i="3"/>
  <c r="D517" i="3"/>
  <c r="D343" i="3"/>
  <c r="D775" i="10"/>
  <c r="D839" i="3"/>
  <c r="D47" i="10"/>
  <c r="D528" i="10"/>
  <c r="D632" i="10"/>
  <c r="D83" i="10"/>
  <c r="D698" i="10"/>
  <c r="D717" i="10"/>
  <c r="D616" i="10"/>
  <c r="D745" i="10"/>
  <c r="D338" i="10"/>
  <c r="D10" i="10"/>
  <c r="D641" i="3"/>
  <c r="D628" i="3"/>
  <c r="D646" i="10"/>
  <c r="D961" i="10"/>
  <c r="D724" i="10"/>
  <c r="D53" i="10"/>
  <c r="D698" i="3"/>
  <c r="D623" i="3"/>
  <c r="D993" i="3"/>
  <c r="D671" i="10"/>
  <c r="D242" i="10"/>
  <c r="D742" i="3"/>
  <c r="D146" i="10"/>
  <c r="D617" i="3"/>
  <c r="D688" i="3"/>
  <c r="D505" i="3"/>
  <c r="D384" i="10"/>
  <c r="D869" i="10"/>
  <c r="D876" i="10"/>
  <c r="D253" i="10"/>
  <c r="D768" i="3"/>
  <c r="D836" i="3"/>
  <c r="D915" i="10"/>
  <c r="D808" i="10"/>
  <c r="D100" i="10"/>
  <c r="D783" i="3"/>
  <c r="D653" i="3"/>
  <c r="D376" i="10"/>
  <c r="D260" i="3"/>
  <c r="D335" i="3"/>
  <c r="D896" i="3"/>
  <c r="D143" i="10"/>
  <c r="D745" i="3"/>
  <c r="D591" i="3"/>
  <c r="D603" i="10"/>
  <c r="D779" i="10"/>
  <c r="D570" i="10"/>
  <c r="D200" i="10"/>
  <c r="D778" i="3"/>
  <c r="D981" i="3"/>
  <c r="D520" i="3"/>
  <c r="D498" i="10"/>
  <c r="D920" i="10"/>
  <c r="D75" i="10"/>
  <c r="D210" i="10"/>
  <c r="D793" i="3"/>
  <c r="D829" i="3"/>
  <c r="D903" i="10"/>
  <c r="D182" i="10"/>
  <c r="D145" i="10"/>
  <c r="D787" i="10"/>
  <c r="D461" i="3"/>
  <c r="D753" i="3"/>
  <c r="D904" i="3"/>
  <c r="D774" i="10"/>
  <c r="D284" i="10"/>
  <c r="D160" i="10"/>
  <c r="D443" i="3"/>
  <c r="D45" i="10"/>
  <c r="D67" i="10"/>
  <c r="D208" i="10"/>
  <c r="D899" i="3"/>
  <c r="D206" i="10"/>
  <c r="D445" i="3"/>
  <c r="D817" i="3"/>
  <c r="D595" i="3"/>
  <c r="D859" i="10"/>
  <c r="D344" i="10"/>
  <c r="D657" i="10"/>
  <c r="D753" i="10"/>
  <c r="D914" i="3"/>
  <c r="D581" i="10"/>
  <c r="D451" i="3"/>
  <c r="D690" i="3"/>
  <c r="D788" i="10"/>
  <c r="D133" i="10"/>
  <c r="D983" i="3"/>
  <c r="D298" i="10"/>
  <c r="D807" i="3"/>
  <c r="D400" i="10"/>
  <c r="D544" i="10"/>
  <c r="D30" i="10"/>
  <c r="D476" i="3"/>
  <c r="D621" i="10"/>
  <c r="D852" i="3"/>
  <c r="D283" i="10"/>
  <c r="D103" i="10"/>
  <c r="D609" i="10"/>
  <c r="D19" i="10"/>
  <c r="D36" i="10"/>
  <c r="D979" i="3"/>
  <c r="D625" i="10"/>
  <c r="D20" i="10"/>
  <c r="D677" i="3"/>
  <c r="D191" i="10"/>
  <c r="D828" i="10"/>
  <c r="D755" i="3"/>
  <c r="D572" i="10"/>
  <c r="D780" i="3"/>
  <c r="D844" i="10"/>
  <c r="D192" i="10"/>
  <c r="D855" i="3"/>
  <c r="D874" i="3"/>
  <c r="D848" i="3"/>
  <c r="D397" i="10"/>
  <c r="D308" i="10"/>
  <c r="D467" i="3"/>
  <c r="D793" i="10"/>
  <c r="D930" i="3"/>
  <c r="D974" i="3"/>
  <c r="D655" i="3"/>
  <c r="D552" i="10"/>
  <c r="D629" i="10"/>
  <c r="D456" i="10"/>
  <c r="D315" i="10"/>
  <c r="D956" i="3"/>
  <c r="D499" i="3"/>
  <c r="D690" i="10"/>
  <c r="D638" i="10"/>
  <c r="D115" i="10"/>
  <c r="D554" i="3"/>
  <c r="D895" i="10"/>
  <c r="D706" i="3"/>
  <c r="D797" i="3"/>
  <c r="D420" i="10"/>
  <c r="D232" i="10"/>
  <c r="D680" i="3"/>
  <c r="D568" i="10"/>
  <c r="D236" i="10"/>
  <c r="D492" i="10"/>
  <c r="D564" i="3"/>
  <c r="D247" i="10"/>
  <c r="D796" i="10"/>
  <c r="D662" i="3"/>
  <c r="D853" i="3"/>
  <c r="D958" i="10"/>
  <c r="D265" i="3"/>
  <c r="D573" i="3"/>
  <c r="D428" i="3"/>
  <c r="D606" i="3"/>
  <c r="D805" i="3"/>
  <c r="D858" i="3"/>
  <c r="D782" i="3"/>
  <c r="D170" i="10"/>
  <c r="D721" i="10"/>
  <c r="D478" i="10"/>
  <c r="D905" i="3"/>
  <c r="D60" i="10"/>
  <c r="D471" i="3"/>
  <c r="D332" i="3"/>
  <c r="D733" i="10"/>
  <c r="D43" i="10"/>
  <c r="D820" i="3"/>
  <c r="D80" i="10"/>
  <c r="D279" i="3"/>
  <c r="D412" i="3"/>
  <c r="D639" i="3"/>
  <c r="D928" i="10"/>
  <c r="D248" i="10"/>
  <c r="D804" i="10"/>
  <c r="D356" i="10"/>
  <c r="D806" i="3"/>
  <c r="D844" i="3"/>
  <c r="D683" i="3"/>
  <c r="D488" i="3"/>
  <c r="D931" i="3"/>
  <c r="D802" i="10"/>
  <c r="D308" i="3"/>
  <c r="D755" i="10"/>
  <c r="D402" i="3"/>
  <c r="D889" i="10"/>
  <c r="D198" i="10"/>
  <c r="D918" i="3"/>
  <c r="D714" i="3"/>
  <c r="D700" i="3"/>
  <c r="D580" i="3"/>
  <c r="D646" i="3"/>
  <c r="D548" i="10"/>
  <c r="D687" i="3"/>
  <c r="D732" i="3"/>
  <c r="D716" i="3"/>
  <c r="D553" i="3"/>
  <c r="D330" i="3"/>
  <c r="D557" i="3"/>
  <c r="D266" i="10"/>
  <c r="D25" i="10"/>
  <c r="D767" i="3"/>
  <c r="D651" i="10"/>
  <c r="D996" i="3"/>
  <c r="D284" i="3"/>
  <c r="D750" i="3"/>
  <c r="D935" i="10"/>
  <c r="D15" i="10"/>
  <c r="D535" i="3"/>
  <c r="D731" i="3"/>
  <c r="D38" i="3"/>
  <c r="D105" i="10"/>
  <c r="D374" i="3"/>
  <c r="D825" i="3"/>
  <c r="D398" i="3"/>
  <c r="D50" i="10"/>
  <c r="D589" i="3"/>
  <c r="D163" i="10"/>
  <c r="D304" i="3"/>
  <c r="D460" i="3"/>
  <c r="D813" i="3"/>
  <c r="D546" i="3"/>
  <c r="D102" i="10"/>
  <c r="D901" i="3"/>
  <c r="D286" i="3"/>
  <c r="D500" i="3"/>
  <c r="D269" i="3"/>
  <c r="D357" i="3"/>
  <c r="D377" i="3"/>
  <c r="D501" i="3"/>
  <c r="D351" i="3"/>
  <c r="D261" i="10"/>
  <c r="D395" i="3"/>
  <c r="D390" i="3"/>
  <c r="D575" i="10"/>
  <c r="D392" i="10"/>
  <c r="D324" i="3"/>
  <c r="D783" i="10"/>
  <c r="D913" i="3"/>
  <c r="D311" i="3"/>
  <c r="D512" i="10"/>
  <c r="D411" i="3"/>
  <c r="D615" i="10"/>
  <c r="D363" i="3"/>
  <c r="D631" i="3"/>
  <c r="D594" i="3"/>
  <c r="D350" i="10"/>
  <c r="D876" i="3"/>
  <c r="D392" i="3"/>
  <c r="D234" i="3"/>
  <c r="D172" i="10"/>
  <c r="D407" i="10"/>
  <c r="D526" i="3"/>
  <c r="D830" i="3"/>
  <c r="D186" i="10"/>
  <c r="D496" i="3"/>
  <c r="D949" i="3"/>
  <c r="D396" i="10"/>
  <c r="D497" i="3"/>
  <c r="D888" i="3"/>
  <c r="D230" i="10"/>
  <c r="D679" i="3"/>
  <c r="D597" i="3"/>
  <c r="D354" i="3"/>
  <c r="D468" i="3"/>
  <c r="D575" i="3"/>
  <c r="D629" i="3"/>
  <c r="D715" i="3"/>
  <c r="D622" i="3"/>
  <c r="D784" i="3"/>
  <c r="D310" i="10"/>
  <c r="D538" i="3"/>
  <c r="D846" i="3"/>
  <c r="D516" i="10"/>
  <c r="D606" i="10"/>
  <c r="D74" i="10"/>
  <c r="D923" i="3"/>
  <c r="D431" i="3"/>
  <c r="D790" i="3"/>
  <c r="D514" i="3"/>
  <c r="D395" i="10"/>
  <c r="D557" i="10"/>
  <c r="D306" i="10"/>
  <c r="D728" i="3"/>
  <c r="D651" i="3"/>
  <c r="D48" i="10"/>
  <c r="D176" i="10"/>
  <c r="D773" i="3"/>
  <c r="D529" i="3"/>
  <c r="D177" i="10"/>
  <c r="D703" i="3"/>
  <c r="D383" i="3"/>
  <c r="D824" i="10"/>
  <c r="D413" i="10"/>
  <c r="D991" i="3"/>
  <c r="D838" i="3"/>
  <c r="D795" i="10"/>
  <c r="D485" i="3"/>
  <c r="D519" i="10"/>
  <c r="D720" i="3"/>
  <c r="D442" i="3"/>
  <c r="D610" i="3"/>
  <c r="D520" i="10"/>
  <c r="D900" i="10"/>
  <c r="D420" i="3"/>
  <c r="D758" i="3"/>
  <c r="D297" i="3"/>
  <c r="D990" i="3"/>
  <c r="D22" i="10"/>
  <c r="D832" i="3"/>
  <c r="D39" i="10"/>
  <c r="D925" i="3"/>
  <c r="D558" i="3"/>
  <c r="D404" i="3"/>
  <c r="D193" i="10"/>
  <c r="D44" i="10"/>
  <c r="D726" i="10"/>
  <c r="D329" i="3"/>
  <c r="D222" i="10"/>
  <c r="D13" i="10"/>
  <c r="D282" i="3"/>
  <c r="D218" i="10"/>
  <c r="D424" i="3"/>
  <c r="D857" i="3"/>
  <c r="D403" i="3"/>
  <c r="D425" i="3"/>
  <c r="D696" i="3"/>
  <c r="D281" i="3"/>
  <c r="D738" i="3"/>
  <c r="D798" i="10"/>
  <c r="D943" i="10"/>
  <c r="D583" i="10"/>
  <c r="D320" i="3"/>
  <c r="D786" i="3"/>
  <c r="D666" i="10"/>
  <c r="D51" i="10"/>
  <c r="D289" i="3"/>
  <c r="D165" i="10"/>
  <c r="D989" i="3"/>
  <c r="D997" i="3"/>
  <c r="D736" i="10"/>
  <c r="D384" i="3"/>
  <c r="D583" i="3"/>
  <c r="D338" i="3"/>
  <c r="D345" i="3"/>
  <c r="D227" i="3"/>
  <c r="D122" i="10"/>
  <c r="D400" i="3"/>
  <c r="D139" i="10"/>
  <c r="D987" i="10"/>
  <c r="D331" i="3"/>
  <c r="D984" i="10"/>
  <c r="D371" i="3"/>
  <c r="D411" i="10"/>
  <c r="D833" i="3"/>
  <c r="D674" i="10"/>
  <c r="D866" i="3"/>
  <c r="D492" i="3"/>
  <c r="D932" i="3"/>
  <c r="D481" i="10"/>
  <c r="D614" i="3"/>
  <c r="D117" i="10"/>
  <c r="D243" i="10"/>
  <c r="D7" i="10"/>
  <c r="D483" i="3"/>
  <c r="D466" i="3"/>
  <c r="D76" i="10"/>
  <c r="D173" i="10"/>
  <c r="D340" i="3"/>
  <c r="D582" i="3"/>
  <c r="D178" i="10"/>
  <c r="D55" i="10"/>
  <c r="D357" i="10"/>
  <c r="D369" i="3"/>
  <c r="D819" i="10"/>
  <c r="D675" i="3"/>
  <c r="D972" i="10"/>
  <c r="D712" i="3"/>
  <c r="D313" i="10"/>
  <c r="D189" i="10"/>
  <c r="D397" i="3"/>
  <c r="D37" i="10"/>
  <c r="D563" i="3"/>
  <c r="D786" i="10"/>
  <c r="D261" i="3"/>
  <c r="D923" i="10"/>
  <c r="D710" i="3"/>
  <c r="D966" i="3"/>
  <c r="D963" i="10"/>
  <c r="D835" i="3"/>
  <c r="D737" i="3"/>
  <c r="D166" i="10"/>
  <c r="D851" i="3"/>
  <c r="D885" i="10"/>
  <c r="D33" i="10"/>
  <c r="D760" i="3"/>
  <c r="D548" i="3"/>
  <c r="D54" i="10"/>
  <c r="D528" i="3"/>
  <c r="D555" i="3"/>
  <c r="D617" i="10"/>
  <c r="D600" i="10"/>
  <c r="D201" i="10"/>
  <c r="D216" i="10"/>
  <c r="D288" i="3"/>
  <c r="D509" i="3"/>
  <c r="D581" i="3"/>
  <c r="D837" i="3"/>
  <c r="D455" i="3"/>
  <c r="D334" i="3"/>
  <c r="D1000" i="3"/>
  <c r="D626" i="10"/>
  <c r="D946" i="3"/>
  <c r="D399" i="3"/>
  <c r="D251" i="10"/>
  <c r="D789" i="3"/>
  <c r="D907" i="10"/>
  <c r="D799" i="3"/>
  <c r="D11" i="10"/>
  <c r="D437" i="10"/>
  <c r="D254" i="3"/>
  <c r="D953" i="3"/>
  <c r="D266" i="3"/>
  <c r="D699" i="3"/>
  <c r="D759" i="10"/>
  <c r="D657" i="3"/>
  <c r="D255" i="3"/>
  <c r="D350" i="3"/>
  <c r="D618" i="3"/>
  <c r="D180" i="10"/>
  <c r="D810" i="3"/>
  <c r="D161" i="10"/>
  <c r="D245" i="10"/>
  <c r="D871" i="10"/>
  <c r="D678" i="3"/>
  <c r="D262" i="3"/>
  <c r="D294" i="3"/>
  <c r="D519" i="3"/>
  <c r="D432" i="3"/>
  <c r="D313" i="3"/>
  <c r="D204" i="3"/>
  <c r="D630" i="3"/>
  <c r="D680" i="10"/>
  <c r="D739" i="3"/>
  <c r="D301" i="3"/>
  <c r="D154" i="10"/>
  <c r="D107" i="10"/>
  <c r="D327" i="3"/>
  <c r="D352" i="3"/>
  <c r="D723" i="3"/>
  <c r="D859" i="3"/>
  <c r="D724" i="3"/>
  <c r="D574" i="3"/>
  <c r="D253" i="3"/>
  <c r="D891" i="3"/>
  <c r="D277" i="3"/>
  <c r="D971" i="3"/>
  <c r="D709" i="3"/>
  <c r="D259" i="3"/>
  <c r="D275" i="3"/>
  <c r="D306" i="3"/>
  <c r="D318" i="3"/>
  <c r="D634" i="3"/>
  <c r="D61" i="10"/>
  <c r="D576" i="3"/>
  <c r="D962" i="3"/>
  <c r="D530" i="3"/>
  <c r="D570" i="3"/>
  <c r="D438" i="3"/>
  <c r="D674" i="3"/>
  <c r="D95" i="10"/>
  <c r="D214" i="10"/>
  <c r="D627" i="3"/>
  <c r="D427" i="3"/>
  <c r="D147" i="10"/>
  <c r="D804" i="3"/>
  <c r="D850" i="3"/>
  <c r="D711" i="3"/>
  <c r="D834" i="10"/>
  <c r="D915" i="3"/>
  <c r="D611" i="10"/>
  <c r="D251" i="3"/>
  <c r="D611" i="3"/>
  <c r="D293" i="3"/>
  <c r="D938" i="3"/>
  <c r="D307" i="3"/>
  <c r="D510" i="10"/>
  <c r="D339" i="10"/>
  <c r="D224" i="10"/>
  <c r="D375" i="3"/>
  <c r="D554" i="10"/>
  <c r="D536" i="3"/>
  <c r="D665" i="3"/>
  <c r="D364" i="3"/>
  <c r="D747" i="3"/>
  <c r="D602" i="10"/>
  <c r="D361" i="3"/>
  <c r="D46" i="10"/>
  <c r="D585" i="10"/>
  <c r="D149" i="10"/>
  <c r="D203" i="10"/>
  <c r="D984" i="3"/>
  <c r="D752" i="3"/>
  <c r="D649" i="3"/>
  <c r="D423" i="3"/>
  <c r="D487" i="3"/>
  <c r="D564" i="10"/>
  <c r="D385" i="3"/>
  <c r="D167" i="10"/>
  <c r="D707" i="3"/>
  <c r="D822" i="10"/>
  <c r="D272" i="3"/>
  <c r="D217" i="10"/>
  <c r="D785" i="3"/>
  <c r="D209" i="10"/>
  <c r="D473" i="3"/>
  <c r="D815" i="3"/>
  <c r="D924" i="3"/>
  <c r="D312" i="3"/>
  <c r="D587" i="10"/>
  <c r="D751" i="3"/>
  <c r="D769" i="10"/>
  <c r="D418" i="10"/>
  <c r="D246" i="10"/>
  <c r="D346" i="10"/>
  <c r="D939" i="3"/>
  <c r="D945" i="3"/>
  <c r="D864" i="10"/>
  <c r="D569" i="10"/>
  <c r="D152" i="10"/>
  <c r="D947" i="3"/>
  <c r="D292" i="3"/>
  <c r="D650" i="10"/>
  <c r="D843" i="3"/>
  <c r="D482" i="3"/>
  <c r="D787" i="3"/>
  <c r="D418" i="3"/>
  <c r="D757" i="10"/>
  <c r="D909" i="3"/>
  <c r="D973" i="3"/>
  <c r="D110" i="10"/>
  <c r="D884" i="3"/>
  <c r="D317" i="3"/>
  <c r="D262" i="10"/>
  <c r="D42" i="10"/>
  <c r="D372" i="3"/>
  <c r="D394" i="3"/>
  <c r="D349" i="3"/>
  <c r="D339" i="3"/>
  <c r="D964" i="3"/>
  <c r="D849" i="3"/>
  <c r="D123" i="10"/>
  <c r="D455" i="10"/>
  <c r="D603" i="3"/>
  <c r="D888" i="10"/>
  <c r="D416" i="3"/>
  <c r="D895" i="3"/>
  <c r="D992" i="3"/>
  <c r="D226" i="10"/>
  <c r="D987" i="3"/>
  <c r="D337" i="3"/>
  <c r="D512" i="3"/>
  <c r="D328" i="3"/>
  <c r="D880" i="3"/>
  <c r="D743" i="3"/>
  <c r="D596" i="3"/>
  <c r="D879" i="10"/>
  <c r="D958" i="3"/>
  <c r="D515" i="3"/>
  <c r="D934" i="3"/>
  <c r="D513" i="3"/>
  <c r="D550" i="3"/>
  <c r="D860" i="3"/>
  <c r="D468" i="10"/>
  <c r="D692" i="3"/>
  <c r="D363" i="10"/>
  <c r="D257" i="3"/>
  <c r="D299" i="3"/>
  <c r="D409" i="3"/>
  <c r="D816" i="3"/>
  <c r="D458" i="3"/>
  <c r="D73" i="10"/>
  <c r="D550" i="10"/>
  <c r="D88" i="10"/>
  <c r="D531" i="3"/>
  <c r="D990" i="10"/>
  <c r="D125" i="10"/>
  <c r="D579" i="3"/>
  <c r="D151" i="10"/>
  <c r="D540" i="3"/>
  <c r="D937" i="3"/>
  <c r="D741" i="3"/>
  <c r="D274" i="3"/>
  <c r="D199" i="10"/>
  <c r="D17" i="10"/>
  <c r="D746" i="3"/>
  <c r="D296" i="3"/>
  <c r="D419" i="10"/>
  <c r="D986" i="10"/>
  <c r="D405" i="3"/>
  <c r="D741" i="10"/>
  <c r="D407" i="3"/>
  <c r="D549" i="3"/>
  <c r="D164" i="10"/>
  <c r="D668" i="3"/>
  <c r="D426" i="10"/>
  <c r="D185" i="10"/>
  <c r="D250" i="3"/>
  <c r="D766" i="3"/>
  <c r="D471" i="10"/>
  <c r="D648" i="3"/>
  <c r="D721" i="3"/>
  <c r="D562" i="3"/>
  <c r="D605" i="3"/>
  <c r="D175" i="10"/>
  <c r="D734" i="3"/>
  <c r="D800" i="3"/>
  <c r="D845" i="3"/>
  <c r="D480" i="10"/>
  <c r="D730" i="10"/>
  <c r="D791" i="3"/>
  <c r="D128" i="10"/>
  <c r="D828" i="3"/>
  <c r="D268" i="3"/>
  <c r="D366" i="3"/>
  <c r="D302" i="3"/>
  <c r="D389" i="3"/>
  <c r="D459" i="3"/>
  <c r="D220" i="10"/>
  <c r="D623" i="10"/>
  <c r="D568" i="3"/>
  <c r="D506" i="3"/>
  <c r="D325" i="3"/>
  <c r="D365" i="3"/>
  <c r="D897" i="10"/>
  <c r="D493" i="3"/>
  <c r="D391" i="3"/>
  <c r="D802" i="3"/>
  <c r="D525" i="3"/>
  <c r="D440" i="3"/>
  <c r="D358" i="3"/>
  <c r="D701" i="3"/>
  <c r="D433" i="3"/>
  <c r="D661" i="3"/>
  <c r="D976" i="3"/>
  <c r="D441" i="3"/>
  <c r="D834" i="3"/>
  <c r="D604" i="3"/>
  <c r="D342" i="10"/>
  <c r="D422" i="3"/>
  <c r="D811" i="3"/>
  <c r="D934" i="10"/>
  <c r="D66" i="10"/>
  <c r="D977" i="3"/>
  <c r="D495" i="3"/>
  <c r="D656" i="3"/>
  <c r="D355" i="3"/>
  <c r="D847" i="10"/>
  <c r="D736" i="3"/>
  <c r="D325" i="10"/>
  <c r="D664" i="3"/>
  <c r="D870" i="3"/>
  <c r="D578" i="3"/>
  <c r="D208" i="3"/>
  <c r="D56" i="10"/>
  <c r="D32" i="10"/>
  <c r="D502" i="3"/>
  <c r="D824" i="3"/>
  <c r="D448" i="3"/>
  <c r="D566" i="3"/>
  <c r="D131" i="10"/>
  <c r="D644" i="10"/>
  <c r="D607" i="3"/>
  <c r="D906" i="3"/>
  <c r="D225" i="3"/>
  <c r="D278" i="3"/>
  <c r="D39" i="3"/>
  <c r="D368" i="3"/>
  <c r="D449" i="3"/>
  <c r="D763" i="3"/>
  <c r="D214" i="3"/>
  <c r="D189" i="3"/>
  <c r="D177" i="3"/>
  <c r="D174" i="3"/>
  <c r="D788" i="3"/>
  <c r="D976" i="10"/>
  <c r="D708" i="3"/>
  <c r="D378" i="3"/>
  <c r="D413" i="3"/>
  <c r="D242" i="3"/>
  <c r="D672" i="3"/>
  <c r="D975" i="10"/>
  <c r="D252" i="3"/>
  <c r="D798" i="3"/>
  <c r="D211" i="3"/>
  <c r="D162" i="10"/>
  <c r="D295" i="3"/>
  <c r="D140" i="10"/>
  <c r="D207" i="10"/>
  <c r="D608" i="3"/>
  <c r="D206" i="3"/>
  <c r="D197" i="3"/>
  <c r="D218" i="3"/>
  <c r="D856" i="10"/>
  <c r="D812" i="3"/>
  <c r="D254" i="10"/>
  <c r="D489" i="3"/>
  <c r="D479" i="10"/>
  <c r="D417" i="3"/>
  <c r="D983" i="10"/>
  <c r="D663" i="3"/>
  <c r="D504" i="3"/>
  <c r="D856" i="3"/>
  <c r="D198" i="3"/>
  <c r="D694" i="3"/>
  <c r="D319" i="3"/>
  <c r="D379" i="3"/>
  <c r="D336" i="3"/>
  <c r="D360" i="3"/>
  <c r="D246" i="3"/>
  <c r="D192" i="3"/>
  <c r="D184" i="3"/>
  <c r="D231" i="3"/>
  <c r="D619" i="3"/>
  <c r="D38" i="10"/>
  <c r="D625" i="3"/>
  <c r="D290" i="3"/>
  <c r="D406" i="3"/>
  <c r="D316" i="3"/>
  <c r="D840" i="3"/>
  <c r="D879" i="3"/>
  <c r="D292" i="10"/>
  <c r="D872" i="3"/>
  <c r="D244" i="3"/>
  <c r="D541" i="3"/>
  <c r="D626" i="3"/>
  <c r="D841" i="3"/>
  <c r="D215" i="3"/>
  <c r="D185" i="3"/>
  <c r="D153" i="3"/>
  <c r="D160" i="3"/>
  <c r="D161" i="3"/>
  <c r="D126" i="3"/>
  <c r="D128" i="3"/>
  <c r="D105" i="3"/>
  <c r="D121" i="3"/>
  <c r="D808" i="3"/>
  <c r="D321" i="3"/>
  <c r="D943" i="3"/>
  <c r="D910" i="3"/>
  <c r="D814" i="3"/>
  <c r="D461" i="10"/>
  <c r="D415" i="3"/>
  <c r="D465" i="3"/>
  <c r="D376" i="3"/>
  <c r="D567" i="3"/>
  <c r="D589" i="10"/>
  <c r="D59" i="10"/>
  <c r="D263" i="10"/>
  <c r="D572" i="3"/>
  <c r="D393" i="3"/>
  <c r="D429" i="3"/>
  <c r="D647" i="3"/>
  <c r="D235" i="3"/>
  <c r="D129" i="10"/>
  <c r="D507" i="3"/>
  <c r="D998" i="3"/>
  <c r="D899" i="10"/>
  <c r="D221" i="3"/>
  <c r="D367" i="3"/>
  <c r="D860" i="10"/>
  <c r="D314" i="3"/>
  <c r="D344" i="3"/>
  <c r="D414" i="3"/>
  <c r="D718" i="3"/>
  <c r="D256" i="3"/>
  <c r="D926" i="3"/>
  <c r="D633" i="3"/>
  <c r="D689" i="3"/>
  <c r="D229" i="3"/>
  <c r="D217" i="3"/>
  <c r="D168" i="3"/>
  <c r="D165" i="3"/>
  <c r="D216" i="3"/>
  <c r="D305" i="3"/>
  <c r="D523" i="3"/>
  <c r="D613" i="3"/>
  <c r="D348" i="3"/>
  <c r="D408" i="3"/>
  <c r="D847" i="3"/>
  <c r="D676" i="3"/>
  <c r="D764" i="3"/>
  <c r="D659" i="3"/>
  <c r="D894" i="3"/>
  <c r="D201" i="3"/>
  <c r="D971" i="10"/>
  <c r="D322" i="10"/>
  <c r="D727" i="10"/>
  <c r="D183" i="10"/>
  <c r="D136" i="10"/>
  <c r="D200" i="3"/>
  <c r="D171" i="3"/>
  <c r="D239" i="3"/>
  <c r="D283" i="3"/>
  <c r="D28" i="10"/>
  <c r="D584" i="10"/>
  <c r="D569" i="3"/>
  <c r="D535" i="10"/>
  <c r="D326" i="3"/>
  <c r="D776" i="3"/>
  <c r="D730" i="3"/>
  <c r="D341" i="3"/>
  <c r="D228" i="10"/>
  <c r="D207" i="3"/>
  <c r="D740" i="3"/>
  <c r="D822" i="3"/>
  <c r="D972" i="3"/>
  <c r="D994" i="3"/>
  <c r="D226" i="3"/>
  <c r="D243" i="3"/>
  <c r="D190" i="3"/>
  <c r="D172" i="3"/>
  <c r="D209" i="3"/>
  <c r="D719" i="3"/>
  <c r="D303" i="10"/>
  <c r="D204" i="10"/>
  <c r="D84" i="10"/>
  <c r="D212" i="3"/>
  <c r="D225" i="10"/>
  <c r="D463" i="3"/>
  <c r="D868" i="3"/>
  <c r="D761" i="10"/>
  <c r="D155" i="10"/>
  <c r="D202" i="3"/>
  <c r="D267" i="3"/>
  <c r="D444" i="3"/>
  <c r="D579" i="10"/>
  <c r="D388" i="3"/>
  <c r="D213" i="3"/>
  <c r="D222" i="3"/>
  <c r="D175" i="3"/>
  <c r="D180" i="3"/>
  <c r="D148" i="3"/>
  <c r="D162" i="3"/>
  <c r="D147" i="3"/>
  <c r="D152" i="3"/>
  <c r="D144" i="3"/>
  <c r="D150" i="3"/>
  <c r="D159" i="3"/>
  <c r="D127" i="3"/>
  <c r="D134" i="3"/>
  <c r="D130" i="3"/>
  <c r="D110" i="3"/>
  <c r="D111" i="3"/>
  <c r="D109" i="3"/>
  <c r="D108" i="3"/>
  <c r="D116" i="3"/>
  <c r="D247" i="3"/>
  <c r="D194" i="3"/>
  <c r="D156" i="3"/>
  <c r="D140" i="3"/>
  <c r="D154" i="3"/>
  <c r="D143" i="3"/>
  <c r="D125" i="3"/>
  <c r="D114" i="3"/>
  <c r="D107" i="3"/>
  <c r="D112" i="3"/>
  <c r="D119" i="3"/>
  <c r="D887" i="3"/>
  <c r="D359" i="3"/>
  <c r="D900" i="3"/>
  <c r="D640" i="3"/>
  <c r="D869" i="3"/>
  <c r="D298" i="3"/>
  <c r="D928" i="3"/>
  <c r="D590" i="3"/>
  <c r="D601" i="3"/>
  <c r="D436" i="3"/>
  <c r="D141" i="10"/>
  <c r="D347" i="3"/>
  <c r="D898" i="3"/>
  <c r="D862" i="3"/>
  <c r="D258" i="3"/>
  <c r="D303" i="3"/>
  <c r="D210" i="3"/>
  <c r="D565" i="10"/>
  <c r="D954" i="3"/>
  <c r="D401" i="3"/>
  <c r="D748" i="3"/>
  <c r="D188" i="10"/>
  <c r="D220" i="3"/>
  <c r="D410" i="3"/>
  <c r="D684" i="3"/>
  <c r="D613" i="10"/>
  <c r="D398" i="10"/>
  <c r="D821" i="3"/>
  <c r="D322" i="3"/>
  <c r="D108" i="10"/>
  <c r="D184" i="10"/>
  <c r="D474" i="3"/>
  <c r="D501" i="10"/>
  <c r="D237" i="3"/>
  <c r="D188" i="3"/>
  <c r="D186" i="3"/>
  <c r="D167" i="3"/>
  <c r="D223" i="3"/>
  <c r="D854" i="3"/>
  <c r="D31" i="10"/>
  <c r="D470" i="3"/>
  <c r="D285" i="10"/>
  <c r="D315" i="3"/>
  <c r="D906" i="10"/>
  <c r="D498" i="3"/>
  <c r="D342" i="3"/>
  <c r="D556" i="3"/>
  <c r="D285" i="3"/>
  <c r="D249" i="3"/>
  <c r="D435" i="3"/>
  <c r="D836" i="10"/>
  <c r="D742" i="10"/>
  <c r="D563" i="10"/>
  <c r="D205" i="3"/>
  <c r="D203" i="3"/>
  <c r="D169" i="3"/>
  <c r="D78" i="10"/>
  <c r="D223" i="10"/>
  <c r="D565" i="3"/>
  <c r="D560" i="3"/>
  <c r="D491" i="3"/>
  <c r="D241" i="3"/>
  <c r="D878" i="3"/>
  <c r="D733" i="3"/>
  <c r="D221" i="10"/>
  <c r="D430" i="3"/>
  <c r="D4" i="10"/>
  <c r="D831" i="3"/>
  <c r="D757" i="3"/>
  <c r="D362" i="3"/>
  <c r="D697" i="3"/>
  <c r="D722" i="3"/>
  <c r="D236" i="3"/>
  <c r="D183" i="3"/>
  <c r="D164" i="3"/>
  <c r="D166" i="3"/>
  <c r="D908" i="3"/>
  <c r="D794" i="10"/>
  <c r="D354" i="10"/>
  <c r="D346" i="3"/>
  <c r="D615" i="3"/>
  <c r="D240" i="3"/>
  <c r="D620" i="3"/>
  <c r="D941" i="3"/>
  <c r="D447" i="3"/>
  <c r="D174" i="10"/>
  <c r="D637" i="3"/>
  <c r="D921" i="10"/>
  <c r="D917" i="3"/>
  <c r="D669" i="3"/>
  <c r="D423" i="10"/>
  <c r="D502" i="10"/>
  <c r="D176" i="3"/>
  <c r="D146" i="3"/>
  <c r="D138" i="3"/>
  <c r="D142" i="3"/>
  <c r="D135" i="3"/>
  <c r="D131" i="3"/>
  <c r="D122" i="3"/>
  <c r="D123" i="3"/>
  <c r="D101" i="10"/>
  <c r="D309" i="3"/>
  <c r="D618" i="10"/>
  <c r="D276" i="3"/>
  <c r="D938" i="10"/>
  <c r="D90" i="10"/>
  <c r="D58" i="10"/>
  <c r="D421" i="3"/>
  <c r="D948" i="3"/>
  <c r="D472" i="3"/>
  <c r="D616" i="3"/>
  <c r="D980" i="3"/>
  <c r="D600" i="3"/>
  <c r="D291" i="3"/>
  <c r="D347" i="10"/>
  <c r="D64" i="10"/>
  <c r="D245" i="3"/>
  <c r="D882" i="3"/>
  <c r="D353" i="3"/>
  <c r="D902" i="3"/>
  <c r="D916" i="3"/>
  <c r="D774" i="3"/>
  <c r="D373" i="3"/>
  <c r="D300" i="3"/>
  <c r="D323" i="3"/>
  <c r="D478" i="3"/>
  <c r="D212" i="10"/>
  <c r="D233" i="3"/>
  <c r="D452" i="3"/>
  <c r="D919" i="3"/>
  <c r="D280" i="3"/>
  <c r="D434" i="3"/>
  <c r="D270" i="3"/>
  <c r="D248" i="3"/>
  <c r="D187" i="3"/>
  <c r="D179" i="3"/>
  <c r="D193" i="3"/>
  <c r="D486" i="3"/>
  <c r="D79" i="10"/>
  <c r="D382" i="3"/>
  <c r="D503" i="10"/>
  <c r="D791" i="10"/>
  <c r="D199" i="3"/>
  <c r="D439" i="3"/>
  <c r="D681" i="3"/>
  <c r="D396" i="3"/>
  <c r="D291" i="10"/>
  <c r="D848" i="10"/>
  <c r="D582" i="10"/>
  <c r="D386" i="3"/>
  <c r="D725" i="3"/>
  <c r="D264" i="3"/>
  <c r="D645" i="3"/>
  <c r="D224" i="3"/>
  <c r="D181" i="3"/>
  <c r="D196" i="3"/>
  <c r="D450" i="3"/>
  <c r="D685" i="3"/>
  <c r="D426" i="3"/>
  <c r="D437" i="3"/>
  <c r="D527" i="3"/>
  <c r="D228" i="3"/>
  <c r="D770" i="3"/>
  <c r="D571" i="3"/>
  <c r="D273" i="3"/>
  <c r="D702" i="3"/>
  <c r="D230" i="3"/>
  <c r="D356" i="3"/>
  <c r="D287" i="3"/>
  <c r="D882" i="10"/>
  <c r="D381" i="3"/>
  <c r="D494" i="3"/>
  <c r="D232" i="3"/>
  <c r="D170" i="3"/>
  <c r="D173" i="3"/>
  <c r="D178" i="3"/>
  <c r="D871" i="3"/>
  <c r="D587" i="3"/>
  <c r="D142" i="10"/>
  <c r="D867" i="3"/>
  <c r="D29" i="10"/>
  <c r="D97" i="10"/>
  <c r="D705" i="3"/>
  <c r="D893" i="10"/>
  <c r="D552" i="3"/>
  <c r="D809" i="3"/>
  <c r="D238" i="3"/>
  <c r="D106" i="10"/>
  <c r="D532" i="3"/>
  <c r="D897" i="3"/>
  <c r="D661" i="10"/>
  <c r="D654" i="3"/>
  <c r="D219" i="3"/>
  <c r="D182" i="3"/>
  <c r="D195" i="3"/>
  <c r="D158" i="3"/>
  <c r="D155" i="3"/>
  <c r="D137" i="3"/>
  <c r="D145" i="3"/>
  <c r="D151" i="3"/>
  <c r="D163" i="3"/>
  <c r="D141" i="3"/>
  <c r="D124" i="3"/>
  <c r="D132" i="3"/>
  <c r="D129" i="3"/>
  <c r="D117" i="3"/>
  <c r="D104" i="3"/>
  <c r="D115" i="3"/>
  <c r="D120" i="3"/>
  <c r="D113" i="3"/>
  <c r="D561" i="3"/>
  <c r="D912" i="3"/>
  <c r="D191" i="3"/>
  <c r="D157" i="3"/>
  <c r="D136" i="3"/>
  <c r="D139" i="3"/>
  <c r="D149" i="3"/>
  <c r="D133" i="3"/>
  <c r="D118" i="3"/>
  <c r="D106" i="3"/>
  <c r="D91" i="3"/>
  <c r="D97" i="3"/>
  <c r="D79" i="3"/>
  <c r="D61" i="3"/>
  <c r="D53" i="3"/>
  <c r="D50" i="3"/>
  <c r="D57" i="3"/>
  <c r="D89" i="3"/>
  <c r="D63" i="3"/>
  <c r="D35" i="3"/>
  <c r="D71" i="3"/>
  <c r="D43" i="3"/>
  <c r="D83" i="3"/>
  <c r="D52" i="3"/>
  <c r="D40" i="3"/>
  <c r="D34" i="3"/>
  <c r="D42" i="3"/>
  <c r="D46" i="3"/>
  <c r="D62" i="3"/>
  <c r="D67" i="3"/>
  <c r="D29" i="3"/>
  <c r="D51" i="3"/>
  <c r="D101" i="3"/>
  <c r="D58" i="3"/>
  <c r="D59" i="3"/>
  <c r="D86" i="3"/>
  <c r="D36" i="3"/>
  <c r="D73" i="3"/>
  <c r="D74" i="3"/>
  <c r="D88" i="3"/>
  <c r="D56" i="3"/>
  <c r="D78" i="3"/>
  <c r="D70" i="3"/>
  <c r="D84" i="3"/>
  <c r="D47" i="3"/>
  <c r="D37" i="3"/>
  <c r="D41" i="3"/>
  <c r="D30" i="3"/>
  <c r="D3" i="3"/>
  <c r="D80" i="3"/>
  <c r="D76" i="3"/>
  <c r="D54" i="3"/>
  <c r="D60" i="3"/>
  <c r="D66" i="3"/>
  <c r="D72" i="3"/>
  <c r="D85" i="3"/>
  <c r="D31" i="3"/>
  <c r="D92" i="3"/>
  <c r="D55" i="3"/>
  <c r="D2" i="3"/>
  <c r="D65" i="3"/>
  <c r="D45" i="3"/>
  <c r="D102" i="3"/>
  <c r="D93" i="3"/>
  <c r="D87" i="3"/>
  <c r="D33" i="3"/>
  <c r="D95" i="3"/>
  <c r="D103" i="3"/>
  <c r="D48" i="3"/>
  <c r="D49" i="3"/>
  <c r="D90" i="3"/>
  <c r="D64" i="3"/>
  <c r="D94" i="3"/>
  <c r="D69" i="3"/>
  <c r="D44" i="3"/>
  <c r="D98" i="3"/>
  <c r="D75" i="3"/>
  <c r="D82" i="3"/>
  <c r="D99" i="3"/>
  <c r="D32" i="3"/>
  <c r="D100" i="3"/>
  <c r="D68" i="3"/>
  <c r="D77" i="3"/>
  <c r="D81" i="3"/>
  <c r="D96" i="3"/>
  <c r="D16" i="3"/>
  <c r="D21" i="3"/>
  <c r="D27" i="3"/>
  <c r="D24" i="3"/>
  <c r="D17" i="3"/>
  <c r="D14" i="3"/>
  <c r="D6" i="3"/>
  <c r="D26" i="3"/>
  <c r="D12" i="3"/>
  <c r="D28" i="3"/>
  <c r="D20" i="3"/>
  <c r="D8" i="3"/>
  <c r="D22" i="3"/>
  <c r="D13" i="3"/>
  <c r="D5" i="3"/>
  <c r="D25" i="3"/>
  <c r="D9" i="3"/>
  <c r="D11" i="3"/>
  <c r="D4" i="3"/>
  <c r="D7" i="3"/>
  <c r="D10" i="3"/>
  <c r="D18" i="3"/>
  <c r="D19" i="3"/>
  <c r="D15" i="3"/>
  <c r="D23" i="3"/>
  <c r="K62" i="3" l="1"/>
  <c r="J62" i="3"/>
  <c r="F62" i="3"/>
  <c r="H62" i="3"/>
  <c r="I62" i="3"/>
  <c r="H17" i="3"/>
  <c r="J17" i="3"/>
  <c r="K17" i="3"/>
  <c r="F17" i="3"/>
  <c r="I17" i="3"/>
  <c r="J96" i="3"/>
  <c r="H96" i="3"/>
  <c r="F96" i="3"/>
  <c r="I96" i="3"/>
  <c r="K96" i="3"/>
  <c r="K18" i="3"/>
  <c r="J18" i="3"/>
  <c r="I18" i="3"/>
  <c r="H18" i="3"/>
  <c r="F18" i="3"/>
  <c r="H30" i="3"/>
  <c r="I30" i="3"/>
  <c r="F30" i="3"/>
  <c r="J30" i="3"/>
  <c r="K30" i="3"/>
  <c r="F41" i="3"/>
  <c r="I41" i="3"/>
  <c r="K41" i="3"/>
  <c r="H41" i="3"/>
  <c r="J41" i="3"/>
  <c r="J46" i="3"/>
  <c r="F46" i="3"/>
  <c r="H46" i="3"/>
  <c r="K46" i="3"/>
  <c r="I46" i="3"/>
  <c r="J81" i="3"/>
  <c r="I81" i="3"/>
  <c r="F81" i="3"/>
  <c r="H81" i="3"/>
  <c r="K81" i="3"/>
  <c r="J13" i="3"/>
  <c r="I13" i="3"/>
  <c r="K13" i="3"/>
  <c r="F13" i="3"/>
  <c r="H13" i="3"/>
  <c r="K23" i="3"/>
  <c r="J23" i="3"/>
  <c r="H23" i="3"/>
  <c r="F23" i="3"/>
  <c r="I23" i="3"/>
  <c r="I103" i="3"/>
  <c r="F103" i="3"/>
  <c r="J103" i="3"/>
  <c r="K103" i="3"/>
  <c r="H103" i="3"/>
  <c r="J106" i="3"/>
  <c r="K106" i="3"/>
  <c r="I106" i="3"/>
  <c r="F106" i="3"/>
  <c r="H106" i="3"/>
  <c r="I118" i="3"/>
  <c r="H118" i="3"/>
  <c r="J118" i="3"/>
  <c r="K118" i="3"/>
  <c r="F118" i="3"/>
  <c r="I133" i="3"/>
  <c r="H133" i="3"/>
  <c r="F133" i="3"/>
  <c r="J133" i="3"/>
  <c r="K133" i="3"/>
  <c r="K149" i="3"/>
  <c r="J149" i="3"/>
  <c r="F149" i="3"/>
  <c r="I149" i="3"/>
  <c r="H149" i="3"/>
  <c r="K139" i="3"/>
  <c r="H139" i="3"/>
  <c r="I139" i="3"/>
  <c r="J139" i="3"/>
  <c r="F139" i="3"/>
  <c r="J136" i="3"/>
  <c r="H136" i="3"/>
  <c r="I136" i="3"/>
  <c r="F136" i="3"/>
  <c r="K136" i="3"/>
  <c r="H157" i="3"/>
  <c r="J157" i="3"/>
  <c r="I157" i="3"/>
  <c r="F157" i="3"/>
  <c r="K157" i="3"/>
  <c r="I191" i="3"/>
  <c r="K191" i="3"/>
  <c r="J191" i="3"/>
  <c r="H191" i="3"/>
  <c r="F191" i="3"/>
  <c r="I912" i="3"/>
  <c r="J912" i="3"/>
  <c r="H912" i="3"/>
  <c r="K912" i="3"/>
  <c r="F912" i="3"/>
  <c r="I561" i="3"/>
  <c r="J561" i="3"/>
  <c r="K561" i="3"/>
  <c r="F561" i="3"/>
  <c r="H561" i="3"/>
  <c r="H77" i="3"/>
  <c r="I77" i="3"/>
  <c r="J77" i="3"/>
  <c r="K77" i="3"/>
  <c r="F77" i="3"/>
  <c r="I95" i="3"/>
  <c r="K95" i="3"/>
  <c r="F95" i="3"/>
  <c r="J95" i="3"/>
  <c r="H95" i="3"/>
  <c r="K10" i="3"/>
  <c r="J10" i="3"/>
  <c r="H10" i="3"/>
  <c r="F10" i="3"/>
  <c r="I10" i="3"/>
  <c r="J22" i="3"/>
  <c r="I22" i="3"/>
  <c r="F22" i="3"/>
  <c r="H22" i="3"/>
  <c r="K22" i="3"/>
  <c r="F37" i="3"/>
  <c r="H37" i="3"/>
  <c r="K37" i="3"/>
  <c r="I37" i="3"/>
  <c r="J37" i="3"/>
  <c r="I42" i="3"/>
  <c r="K42" i="3"/>
  <c r="F42" i="3"/>
  <c r="J42" i="3"/>
  <c r="H42" i="3"/>
  <c r="F7" i="3"/>
  <c r="K7" i="3"/>
  <c r="J7" i="3"/>
  <c r="I7" i="3"/>
  <c r="H7" i="3"/>
  <c r="F8" i="3"/>
  <c r="I8" i="3"/>
  <c r="H8" i="3"/>
  <c r="K8" i="3"/>
  <c r="J8" i="3"/>
  <c r="J24" i="3"/>
  <c r="K24" i="3"/>
  <c r="I24" i="3"/>
  <c r="F24" i="3"/>
  <c r="H24" i="3"/>
  <c r="F68" i="3"/>
  <c r="I68" i="3"/>
  <c r="H68" i="3"/>
  <c r="J68" i="3"/>
  <c r="K68" i="3"/>
  <c r="H4" i="3"/>
  <c r="J4" i="3"/>
  <c r="F4" i="3"/>
  <c r="I4" i="3"/>
  <c r="K4" i="3"/>
  <c r="H33" i="3"/>
  <c r="J33" i="3"/>
  <c r="F33" i="3"/>
  <c r="I33" i="3"/>
  <c r="K33" i="3"/>
  <c r="I27" i="3"/>
  <c r="J27" i="3"/>
  <c r="F27" i="3"/>
  <c r="K27" i="3"/>
  <c r="H27" i="3"/>
  <c r="H47" i="3"/>
  <c r="F47" i="3"/>
  <c r="J47" i="3"/>
  <c r="K47" i="3"/>
  <c r="I47" i="3"/>
  <c r="K34" i="3"/>
  <c r="J34" i="3"/>
  <c r="I34" i="3"/>
  <c r="H34" i="3"/>
  <c r="F34" i="3"/>
  <c r="I100" i="3"/>
  <c r="F100" i="3"/>
  <c r="J100" i="3"/>
  <c r="K100" i="3"/>
  <c r="H100" i="3"/>
  <c r="K87" i="3"/>
  <c r="H87" i="3"/>
  <c r="J87" i="3"/>
  <c r="I87" i="3"/>
  <c r="F87" i="3"/>
  <c r="F84" i="3"/>
  <c r="I84" i="3"/>
  <c r="J84" i="3"/>
  <c r="H84" i="3"/>
  <c r="K84" i="3"/>
  <c r="F40" i="3"/>
  <c r="I40" i="3"/>
  <c r="J40" i="3"/>
  <c r="H40" i="3"/>
  <c r="K40" i="3"/>
  <c r="J32" i="3"/>
  <c r="H32" i="3"/>
  <c r="K32" i="3"/>
  <c r="I32" i="3"/>
  <c r="F32" i="3"/>
  <c r="F93" i="3"/>
  <c r="K93" i="3"/>
  <c r="H93" i="3"/>
  <c r="I93" i="3"/>
  <c r="J93" i="3"/>
  <c r="J70" i="3"/>
  <c r="K70" i="3"/>
  <c r="H70" i="3"/>
  <c r="I70" i="3"/>
  <c r="F70" i="3"/>
  <c r="K52" i="3"/>
  <c r="H52" i="3"/>
  <c r="J52" i="3"/>
  <c r="I52" i="3"/>
  <c r="F52" i="3"/>
  <c r="K20" i="3"/>
  <c r="I20" i="3"/>
  <c r="H20" i="3"/>
  <c r="F20" i="3"/>
  <c r="J20" i="3"/>
  <c r="F113" i="3"/>
  <c r="I113" i="3"/>
  <c r="H113" i="3"/>
  <c r="K113" i="3"/>
  <c r="J113" i="3"/>
  <c r="H120" i="3"/>
  <c r="K120" i="3"/>
  <c r="J120" i="3"/>
  <c r="F120" i="3"/>
  <c r="I120" i="3"/>
  <c r="I115" i="3"/>
  <c r="K115" i="3"/>
  <c r="F115" i="3"/>
  <c r="H115" i="3"/>
  <c r="J115" i="3"/>
  <c r="J104" i="3"/>
  <c r="I104" i="3"/>
  <c r="H104" i="3"/>
  <c r="K104" i="3"/>
  <c r="F104" i="3"/>
  <c r="H117" i="3"/>
  <c r="J117" i="3"/>
  <c r="I117" i="3"/>
  <c r="F117" i="3"/>
  <c r="K117" i="3"/>
  <c r="K102" i="3"/>
  <c r="H102" i="3"/>
  <c r="I102" i="3"/>
  <c r="F102" i="3"/>
  <c r="J102" i="3"/>
  <c r="F129" i="3"/>
  <c r="H129" i="3"/>
  <c r="I129" i="3"/>
  <c r="J129" i="3"/>
  <c r="K129" i="3"/>
  <c r="F132" i="3"/>
  <c r="J132" i="3"/>
  <c r="H132" i="3"/>
  <c r="I132" i="3"/>
  <c r="K132" i="3"/>
  <c r="F124" i="3"/>
  <c r="K124" i="3"/>
  <c r="J124" i="3"/>
  <c r="H124" i="3"/>
  <c r="I124" i="3"/>
  <c r="J141" i="3"/>
  <c r="K141" i="3"/>
  <c r="F141" i="3"/>
  <c r="I141" i="3"/>
  <c r="H141" i="3"/>
  <c r="J163" i="3"/>
  <c r="H163" i="3"/>
  <c r="I163" i="3"/>
  <c r="F163" i="3"/>
  <c r="K163" i="3"/>
  <c r="F151" i="3"/>
  <c r="J151" i="3"/>
  <c r="K151" i="3"/>
  <c r="H151" i="3"/>
  <c r="I151" i="3"/>
  <c r="F145" i="3"/>
  <c r="H145" i="3"/>
  <c r="I145" i="3"/>
  <c r="J145" i="3"/>
  <c r="K145" i="3"/>
  <c r="J137" i="3"/>
  <c r="I137" i="3"/>
  <c r="K137" i="3"/>
  <c r="H137" i="3"/>
  <c r="F137" i="3"/>
  <c r="F155" i="3"/>
  <c r="I155" i="3"/>
  <c r="H155" i="3"/>
  <c r="K155" i="3"/>
  <c r="J155" i="3"/>
  <c r="J158" i="3"/>
  <c r="H158" i="3"/>
  <c r="F158" i="3"/>
  <c r="K158" i="3"/>
  <c r="I158" i="3"/>
  <c r="F195" i="3"/>
  <c r="H195" i="3"/>
  <c r="I195" i="3"/>
  <c r="J195" i="3"/>
  <c r="K195" i="3"/>
  <c r="J182" i="3"/>
  <c r="K182" i="3"/>
  <c r="F182" i="3"/>
  <c r="H182" i="3"/>
  <c r="I182" i="3"/>
  <c r="I219" i="3"/>
  <c r="K219" i="3"/>
  <c r="J219" i="3"/>
  <c r="H219" i="3"/>
  <c r="F219" i="3"/>
  <c r="J654" i="3"/>
  <c r="H654" i="3"/>
  <c r="F654" i="3"/>
  <c r="I654" i="3"/>
  <c r="K654" i="3"/>
  <c r="K897" i="3"/>
  <c r="J897" i="3"/>
  <c r="F897" i="3"/>
  <c r="H897" i="3"/>
  <c r="I897" i="3"/>
  <c r="K532" i="3"/>
  <c r="I532" i="3"/>
  <c r="F532" i="3"/>
  <c r="H532" i="3"/>
  <c r="J532" i="3"/>
  <c r="J238" i="3"/>
  <c r="H238" i="3"/>
  <c r="F238" i="3"/>
  <c r="I238" i="3"/>
  <c r="K238" i="3"/>
  <c r="K809" i="3"/>
  <c r="F809" i="3"/>
  <c r="I809" i="3"/>
  <c r="H809" i="3"/>
  <c r="J809" i="3"/>
  <c r="J552" i="3"/>
  <c r="H552" i="3"/>
  <c r="K552" i="3"/>
  <c r="I552" i="3"/>
  <c r="F552" i="3"/>
  <c r="K894" i="8"/>
  <c r="J894" i="8"/>
  <c r="J705" i="3"/>
  <c r="H705" i="3"/>
  <c r="I705" i="3"/>
  <c r="K705" i="3"/>
  <c r="F705" i="3"/>
  <c r="I867" i="3"/>
  <c r="K867" i="3"/>
  <c r="H867" i="3"/>
  <c r="J867" i="3"/>
  <c r="F867" i="3"/>
  <c r="J587" i="3"/>
  <c r="H587" i="3"/>
  <c r="F587" i="3"/>
  <c r="K587" i="3"/>
  <c r="I587" i="3"/>
  <c r="I871" i="3"/>
  <c r="K871" i="3"/>
  <c r="F871" i="3"/>
  <c r="H871" i="3"/>
  <c r="J871" i="3"/>
  <c r="F178" i="3"/>
  <c r="K178" i="3"/>
  <c r="J178" i="3"/>
  <c r="H178" i="3"/>
  <c r="I178" i="3"/>
  <c r="I173" i="3"/>
  <c r="F173" i="3"/>
  <c r="K173" i="3"/>
  <c r="J173" i="3"/>
  <c r="H173" i="3"/>
  <c r="H170" i="3"/>
  <c r="J170" i="3"/>
  <c r="I170" i="3"/>
  <c r="F170" i="3"/>
  <c r="K170" i="3"/>
  <c r="I232" i="3"/>
  <c r="J232" i="3"/>
  <c r="K232" i="3"/>
  <c r="F232" i="3"/>
  <c r="H232" i="3"/>
  <c r="F494" i="3"/>
  <c r="K494" i="3"/>
  <c r="H494" i="3"/>
  <c r="J494" i="3"/>
  <c r="I494" i="3"/>
  <c r="J381" i="3"/>
  <c r="F381" i="3"/>
  <c r="K381" i="3"/>
  <c r="H381" i="3"/>
  <c r="I381" i="3"/>
  <c r="J883" i="8"/>
  <c r="K883" i="8"/>
  <c r="H287" i="3"/>
  <c r="K287" i="3"/>
  <c r="I287" i="3"/>
  <c r="J287" i="3"/>
  <c r="F287" i="3"/>
  <c r="K356" i="3"/>
  <c r="F356" i="3"/>
  <c r="I356" i="3"/>
  <c r="H356" i="3"/>
  <c r="J356" i="3"/>
  <c r="F230" i="3"/>
  <c r="H230" i="3"/>
  <c r="K230" i="3"/>
  <c r="I230" i="3"/>
  <c r="J230" i="3"/>
  <c r="I702" i="3"/>
  <c r="H702" i="3"/>
  <c r="F702" i="3"/>
  <c r="K702" i="3"/>
  <c r="J702" i="3"/>
  <c r="J273" i="3"/>
  <c r="I273" i="3"/>
  <c r="H273" i="3"/>
  <c r="F273" i="3"/>
  <c r="K273" i="3"/>
  <c r="J571" i="3"/>
  <c r="K571" i="3"/>
  <c r="I571" i="3"/>
  <c r="F571" i="3"/>
  <c r="H571" i="3"/>
  <c r="I770" i="3"/>
  <c r="F770" i="3"/>
  <c r="J770" i="3"/>
  <c r="K770" i="3"/>
  <c r="H770" i="3"/>
  <c r="F228" i="3"/>
  <c r="J228" i="3"/>
  <c r="I228" i="3"/>
  <c r="H228" i="3"/>
  <c r="K228" i="3"/>
  <c r="J527" i="3"/>
  <c r="H527" i="3"/>
  <c r="K527" i="3"/>
  <c r="I527" i="3"/>
  <c r="F527" i="3"/>
  <c r="J437" i="3"/>
  <c r="K437" i="3"/>
  <c r="I437" i="3"/>
  <c r="H437" i="3"/>
  <c r="F437" i="3"/>
  <c r="I426" i="3"/>
  <c r="J426" i="3"/>
  <c r="F426" i="3"/>
  <c r="K426" i="3"/>
  <c r="H426" i="3"/>
  <c r="F685" i="3"/>
  <c r="H685" i="3"/>
  <c r="I685" i="3"/>
  <c r="K685" i="3"/>
  <c r="J685" i="3"/>
  <c r="H450" i="3"/>
  <c r="I450" i="3"/>
  <c r="K450" i="3"/>
  <c r="F450" i="3"/>
  <c r="J450" i="3"/>
  <c r="J196" i="3"/>
  <c r="H196" i="3"/>
  <c r="F196" i="3"/>
  <c r="K196" i="3"/>
  <c r="I196" i="3"/>
  <c r="I181" i="3"/>
  <c r="F181" i="3"/>
  <c r="J181" i="3"/>
  <c r="H181" i="3"/>
  <c r="K181" i="3"/>
  <c r="H224" i="3"/>
  <c r="J224" i="3"/>
  <c r="I224" i="3"/>
  <c r="F224" i="3"/>
  <c r="K224" i="3"/>
  <c r="J645" i="3"/>
  <c r="K645" i="3"/>
  <c r="F645" i="3"/>
  <c r="H645" i="3"/>
  <c r="I645" i="3"/>
  <c r="H264" i="3"/>
  <c r="J264" i="3"/>
  <c r="K264" i="3"/>
  <c r="F264" i="3"/>
  <c r="I264" i="3"/>
  <c r="K725" i="3"/>
  <c r="J725" i="3"/>
  <c r="I725" i="3"/>
  <c r="H725" i="3"/>
  <c r="F725" i="3"/>
  <c r="I386" i="3"/>
  <c r="F386" i="3"/>
  <c r="H386" i="3"/>
  <c r="K386" i="3"/>
  <c r="J386" i="3"/>
  <c r="K849" i="8"/>
  <c r="J849" i="8"/>
  <c r="J396" i="3"/>
  <c r="F396" i="3"/>
  <c r="H396" i="3"/>
  <c r="K396" i="3"/>
  <c r="I396" i="3"/>
  <c r="H681" i="3"/>
  <c r="F681" i="3"/>
  <c r="I681" i="3"/>
  <c r="J681" i="3"/>
  <c r="K681" i="3"/>
  <c r="J439" i="3"/>
  <c r="H439" i="3"/>
  <c r="F439" i="3"/>
  <c r="I439" i="3"/>
  <c r="K439" i="3"/>
  <c r="K199" i="3"/>
  <c r="J199" i="3"/>
  <c r="F199" i="3"/>
  <c r="H199" i="3"/>
  <c r="I199" i="3"/>
  <c r="J792" i="8"/>
  <c r="K792" i="8"/>
  <c r="J382" i="3"/>
  <c r="K382" i="3"/>
  <c r="H382" i="3"/>
  <c r="I382" i="3"/>
  <c r="F382" i="3"/>
  <c r="I486" i="3"/>
  <c r="K486" i="3"/>
  <c r="H486" i="3"/>
  <c r="J486" i="3"/>
  <c r="F486" i="3"/>
  <c r="I193" i="3"/>
  <c r="F193" i="3"/>
  <c r="K193" i="3"/>
  <c r="J193" i="3"/>
  <c r="H193" i="3"/>
  <c r="I179" i="3"/>
  <c r="H179" i="3"/>
  <c r="K179" i="3"/>
  <c r="F179" i="3"/>
  <c r="J179" i="3"/>
  <c r="F187" i="3"/>
  <c r="H187" i="3"/>
  <c r="I187" i="3"/>
  <c r="K187" i="3"/>
  <c r="J187" i="3"/>
  <c r="F248" i="3"/>
  <c r="I248" i="3"/>
  <c r="H248" i="3"/>
  <c r="K248" i="3"/>
  <c r="J248" i="3"/>
  <c r="J270" i="3"/>
  <c r="K270" i="3"/>
  <c r="F270" i="3"/>
  <c r="H270" i="3"/>
  <c r="I270" i="3"/>
  <c r="I434" i="3"/>
  <c r="H434" i="3"/>
  <c r="F434" i="3"/>
  <c r="K434" i="3"/>
  <c r="J434" i="3"/>
  <c r="K280" i="3"/>
  <c r="I280" i="3"/>
  <c r="J280" i="3"/>
  <c r="F280" i="3"/>
  <c r="H280" i="3"/>
  <c r="H919" i="3"/>
  <c r="J919" i="3"/>
  <c r="K919" i="3"/>
  <c r="F919" i="3"/>
  <c r="I919" i="3"/>
  <c r="J452" i="3"/>
  <c r="H452" i="3"/>
  <c r="F452" i="3"/>
  <c r="I452" i="3"/>
  <c r="K452" i="3"/>
  <c r="F233" i="3"/>
  <c r="H233" i="3"/>
  <c r="I233" i="3"/>
  <c r="K233" i="3"/>
  <c r="J233" i="3"/>
  <c r="I478" i="3"/>
  <c r="H478" i="3"/>
  <c r="J478" i="3"/>
  <c r="F478" i="3"/>
  <c r="K478" i="3"/>
  <c r="F323" i="3"/>
  <c r="K323" i="3"/>
  <c r="J323" i="3"/>
  <c r="H323" i="3"/>
  <c r="I323" i="3"/>
  <c r="F300" i="3"/>
  <c r="J300" i="3"/>
  <c r="H300" i="3"/>
  <c r="I300" i="3"/>
  <c r="K300" i="3"/>
  <c r="F373" i="3"/>
  <c r="I373" i="3"/>
  <c r="K373" i="3"/>
  <c r="J373" i="3"/>
  <c r="H373" i="3"/>
  <c r="J774" i="3"/>
  <c r="H774" i="3"/>
  <c r="I774" i="3"/>
  <c r="F774" i="3"/>
  <c r="K774" i="3"/>
  <c r="J916" i="3"/>
  <c r="F916" i="3"/>
  <c r="I916" i="3"/>
  <c r="K916" i="3"/>
  <c r="H916" i="3"/>
  <c r="H902" i="3"/>
  <c r="J902" i="3"/>
  <c r="I902" i="3"/>
  <c r="F902" i="3"/>
  <c r="K902" i="3"/>
  <c r="F353" i="3"/>
  <c r="H353" i="3"/>
  <c r="J353" i="3"/>
  <c r="I353" i="3"/>
  <c r="K353" i="3"/>
  <c r="I882" i="3"/>
  <c r="J882" i="3"/>
  <c r="F882" i="3"/>
  <c r="H882" i="3"/>
  <c r="K882" i="3"/>
  <c r="I245" i="3"/>
  <c r="H245" i="3"/>
  <c r="J245" i="3"/>
  <c r="K245" i="3"/>
  <c r="F245" i="3"/>
  <c r="J291" i="3"/>
  <c r="F291" i="3"/>
  <c r="I291" i="3"/>
  <c r="K291" i="3"/>
  <c r="H291" i="3"/>
  <c r="J600" i="3"/>
  <c r="K600" i="3"/>
  <c r="H600" i="3"/>
  <c r="F600" i="3"/>
  <c r="I600" i="3"/>
  <c r="K980" i="3"/>
  <c r="H980" i="3"/>
  <c r="I980" i="3"/>
  <c r="J980" i="3"/>
  <c r="F980" i="3"/>
  <c r="I616" i="3"/>
  <c r="H616" i="3"/>
  <c r="K616" i="3"/>
  <c r="F616" i="3"/>
  <c r="J616" i="3"/>
  <c r="J472" i="3"/>
  <c r="I472" i="3"/>
  <c r="K472" i="3"/>
  <c r="F472" i="3"/>
  <c r="H472" i="3"/>
  <c r="F948" i="3"/>
  <c r="H948" i="3"/>
  <c r="J948" i="3"/>
  <c r="K948" i="3"/>
  <c r="I948" i="3"/>
  <c r="F421" i="3"/>
  <c r="J421" i="3"/>
  <c r="K421" i="3"/>
  <c r="H421" i="3"/>
  <c r="I421" i="3"/>
  <c r="J939" i="8"/>
  <c r="K939" i="8"/>
  <c r="K276" i="3"/>
  <c r="H276" i="3"/>
  <c r="F276" i="3"/>
  <c r="J276" i="3"/>
  <c r="I276" i="3"/>
  <c r="J309" i="3"/>
  <c r="I309" i="3"/>
  <c r="H309" i="3"/>
  <c r="K309" i="3"/>
  <c r="F309" i="3"/>
  <c r="F83" i="3"/>
  <c r="K83" i="3"/>
  <c r="J83" i="3"/>
  <c r="I83" i="3"/>
  <c r="H83" i="3"/>
  <c r="K99" i="3"/>
  <c r="I99" i="3"/>
  <c r="F99" i="3"/>
  <c r="J99" i="3"/>
  <c r="H99" i="3"/>
  <c r="H45" i="3"/>
  <c r="J45" i="3"/>
  <c r="K45" i="3"/>
  <c r="I45" i="3"/>
  <c r="F45" i="3"/>
  <c r="H78" i="3"/>
  <c r="J78" i="3"/>
  <c r="I78" i="3"/>
  <c r="F78" i="3"/>
  <c r="K78" i="3"/>
  <c r="J28" i="3"/>
  <c r="F28" i="3"/>
  <c r="I28" i="3"/>
  <c r="H28" i="3"/>
  <c r="K28" i="3"/>
  <c r="H43" i="3"/>
  <c r="K43" i="3"/>
  <c r="F43" i="3"/>
  <c r="J43" i="3"/>
  <c r="I43" i="3"/>
  <c r="K82" i="3"/>
  <c r="F82" i="3"/>
  <c r="I82" i="3"/>
  <c r="J82" i="3"/>
  <c r="H82" i="3"/>
  <c r="H65" i="3"/>
  <c r="K65" i="3"/>
  <c r="F65" i="3"/>
  <c r="J65" i="3"/>
  <c r="I65" i="3"/>
  <c r="F12" i="3"/>
  <c r="K12" i="3"/>
  <c r="I12" i="3"/>
  <c r="J12" i="3"/>
  <c r="H12" i="3"/>
  <c r="K56" i="3"/>
  <c r="J56" i="3"/>
  <c r="F56" i="3"/>
  <c r="H56" i="3"/>
  <c r="I56" i="3"/>
  <c r="K71" i="3"/>
  <c r="H71" i="3"/>
  <c r="I71" i="3"/>
  <c r="J71" i="3"/>
  <c r="F71" i="3"/>
  <c r="K123" i="3"/>
  <c r="J123" i="3"/>
  <c r="H123" i="3"/>
  <c r="F123" i="3"/>
  <c r="I123" i="3"/>
  <c r="K2" i="3"/>
  <c r="I2" i="3"/>
  <c r="J2" i="3"/>
  <c r="H2" i="3"/>
  <c r="F2" i="3"/>
  <c r="F122" i="3"/>
  <c r="K122" i="3"/>
  <c r="H122" i="3"/>
  <c r="J122" i="3"/>
  <c r="I122" i="3"/>
  <c r="H131" i="3"/>
  <c r="F131" i="3"/>
  <c r="I131" i="3"/>
  <c r="J131" i="3"/>
  <c r="K131" i="3"/>
  <c r="F135" i="3"/>
  <c r="H135" i="3"/>
  <c r="K135" i="3"/>
  <c r="J135" i="3"/>
  <c r="I135" i="3"/>
  <c r="F142" i="3"/>
  <c r="H142" i="3"/>
  <c r="I142" i="3"/>
  <c r="J142" i="3"/>
  <c r="K142" i="3"/>
  <c r="F138" i="3"/>
  <c r="H138" i="3"/>
  <c r="J138" i="3"/>
  <c r="I138" i="3"/>
  <c r="K138" i="3"/>
  <c r="F146" i="3"/>
  <c r="J146" i="3"/>
  <c r="K146" i="3"/>
  <c r="I146" i="3"/>
  <c r="H146" i="3"/>
  <c r="K176" i="3"/>
  <c r="I176" i="3"/>
  <c r="J176" i="3"/>
  <c r="H176" i="3"/>
  <c r="F176" i="3"/>
  <c r="I669" i="3"/>
  <c r="K669" i="3"/>
  <c r="J669" i="3"/>
  <c r="H669" i="3"/>
  <c r="F669" i="3"/>
  <c r="I917" i="3"/>
  <c r="K917" i="3"/>
  <c r="F917" i="3"/>
  <c r="H917" i="3"/>
  <c r="J917" i="3"/>
  <c r="K922" i="8"/>
  <c r="J922" i="8"/>
  <c r="J637" i="3"/>
  <c r="H637" i="3"/>
  <c r="K637" i="3"/>
  <c r="I637" i="3"/>
  <c r="F637" i="3"/>
  <c r="H447" i="3"/>
  <c r="J447" i="3"/>
  <c r="K447" i="3"/>
  <c r="I447" i="3"/>
  <c r="F447" i="3"/>
  <c r="F941" i="3"/>
  <c r="J941" i="3"/>
  <c r="K941" i="3"/>
  <c r="H941" i="3"/>
  <c r="I941" i="3"/>
  <c r="H620" i="3"/>
  <c r="F620" i="3"/>
  <c r="I620" i="3"/>
  <c r="K620" i="3"/>
  <c r="J620" i="3"/>
  <c r="H240" i="3"/>
  <c r="J240" i="3"/>
  <c r="F240" i="3"/>
  <c r="K240" i="3"/>
  <c r="I240" i="3"/>
  <c r="I615" i="3"/>
  <c r="H615" i="3"/>
  <c r="K615" i="3"/>
  <c r="J615" i="3"/>
  <c r="F615" i="3"/>
  <c r="J346" i="3"/>
  <c r="H346" i="3"/>
  <c r="K346" i="3"/>
  <c r="F346" i="3"/>
  <c r="I346" i="3"/>
  <c r="J795" i="8"/>
  <c r="K795" i="8"/>
  <c r="I908" i="3"/>
  <c r="K908" i="3"/>
  <c r="F908" i="3"/>
  <c r="J908" i="3"/>
  <c r="H908" i="3"/>
  <c r="I166" i="3"/>
  <c r="F166" i="3"/>
  <c r="J166" i="3"/>
  <c r="H166" i="3"/>
  <c r="K166" i="3"/>
  <c r="H164" i="3"/>
  <c r="F164" i="3"/>
  <c r="I164" i="3"/>
  <c r="J164" i="3"/>
  <c r="K164" i="3"/>
  <c r="J183" i="3"/>
  <c r="K183" i="3"/>
  <c r="F183" i="3"/>
  <c r="I183" i="3"/>
  <c r="H183" i="3"/>
  <c r="J236" i="3"/>
  <c r="F236" i="3"/>
  <c r="I236" i="3"/>
  <c r="H236" i="3"/>
  <c r="K236" i="3"/>
  <c r="J722" i="3"/>
  <c r="K722" i="3"/>
  <c r="F722" i="3"/>
  <c r="I722" i="3"/>
  <c r="H722" i="3"/>
  <c r="H697" i="3"/>
  <c r="K697" i="3"/>
  <c r="I697" i="3"/>
  <c r="J697" i="3"/>
  <c r="F697" i="3"/>
  <c r="H362" i="3"/>
  <c r="I362" i="3"/>
  <c r="K362" i="3"/>
  <c r="J362" i="3"/>
  <c r="F362" i="3"/>
  <c r="H757" i="3"/>
  <c r="I757" i="3"/>
  <c r="K757" i="3"/>
  <c r="J757" i="3"/>
  <c r="F757" i="3"/>
  <c r="J831" i="3"/>
  <c r="H831" i="3"/>
  <c r="F831" i="3"/>
  <c r="K831" i="3"/>
  <c r="I831" i="3"/>
  <c r="H430" i="3"/>
  <c r="K430" i="3"/>
  <c r="I430" i="3"/>
  <c r="F430" i="3"/>
  <c r="J430" i="3"/>
  <c r="K733" i="3"/>
  <c r="I733" i="3"/>
  <c r="F733" i="3"/>
  <c r="H733" i="3"/>
  <c r="J733" i="3"/>
  <c r="F878" i="3"/>
  <c r="H878" i="3"/>
  <c r="I878" i="3"/>
  <c r="J878" i="3"/>
  <c r="K878" i="3"/>
  <c r="J241" i="3"/>
  <c r="H241" i="3"/>
  <c r="I241" i="3"/>
  <c r="K241" i="3"/>
  <c r="F241" i="3"/>
  <c r="H491" i="3"/>
  <c r="K491" i="3"/>
  <c r="F491" i="3"/>
  <c r="J491" i="3"/>
  <c r="I491" i="3"/>
  <c r="F560" i="3"/>
  <c r="J560" i="3"/>
  <c r="K560" i="3"/>
  <c r="I560" i="3"/>
  <c r="H560" i="3"/>
  <c r="K565" i="3"/>
  <c r="I565" i="3"/>
  <c r="J565" i="3"/>
  <c r="H565" i="3"/>
  <c r="F565" i="3"/>
  <c r="F169" i="3"/>
  <c r="J169" i="3"/>
  <c r="K169" i="3"/>
  <c r="I169" i="3"/>
  <c r="H169" i="3"/>
  <c r="K203" i="3"/>
  <c r="F203" i="3"/>
  <c r="I203" i="3"/>
  <c r="J203" i="3"/>
  <c r="H203" i="3"/>
  <c r="J205" i="3"/>
  <c r="K205" i="3"/>
  <c r="I205" i="3"/>
  <c r="H205" i="3"/>
  <c r="F205" i="3"/>
  <c r="J743" i="8"/>
  <c r="K743" i="8"/>
  <c r="K837" i="8"/>
  <c r="J837" i="8"/>
  <c r="F435" i="3"/>
  <c r="I435" i="3"/>
  <c r="K435" i="3"/>
  <c r="J435" i="3"/>
  <c r="H435" i="3"/>
  <c r="H249" i="3"/>
  <c r="J249" i="3"/>
  <c r="I249" i="3"/>
  <c r="K249" i="3"/>
  <c r="F249" i="3"/>
  <c r="K285" i="3"/>
  <c r="H285" i="3"/>
  <c r="J285" i="3"/>
  <c r="I285" i="3"/>
  <c r="F285" i="3"/>
  <c r="I556" i="3"/>
  <c r="F556" i="3"/>
  <c r="K556" i="3"/>
  <c r="J556" i="3"/>
  <c r="H556" i="3"/>
  <c r="I342" i="3"/>
  <c r="F342" i="3"/>
  <c r="J342" i="3"/>
  <c r="K342" i="3"/>
  <c r="H342" i="3"/>
  <c r="J498" i="3"/>
  <c r="I498" i="3"/>
  <c r="F498" i="3"/>
  <c r="K498" i="3"/>
  <c r="H498" i="3"/>
  <c r="J907" i="8"/>
  <c r="K907" i="8"/>
  <c r="F315" i="3"/>
  <c r="H315" i="3"/>
  <c r="K315" i="3"/>
  <c r="J315" i="3"/>
  <c r="I315" i="3"/>
  <c r="H470" i="3"/>
  <c r="K470" i="3"/>
  <c r="I470" i="3"/>
  <c r="F470" i="3"/>
  <c r="J470" i="3"/>
  <c r="F854" i="3"/>
  <c r="J854" i="3"/>
  <c r="H854" i="3"/>
  <c r="K854" i="3"/>
  <c r="I854" i="3"/>
  <c r="J223" i="3"/>
  <c r="I223" i="3"/>
  <c r="F223" i="3"/>
  <c r="H223" i="3"/>
  <c r="K223" i="3"/>
  <c r="F167" i="3"/>
  <c r="J167" i="3"/>
  <c r="H167" i="3"/>
  <c r="I167" i="3"/>
  <c r="K167" i="3"/>
  <c r="H186" i="3"/>
  <c r="F186" i="3"/>
  <c r="I186" i="3"/>
  <c r="J186" i="3"/>
  <c r="K186" i="3"/>
  <c r="J188" i="3"/>
  <c r="F188" i="3"/>
  <c r="I188" i="3"/>
  <c r="H188" i="3"/>
  <c r="K188" i="3"/>
  <c r="K237" i="3"/>
  <c r="F237" i="3"/>
  <c r="I237" i="3"/>
  <c r="H237" i="3"/>
  <c r="J237" i="3"/>
  <c r="I474" i="3"/>
  <c r="J474" i="3"/>
  <c r="K474" i="3"/>
  <c r="H474" i="3"/>
  <c r="F474" i="3"/>
  <c r="K322" i="3"/>
  <c r="H322" i="3"/>
  <c r="J322" i="3"/>
  <c r="I322" i="3"/>
  <c r="F322" i="3"/>
  <c r="F821" i="3"/>
  <c r="H821" i="3"/>
  <c r="J821" i="3"/>
  <c r="I821" i="3"/>
  <c r="K821" i="3"/>
  <c r="K684" i="3"/>
  <c r="I684" i="3"/>
  <c r="H684" i="3"/>
  <c r="F684" i="3"/>
  <c r="J684" i="3"/>
  <c r="J410" i="3"/>
  <c r="F410" i="3"/>
  <c r="I410" i="3"/>
  <c r="H410" i="3"/>
  <c r="K410" i="3"/>
  <c r="H220" i="3"/>
  <c r="J220" i="3"/>
  <c r="F220" i="3"/>
  <c r="K220" i="3"/>
  <c r="I220" i="3"/>
  <c r="F748" i="3"/>
  <c r="I748" i="3"/>
  <c r="J748" i="3"/>
  <c r="K748" i="3"/>
  <c r="H748" i="3"/>
  <c r="F401" i="3"/>
  <c r="I401" i="3"/>
  <c r="K401" i="3"/>
  <c r="J401" i="3"/>
  <c r="H401" i="3"/>
  <c r="H954" i="3"/>
  <c r="I954" i="3"/>
  <c r="F954" i="3"/>
  <c r="J954" i="3"/>
  <c r="K954" i="3"/>
  <c r="K210" i="3"/>
  <c r="F210" i="3"/>
  <c r="H210" i="3"/>
  <c r="I210" i="3"/>
  <c r="J210" i="3"/>
  <c r="J303" i="3"/>
  <c r="I303" i="3"/>
  <c r="F303" i="3"/>
  <c r="H303" i="3"/>
  <c r="K303" i="3"/>
  <c r="K258" i="3"/>
  <c r="H258" i="3"/>
  <c r="I258" i="3"/>
  <c r="J258" i="3"/>
  <c r="F258" i="3"/>
  <c r="J862" i="3"/>
  <c r="H862" i="3"/>
  <c r="I862" i="3"/>
  <c r="F862" i="3"/>
  <c r="K862" i="3"/>
  <c r="F898" i="3"/>
  <c r="H898" i="3"/>
  <c r="I898" i="3"/>
  <c r="J898" i="3"/>
  <c r="K898" i="3"/>
  <c r="J347" i="3"/>
  <c r="H347" i="3"/>
  <c r="F347" i="3"/>
  <c r="I347" i="3"/>
  <c r="K347" i="3"/>
  <c r="K436" i="3"/>
  <c r="J436" i="3"/>
  <c r="H436" i="3"/>
  <c r="I436" i="3"/>
  <c r="F436" i="3"/>
  <c r="H601" i="3"/>
  <c r="K601" i="3"/>
  <c r="J601" i="3"/>
  <c r="F601" i="3"/>
  <c r="I601" i="3"/>
  <c r="I590" i="3"/>
  <c r="K590" i="3"/>
  <c r="H590" i="3"/>
  <c r="F590" i="3"/>
  <c r="J590" i="3"/>
  <c r="K928" i="3"/>
  <c r="F928" i="3"/>
  <c r="J928" i="3"/>
  <c r="I928" i="3"/>
  <c r="H928" i="3"/>
  <c r="H298" i="3"/>
  <c r="J298" i="3"/>
  <c r="F298" i="3"/>
  <c r="I298" i="3"/>
  <c r="K298" i="3"/>
  <c r="J869" i="3"/>
  <c r="F869" i="3"/>
  <c r="H869" i="3"/>
  <c r="I869" i="3"/>
  <c r="K869" i="3"/>
  <c r="I640" i="3"/>
  <c r="H640" i="3"/>
  <c r="F640" i="3"/>
  <c r="J640" i="3"/>
  <c r="K640" i="3"/>
  <c r="H900" i="3"/>
  <c r="I900" i="3"/>
  <c r="F900" i="3"/>
  <c r="K900" i="3"/>
  <c r="J900" i="3"/>
  <c r="J359" i="3"/>
  <c r="I359" i="3"/>
  <c r="H359" i="3"/>
  <c r="K359" i="3"/>
  <c r="F359" i="3"/>
  <c r="F887" i="3"/>
  <c r="J887" i="3"/>
  <c r="I887" i="3"/>
  <c r="H887" i="3"/>
  <c r="K887" i="3"/>
  <c r="H55" i="3"/>
  <c r="I55" i="3"/>
  <c r="K55" i="3"/>
  <c r="J55" i="3"/>
  <c r="F55" i="3"/>
  <c r="J88" i="3"/>
  <c r="H88" i="3"/>
  <c r="I88" i="3"/>
  <c r="F88" i="3"/>
  <c r="K88" i="3"/>
  <c r="H35" i="3"/>
  <c r="F35" i="3"/>
  <c r="K35" i="3"/>
  <c r="I35" i="3"/>
  <c r="J35" i="3"/>
  <c r="K75" i="3"/>
  <c r="F75" i="3"/>
  <c r="I75" i="3"/>
  <c r="H75" i="3"/>
  <c r="J75" i="3"/>
  <c r="J92" i="3"/>
  <c r="I92" i="3"/>
  <c r="F92" i="3"/>
  <c r="H92" i="3"/>
  <c r="K92" i="3"/>
  <c r="I74" i="3"/>
  <c r="F74" i="3"/>
  <c r="K74" i="3"/>
  <c r="J74" i="3"/>
  <c r="H74" i="3"/>
  <c r="I63" i="3"/>
  <c r="F63" i="3"/>
  <c r="J63" i="3"/>
  <c r="H63" i="3"/>
  <c r="K63" i="3"/>
  <c r="I11" i="3"/>
  <c r="K11" i="3"/>
  <c r="F11" i="3"/>
  <c r="H11" i="3"/>
  <c r="J11" i="3"/>
  <c r="I98" i="3"/>
  <c r="H98" i="3"/>
  <c r="F98" i="3"/>
  <c r="J98" i="3"/>
  <c r="K98" i="3"/>
  <c r="H31" i="3"/>
  <c r="J31" i="3"/>
  <c r="I31" i="3"/>
  <c r="K31" i="3"/>
  <c r="F31" i="3"/>
  <c r="F15" i="3"/>
  <c r="I15" i="3"/>
  <c r="K15" i="3"/>
  <c r="J15" i="3"/>
  <c r="H15" i="3"/>
  <c r="H73" i="3"/>
  <c r="I73" i="3"/>
  <c r="K73" i="3"/>
  <c r="F73" i="3"/>
  <c r="J73" i="3"/>
  <c r="K89" i="3"/>
  <c r="I89" i="3"/>
  <c r="J89" i="3"/>
  <c r="F89" i="3"/>
  <c r="H89" i="3"/>
  <c r="J119" i="3"/>
  <c r="K119" i="3"/>
  <c r="H119" i="3"/>
  <c r="F119" i="3"/>
  <c r="I119" i="3"/>
  <c r="J112" i="3"/>
  <c r="I112" i="3"/>
  <c r="F112" i="3"/>
  <c r="H112" i="3"/>
  <c r="K112" i="3"/>
  <c r="K107" i="3"/>
  <c r="I107" i="3"/>
  <c r="F107" i="3"/>
  <c r="J107" i="3"/>
  <c r="H107" i="3"/>
  <c r="K114" i="3"/>
  <c r="H114" i="3"/>
  <c r="F114" i="3"/>
  <c r="I114" i="3"/>
  <c r="J114" i="3"/>
  <c r="K125" i="3"/>
  <c r="H125" i="3"/>
  <c r="F125" i="3"/>
  <c r="J125" i="3"/>
  <c r="I125" i="3"/>
  <c r="I143" i="3"/>
  <c r="J143" i="3"/>
  <c r="F143" i="3"/>
  <c r="K143" i="3"/>
  <c r="H143" i="3"/>
  <c r="F154" i="3"/>
  <c r="I154" i="3"/>
  <c r="J154" i="3"/>
  <c r="H154" i="3"/>
  <c r="K154" i="3"/>
  <c r="H140" i="3"/>
  <c r="J140" i="3"/>
  <c r="K140" i="3"/>
  <c r="I140" i="3"/>
  <c r="F140" i="3"/>
  <c r="J156" i="3"/>
  <c r="F156" i="3"/>
  <c r="H156" i="3"/>
  <c r="I156" i="3"/>
  <c r="K156" i="3"/>
  <c r="F194" i="3"/>
  <c r="I194" i="3"/>
  <c r="K194" i="3"/>
  <c r="H194" i="3"/>
  <c r="J194" i="3"/>
  <c r="I247" i="3"/>
  <c r="J247" i="3"/>
  <c r="H247" i="3"/>
  <c r="K247" i="3"/>
  <c r="F247" i="3"/>
  <c r="F57" i="3"/>
  <c r="K57" i="3"/>
  <c r="I57" i="3"/>
  <c r="H57" i="3"/>
  <c r="J57" i="3"/>
  <c r="F44" i="3"/>
  <c r="J44" i="3"/>
  <c r="I44" i="3"/>
  <c r="H44" i="3"/>
  <c r="K44" i="3"/>
  <c r="J85" i="3"/>
  <c r="H85" i="3"/>
  <c r="I85" i="3"/>
  <c r="K85" i="3"/>
  <c r="F85" i="3"/>
  <c r="I36" i="3"/>
  <c r="F36" i="3"/>
  <c r="J36" i="3"/>
  <c r="H36" i="3"/>
  <c r="K36" i="3"/>
  <c r="K26" i="3"/>
  <c r="H26" i="3"/>
  <c r="J26" i="3"/>
  <c r="F26" i="3"/>
  <c r="I26" i="3"/>
  <c r="K50" i="3"/>
  <c r="J50" i="3"/>
  <c r="F50" i="3"/>
  <c r="I50" i="3"/>
  <c r="H50" i="3"/>
  <c r="F69" i="3"/>
  <c r="J69" i="3"/>
  <c r="K69" i="3"/>
  <c r="I69" i="3"/>
  <c r="H69" i="3"/>
  <c r="I72" i="3"/>
  <c r="H72" i="3"/>
  <c r="K72" i="3"/>
  <c r="F72" i="3"/>
  <c r="J72" i="3"/>
  <c r="J86" i="3"/>
  <c r="K86" i="3"/>
  <c r="H86" i="3"/>
  <c r="F86" i="3"/>
  <c r="I86" i="3"/>
  <c r="I53" i="3"/>
  <c r="J53" i="3"/>
  <c r="K53" i="3"/>
  <c r="F53" i="3"/>
  <c r="H53" i="3"/>
  <c r="F94" i="3"/>
  <c r="I94" i="3"/>
  <c r="H94" i="3"/>
  <c r="J94" i="3"/>
  <c r="K94" i="3"/>
  <c r="J66" i="3"/>
  <c r="K66" i="3"/>
  <c r="F66" i="3"/>
  <c r="H66" i="3"/>
  <c r="I66" i="3"/>
  <c r="J59" i="3"/>
  <c r="I59" i="3"/>
  <c r="H59" i="3"/>
  <c r="F59" i="3"/>
  <c r="K59" i="3"/>
  <c r="H21" i="3"/>
  <c r="K21" i="3"/>
  <c r="F21" i="3"/>
  <c r="J21" i="3"/>
  <c r="I21" i="3"/>
  <c r="H61" i="3"/>
  <c r="I61" i="3"/>
  <c r="K61" i="3"/>
  <c r="F61" i="3"/>
  <c r="J61" i="3"/>
  <c r="I64" i="3"/>
  <c r="H64" i="3"/>
  <c r="K64" i="3"/>
  <c r="J64" i="3"/>
  <c r="F64" i="3"/>
  <c r="F60" i="3"/>
  <c r="K60" i="3"/>
  <c r="H60" i="3"/>
  <c r="J60" i="3"/>
  <c r="I60" i="3"/>
  <c r="K16" i="3"/>
  <c r="J16" i="3"/>
  <c r="H16" i="3"/>
  <c r="F16" i="3"/>
  <c r="I16" i="3"/>
  <c r="F58" i="3"/>
  <c r="H58" i="3"/>
  <c r="K58" i="3"/>
  <c r="J58" i="3"/>
  <c r="I58" i="3"/>
  <c r="F9" i="3"/>
  <c r="J9" i="3"/>
  <c r="H9" i="3"/>
  <c r="K9" i="3"/>
  <c r="I9" i="3"/>
  <c r="K6" i="3"/>
  <c r="J6" i="3"/>
  <c r="I6" i="3"/>
  <c r="H6" i="3"/>
  <c r="F6" i="3"/>
  <c r="F79" i="3"/>
  <c r="J79" i="3"/>
  <c r="H79" i="3"/>
  <c r="K79" i="3"/>
  <c r="I79" i="3"/>
  <c r="J90" i="3"/>
  <c r="I90" i="3"/>
  <c r="H90" i="3"/>
  <c r="F90" i="3"/>
  <c r="K90" i="3"/>
  <c r="K25" i="3"/>
  <c r="J25" i="3"/>
  <c r="H25" i="3"/>
  <c r="F25" i="3"/>
  <c r="I25" i="3"/>
  <c r="F116" i="3"/>
  <c r="J116" i="3"/>
  <c r="I116" i="3"/>
  <c r="H116" i="3"/>
  <c r="K116" i="3"/>
  <c r="F101" i="3"/>
  <c r="J101" i="3"/>
  <c r="H101" i="3"/>
  <c r="I101" i="3"/>
  <c r="K101" i="3"/>
  <c r="K108" i="3"/>
  <c r="H108" i="3"/>
  <c r="I108" i="3"/>
  <c r="J108" i="3"/>
  <c r="F108" i="3"/>
  <c r="I109" i="3"/>
  <c r="H109" i="3"/>
  <c r="K109" i="3"/>
  <c r="F109" i="3"/>
  <c r="J109" i="3"/>
  <c r="J111" i="3"/>
  <c r="I111" i="3"/>
  <c r="K111" i="3"/>
  <c r="F111" i="3"/>
  <c r="H111" i="3"/>
  <c r="I110" i="3"/>
  <c r="H110" i="3"/>
  <c r="J110" i="3"/>
  <c r="F110" i="3"/>
  <c r="K110" i="3"/>
  <c r="H130" i="3"/>
  <c r="F130" i="3"/>
  <c r="I130" i="3"/>
  <c r="K130" i="3"/>
  <c r="J130" i="3"/>
  <c r="H134" i="3"/>
  <c r="K134" i="3"/>
  <c r="J134" i="3"/>
  <c r="I134" i="3"/>
  <c r="F134" i="3"/>
  <c r="J127" i="3"/>
  <c r="H127" i="3"/>
  <c r="F127" i="3"/>
  <c r="I127" i="3"/>
  <c r="K127" i="3"/>
  <c r="I159" i="3"/>
  <c r="H159" i="3"/>
  <c r="F159" i="3"/>
  <c r="J159" i="3"/>
  <c r="K159" i="3"/>
  <c r="J150" i="3"/>
  <c r="I150" i="3"/>
  <c r="F150" i="3"/>
  <c r="K150" i="3"/>
  <c r="H150" i="3"/>
  <c r="F144" i="3"/>
  <c r="H144" i="3"/>
  <c r="K144" i="3"/>
  <c r="I144" i="3"/>
  <c r="J144" i="3"/>
  <c r="K152" i="3"/>
  <c r="I152" i="3"/>
  <c r="F152" i="3"/>
  <c r="J152" i="3"/>
  <c r="H152" i="3"/>
  <c r="H147" i="3"/>
  <c r="J147" i="3"/>
  <c r="F147" i="3"/>
  <c r="I147" i="3"/>
  <c r="K147" i="3"/>
  <c r="F162" i="3"/>
  <c r="J162" i="3"/>
  <c r="H162" i="3"/>
  <c r="K162" i="3"/>
  <c r="I162" i="3"/>
  <c r="J148" i="3"/>
  <c r="F148" i="3"/>
  <c r="I148" i="3"/>
  <c r="K148" i="3"/>
  <c r="H148" i="3"/>
  <c r="K180" i="3"/>
  <c r="F180" i="3"/>
  <c r="I180" i="3"/>
  <c r="J180" i="3"/>
  <c r="H180" i="3"/>
  <c r="I175" i="3"/>
  <c r="H175" i="3"/>
  <c r="K175" i="3"/>
  <c r="F175" i="3"/>
  <c r="J175" i="3"/>
  <c r="J222" i="3"/>
  <c r="K222" i="3"/>
  <c r="H222" i="3"/>
  <c r="F222" i="3"/>
  <c r="I222" i="3"/>
  <c r="H213" i="3"/>
  <c r="J213" i="3"/>
  <c r="I213" i="3"/>
  <c r="F213" i="3"/>
  <c r="K213" i="3"/>
  <c r="J388" i="3"/>
  <c r="H388" i="3"/>
  <c r="F388" i="3"/>
  <c r="K388" i="3"/>
  <c r="I388" i="3"/>
  <c r="J444" i="3"/>
  <c r="I444" i="3"/>
  <c r="K444" i="3"/>
  <c r="F444" i="3"/>
  <c r="H444" i="3"/>
  <c r="K267" i="3"/>
  <c r="H267" i="3"/>
  <c r="J267" i="3"/>
  <c r="F267" i="3"/>
  <c r="I267" i="3"/>
  <c r="F202" i="3"/>
  <c r="I202" i="3"/>
  <c r="K202" i="3"/>
  <c r="H202" i="3"/>
  <c r="J202" i="3"/>
  <c r="J762" i="8"/>
  <c r="K762" i="8"/>
  <c r="J868" i="3"/>
  <c r="K868" i="3"/>
  <c r="I868" i="3"/>
  <c r="H868" i="3"/>
  <c r="F868" i="3"/>
  <c r="J463" i="3"/>
  <c r="I463" i="3"/>
  <c r="F463" i="3"/>
  <c r="H463" i="3"/>
  <c r="K463" i="3"/>
  <c r="I212" i="3"/>
  <c r="H212" i="3"/>
  <c r="F212" i="3"/>
  <c r="J212" i="3"/>
  <c r="K212" i="3"/>
  <c r="I719" i="3"/>
  <c r="F719" i="3"/>
  <c r="K719" i="3"/>
  <c r="H719" i="3"/>
  <c r="J719" i="3"/>
  <c r="K209" i="3"/>
  <c r="I209" i="3"/>
  <c r="F209" i="3"/>
  <c r="H209" i="3"/>
  <c r="J209" i="3"/>
  <c r="F172" i="3"/>
  <c r="I172" i="3"/>
  <c r="J172" i="3"/>
  <c r="H172" i="3"/>
  <c r="K172" i="3"/>
  <c r="J190" i="3"/>
  <c r="I190" i="3"/>
  <c r="K190" i="3"/>
  <c r="H190" i="3"/>
  <c r="F190" i="3"/>
  <c r="I243" i="3"/>
  <c r="H243" i="3"/>
  <c r="K243" i="3"/>
  <c r="J243" i="3"/>
  <c r="F243" i="3"/>
  <c r="K226" i="3"/>
  <c r="H226" i="3"/>
  <c r="I226" i="3"/>
  <c r="F226" i="3"/>
  <c r="J226" i="3"/>
  <c r="K994" i="3"/>
  <c r="J994" i="3"/>
  <c r="H994" i="3"/>
  <c r="I994" i="3"/>
  <c r="F994" i="3"/>
  <c r="H972" i="3"/>
  <c r="K972" i="3"/>
  <c r="J972" i="3"/>
  <c r="I972" i="3"/>
  <c r="F972" i="3"/>
  <c r="F822" i="3"/>
  <c r="J822" i="3"/>
  <c r="K822" i="3"/>
  <c r="H822" i="3"/>
  <c r="I822" i="3"/>
  <c r="J740" i="3"/>
  <c r="F740" i="3"/>
  <c r="I740" i="3"/>
  <c r="K740" i="3"/>
  <c r="H740" i="3"/>
  <c r="H207" i="3"/>
  <c r="F207" i="3"/>
  <c r="K207" i="3"/>
  <c r="I207" i="3"/>
  <c r="J207" i="3"/>
  <c r="J341" i="3"/>
  <c r="I341" i="3"/>
  <c r="H341" i="3"/>
  <c r="F341" i="3"/>
  <c r="K341" i="3"/>
  <c r="F730" i="3"/>
  <c r="H730" i="3"/>
  <c r="I730" i="3"/>
  <c r="J730" i="3"/>
  <c r="K730" i="3"/>
  <c r="H776" i="3"/>
  <c r="J776" i="3"/>
  <c r="I776" i="3"/>
  <c r="F776" i="3"/>
  <c r="K776" i="3"/>
  <c r="F326" i="3"/>
  <c r="K326" i="3"/>
  <c r="I326" i="3"/>
  <c r="J326" i="3"/>
  <c r="H326" i="3"/>
  <c r="H569" i="3"/>
  <c r="J569" i="3"/>
  <c r="K569" i="3"/>
  <c r="F569" i="3"/>
  <c r="I569" i="3"/>
  <c r="I283" i="3"/>
  <c r="F283" i="3"/>
  <c r="J283" i="3"/>
  <c r="H283" i="3"/>
  <c r="K283" i="3"/>
  <c r="H239" i="3"/>
  <c r="F239" i="3"/>
  <c r="J239" i="3"/>
  <c r="K239" i="3"/>
  <c r="I239" i="3"/>
  <c r="H171" i="3"/>
  <c r="F171" i="3"/>
  <c r="J171" i="3"/>
  <c r="K171" i="3"/>
  <c r="I171" i="3"/>
  <c r="H200" i="3"/>
  <c r="F200" i="3"/>
  <c r="J200" i="3"/>
  <c r="K200" i="3"/>
  <c r="I200" i="3"/>
  <c r="K728" i="8"/>
  <c r="J728" i="8"/>
  <c r="K972" i="8"/>
  <c r="J972" i="8"/>
  <c r="F201" i="3"/>
  <c r="H201" i="3"/>
  <c r="K201" i="3"/>
  <c r="I201" i="3"/>
  <c r="J201" i="3"/>
  <c r="K894" i="3"/>
  <c r="I894" i="3"/>
  <c r="H894" i="3"/>
  <c r="F894" i="3"/>
  <c r="J894" i="3"/>
  <c r="H659" i="3"/>
  <c r="I659" i="3"/>
  <c r="F659" i="3"/>
  <c r="K659" i="3"/>
  <c r="J659" i="3"/>
  <c r="K764" i="3"/>
  <c r="J764" i="3"/>
  <c r="F764" i="3"/>
  <c r="I764" i="3"/>
  <c r="H764" i="3"/>
  <c r="H676" i="3"/>
  <c r="K676" i="3"/>
  <c r="J676" i="3"/>
  <c r="F676" i="3"/>
  <c r="I676" i="3"/>
  <c r="H847" i="3"/>
  <c r="F847" i="3"/>
  <c r="K847" i="3"/>
  <c r="I847" i="3"/>
  <c r="J847" i="3"/>
  <c r="K408" i="3"/>
  <c r="I408" i="3"/>
  <c r="J408" i="3"/>
  <c r="H408" i="3"/>
  <c r="F408" i="3"/>
  <c r="F348" i="3"/>
  <c r="H348" i="3"/>
  <c r="J348" i="3"/>
  <c r="K348" i="3"/>
  <c r="I348" i="3"/>
  <c r="K613" i="3"/>
  <c r="J613" i="3"/>
  <c r="I613" i="3"/>
  <c r="F613" i="3"/>
  <c r="H613" i="3"/>
  <c r="H523" i="3"/>
  <c r="I523" i="3"/>
  <c r="F523" i="3"/>
  <c r="J523" i="3"/>
  <c r="K523" i="3"/>
  <c r="H305" i="3"/>
  <c r="K305" i="3"/>
  <c r="J305" i="3"/>
  <c r="I305" i="3"/>
  <c r="F305" i="3"/>
  <c r="J216" i="3"/>
  <c r="I216" i="3"/>
  <c r="H216" i="3"/>
  <c r="F216" i="3"/>
  <c r="K216" i="3"/>
  <c r="I165" i="3"/>
  <c r="J165" i="3"/>
  <c r="K165" i="3"/>
  <c r="F165" i="3"/>
  <c r="H165" i="3"/>
  <c r="K168" i="3"/>
  <c r="J168" i="3"/>
  <c r="I168" i="3"/>
  <c r="F168" i="3"/>
  <c r="H168" i="3"/>
  <c r="I217" i="3"/>
  <c r="F217" i="3"/>
  <c r="H217" i="3"/>
  <c r="J217" i="3"/>
  <c r="K217" i="3"/>
  <c r="K229" i="3"/>
  <c r="H229" i="3"/>
  <c r="I229" i="3"/>
  <c r="F229" i="3"/>
  <c r="J229" i="3"/>
  <c r="K689" i="3"/>
  <c r="J689" i="3"/>
  <c r="I689" i="3"/>
  <c r="H689" i="3"/>
  <c r="F689" i="3"/>
  <c r="F633" i="3"/>
  <c r="K633" i="3"/>
  <c r="J633" i="3"/>
  <c r="I633" i="3"/>
  <c r="H633" i="3"/>
  <c r="F926" i="3"/>
  <c r="H926" i="3"/>
  <c r="K926" i="3"/>
  <c r="J926" i="3"/>
  <c r="I926" i="3"/>
  <c r="F256" i="3"/>
  <c r="H256" i="3"/>
  <c r="K256" i="3"/>
  <c r="J256" i="3"/>
  <c r="I256" i="3"/>
  <c r="I718" i="3"/>
  <c r="H718" i="3"/>
  <c r="J718" i="3"/>
  <c r="K718" i="3"/>
  <c r="F718" i="3"/>
  <c r="F414" i="3"/>
  <c r="J414" i="3"/>
  <c r="K414" i="3"/>
  <c r="I414" i="3"/>
  <c r="H414" i="3"/>
  <c r="J344" i="3"/>
  <c r="I344" i="3"/>
  <c r="H344" i="3"/>
  <c r="K344" i="3"/>
  <c r="F344" i="3"/>
  <c r="K314" i="3"/>
  <c r="I314" i="3"/>
  <c r="F314" i="3"/>
  <c r="J314" i="3"/>
  <c r="H314" i="3"/>
  <c r="J861" i="8"/>
  <c r="K861" i="8"/>
  <c r="I367" i="3"/>
  <c r="F367" i="3"/>
  <c r="H367" i="3"/>
  <c r="K367" i="3"/>
  <c r="J367" i="3"/>
  <c r="K221" i="3"/>
  <c r="F221" i="3"/>
  <c r="I221" i="3"/>
  <c r="J221" i="3"/>
  <c r="H221" i="3"/>
  <c r="J900" i="8"/>
  <c r="K900" i="8"/>
  <c r="K998" i="3"/>
  <c r="F998" i="3"/>
  <c r="I998" i="3"/>
  <c r="J998" i="3"/>
  <c r="H998" i="3"/>
  <c r="I507" i="3"/>
  <c r="F507" i="3"/>
  <c r="K507" i="3"/>
  <c r="J507" i="3"/>
  <c r="H507" i="3"/>
  <c r="I235" i="3"/>
  <c r="H235" i="3"/>
  <c r="F235" i="3"/>
  <c r="K235" i="3"/>
  <c r="J235" i="3"/>
  <c r="J647" i="3"/>
  <c r="K647" i="3"/>
  <c r="H647" i="3"/>
  <c r="F647" i="3"/>
  <c r="I647" i="3"/>
  <c r="J429" i="3"/>
  <c r="H429" i="3"/>
  <c r="K429" i="3"/>
  <c r="I429" i="3"/>
  <c r="F429" i="3"/>
  <c r="F393" i="3"/>
  <c r="K393" i="3"/>
  <c r="I393" i="3"/>
  <c r="J393" i="3"/>
  <c r="H393" i="3"/>
  <c r="I572" i="3"/>
  <c r="K572" i="3"/>
  <c r="J572" i="3"/>
  <c r="H572" i="3"/>
  <c r="F572" i="3"/>
  <c r="J567" i="3"/>
  <c r="F567" i="3"/>
  <c r="I567" i="3"/>
  <c r="K567" i="3"/>
  <c r="H567" i="3"/>
  <c r="J376" i="3"/>
  <c r="K376" i="3"/>
  <c r="F376" i="3"/>
  <c r="I376" i="3"/>
  <c r="H376" i="3"/>
  <c r="J465" i="3"/>
  <c r="K465" i="3"/>
  <c r="F465" i="3"/>
  <c r="H465" i="3"/>
  <c r="I465" i="3"/>
  <c r="J415" i="3"/>
  <c r="I415" i="3"/>
  <c r="H415" i="3"/>
  <c r="K415" i="3"/>
  <c r="F415" i="3"/>
  <c r="J814" i="3"/>
  <c r="H814" i="3"/>
  <c r="F814" i="3"/>
  <c r="K814" i="3"/>
  <c r="I814" i="3"/>
  <c r="J910" i="3"/>
  <c r="F910" i="3"/>
  <c r="H910" i="3"/>
  <c r="K910" i="3"/>
  <c r="I910" i="3"/>
  <c r="I943" i="3"/>
  <c r="F943" i="3"/>
  <c r="K943" i="3"/>
  <c r="H943" i="3"/>
  <c r="J943" i="3"/>
  <c r="I321" i="3"/>
  <c r="J321" i="3"/>
  <c r="H321" i="3"/>
  <c r="K321" i="3"/>
  <c r="F321" i="3"/>
  <c r="K808" i="3"/>
  <c r="H808" i="3"/>
  <c r="J808" i="3"/>
  <c r="I808" i="3"/>
  <c r="F808" i="3"/>
  <c r="K14" i="3"/>
  <c r="F14" i="3"/>
  <c r="I14" i="3"/>
  <c r="H14" i="3"/>
  <c r="J14" i="3"/>
  <c r="I54" i="3"/>
  <c r="J54" i="3"/>
  <c r="K54" i="3"/>
  <c r="F54" i="3"/>
  <c r="H54" i="3"/>
  <c r="J51" i="3"/>
  <c r="F51" i="3"/>
  <c r="H51" i="3"/>
  <c r="K51" i="3"/>
  <c r="I51" i="3"/>
  <c r="J5" i="3"/>
  <c r="H5" i="3"/>
  <c r="I5" i="3"/>
  <c r="F5" i="3"/>
  <c r="K5" i="3"/>
  <c r="F97" i="3"/>
  <c r="K97" i="3"/>
  <c r="I97" i="3"/>
  <c r="J97" i="3"/>
  <c r="H97" i="3"/>
  <c r="H49" i="3"/>
  <c r="K49" i="3"/>
  <c r="I49" i="3"/>
  <c r="F49" i="3"/>
  <c r="J49" i="3"/>
  <c r="K19" i="3"/>
  <c r="H19" i="3"/>
  <c r="I19" i="3"/>
  <c r="J19" i="3"/>
  <c r="F19" i="3"/>
  <c r="F76" i="3"/>
  <c r="I76" i="3"/>
  <c r="K76" i="3"/>
  <c r="H76" i="3"/>
  <c r="J76" i="3"/>
  <c r="J29" i="3"/>
  <c r="H29" i="3"/>
  <c r="F29" i="3"/>
  <c r="K29" i="3"/>
  <c r="I29" i="3"/>
  <c r="F91" i="3"/>
  <c r="H91" i="3"/>
  <c r="K91" i="3"/>
  <c r="I91" i="3"/>
  <c r="J91" i="3"/>
  <c r="J48" i="3"/>
  <c r="I48" i="3"/>
  <c r="H48" i="3"/>
  <c r="K48" i="3"/>
  <c r="F48" i="3"/>
  <c r="J80" i="3"/>
  <c r="F80" i="3"/>
  <c r="I80" i="3"/>
  <c r="H80" i="3"/>
  <c r="K80" i="3"/>
  <c r="H67" i="3"/>
  <c r="I67" i="3"/>
  <c r="K67" i="3"/>
  <c r="F67" i="3"/>
  <c r="J67" i="3"/>
  <c r="K121" i="3"/>
  <c r="H121" i="3"/>
  <c r="J121" i="3"/>
  <c r="I121" i="3"/>
  <c r="F121" i="3"/>
  <c r="K105" i="3"/>
  <c r="F105" i="3"/>
  <c r="I105" i="3"/>
  <c r="H105" i="3"/>
  <c r="J105" i="3"/>
  <c r="F3" i="3"/>
  <c r="I3" i="3"/>
  <c r="J3" i="3"/>
  <c r="K3" i="3"/>
  <c r="H3" i="3"/>
  <c r="F128" i="3"/>
  <c r="I128" i="3"/>
  <c r="K128" i="3"/>
  <c r="J128" i="3"/>
  <c r="H128" i="3"/>
  <c r="F126" i="3"/>
  <c r="H126" i="3"/>
  <c r="J126" i="3"/>
  <c r="K126" i="3"/>
  <c r="I126" i="3"/>
  <c r="F161" i="3"/>
  <c r="H161" i="3"/>
  <c r="J161" i="3"/>
  <c r="K161" i="3"/>
  <c r="I161" i="3"/>
  <c r="I160" i="3"/>
  <c r="J160" i="3"/>
  <c r="K160" i="3"/>
  <c r="F160" i="3"/>
  <c r="H160" i="3"/>
  <c r="J153" i="3"/>
  <c r="I153" i="3"/>
  <c r="K153" i="3"/>
  <c r="F153" i="3"/>
  <c r="H153" i="3"/>
  <c r="I185" i="3"/>
  <c r="K185" i="3"/>
  <c r="J185" i="3"/>
  <c r="F185" i="3"/>
  <c r="H185" i="3"/>
  <c r="K215" i="3"/>
  <c r="J215" i="3"/>
  <c r="H215" i="3"/>
  <c r="I215" i="3"/>
  <c r="F215" i="3"/>
  <c r="K841" i="3"/>
  <c r="I841" i="3"/>
  <c r="H841" i="3"/>
  <c r="J841" i="3"/>
  <c r="F841" i="3"/>
  <c r="F626" i="3"/>
  <c r="K626" i="3"/>
  <c r="I626" i="3"/>
  <c r="H626" i="3"/>
  <c r="J626" i="3"/>
  <c r="F541" i="3"/>
  <c r="H541" i="3"/>
  <c r="I541" i="3"/>
  <c r="K541" i="3"/>
  <c r="J541" i="3"/>
  <c r="H244" i="3"/>
  <c r="I244" i="3"/>
  <c r="K244" i="3"/>
  <c r="F244" i="3"/>
  <c r="J244" i="3"/>
  <c r="I872" i="3"/>
  <c r="H872" i="3"/>
  <c r="K872" i="3"/>
  <c r="F872" i="3"/>
  <c r="J872" i="3"/>
  <c r="H879" i="3"/>
  <c r="K879" i="3"/>
  <c r="F879" i="3"/>
  <c r="J879" i="3"/>
  <c r="I879" i="3"/>
  <c r="F840" i="3"/>
  <c r="H840" i="3"/>
  <c r="J840" i="3"/>
  <c r="K840" i="3"/>
  <c r="I840" i="3"/>
  <c r="I316" i="3"/>
  <c r="J316" i="3"/>
  <c r="K316" i="3"/>
  <c r="H316" i="3"/>
  <c r="F316" i="3"/>
  <c r="F406" i="3"/>
  <c r="H406" i="3"/>
  <c r="I406" i="3"/>
  <c r="J406" i="3"/>
  <c r="K406" i="3"/>
  <c r="K290" i="3"/>
  <c r="I290" i="3"/>
  <c r="F290" i="3"/>
  <c r="H290" i="3"/>
  <c r="J290" i="3"/>
  <c r="I625" i="3"/>
  <c r="F625" i="3"/>
  <c r="H625" i="3"/>
  <c r="J625" i="3"/>
  <c r="K625" i="3"/>
  <c r="F619" i="3"/>
  <c r="K619" i="3"/>
  <c r="I619" i="3"/>
  <c r="J619" i="3"/>
  <c r="H619" i="3"/>
  <c r="H231" i="3"/>
  <c r="F231" i="3"/>
  <c r="J231" i="3"/>
  <c r="I231" i="3"/>
  <c r="K231" i="3"/>
  <c r="I184" i="3"/>
  <c r="H184" i="3"/>
  <c r="K184" i="3"/>
  <c r="J184" i="3"/>
  <c r="F184" i="3"/>
  <c r="K192" i="3"/>
  <c r="F192" i="3"/>
  <c r="H192" i="3"/>
  <c r="I192" i="3"/>
  <c r="J192" i="3"/>
  <c r="I246" i="3"/>
  <c r="K246" i="3"/>
  <c r="J246" i="3"/>
  <c r="F246" i="3"/>
  <c r="H246" i="3"/>
  <c r="J360" i="3"/>
  <c r="H360" i="3"/>
  <c r="F360" i="3"/>
  <c r="K360" i="3"/>
  <c r="I360" i="3"/>
  <c r="I336" i="3"/>
  <c r="F336" i="3"/>
  <c r="K336" i="3"/>
  <c r="J336" i="3"/>
  <c r="H336" i="3"/>
  <c r="J379" i="3"/>
  <c r="I379" i="3"/>
  <c r="F379" i="3"/>
  <c r="K379" i="3"/>
  <c r="H379" i="3"/>
  <c r="I319" i="3"/>
  <c r="J319" i="3"/>
  <c r="K319" i="3"/>
  <c r="H319" i="3"/>
  <c r="F319" i="3"/>
  <c r="F694" i="3"/>
  <c r="I694" i="3"/>
  <c r="H694" i="3"/>
  <c r="J694" i="3"/>
  <c r="K694" i="3"/>
  <c r="I198" i="3"/>
  <c r="K198" i="3"/>
  <c r="H198" i="3"/>
  <c r="F198" i="3"/>
  <c r="J198" i="3"/>
  <c r="F856" i="3"/>
  <c r="I856" i="3"/>
  <c r="K856" i="3"/>
  <c r="J856" i="3"/>
  <c r="H856" i="3"/>
  <c r="J504" i="3"/>
  <c r="K504" i="3"/>
  <c r="F504" i="3"/>
  <c r="I504" i="3"/>
  <c r="H504" i="3"/>
  <c r="H663" i="3"/>
  <c r="J663" i="3"/>
  <c r="K663" i="3"/>
  <c r="F663" i="3"/>
  <c r="I663" i="3"/>
  <c r="K984" i="8"/>
  <c r="J984" i="8"/>
  <c r="K417" i="3"/>
  <c r="I417" i="3"/>
  <c r="F417" i="3"/>
  <c r="J417" i="3"/>
  <c r="H417" i="3"/>
  <c r="F489" i="3"/>
  <c r="J489" i="3"/>
  <c r="I489" i="3"/>
  <c r="K489" i="3"/>
  <c r="H489" i="3"/>
  <c r="I812" i="3"/>
  <c r="H812" i="3"/>
  <c r="K812" i="3"/>
  <c r="J812" i="3"/>
  <c r="F812" i="3"/>
  <c r="K857" i="8"/>
  <c r="J857" i="8"/>
  <c r="F218" i="3"/>
  <c r="I218" i="3"/>
  <c r="H218" i="3"/>
  <c r="K218" i="3"/>
  <c r="J218" i="3"/>
  <c r="J197" i="3"/>
  <c r="K197" i="3"/>
  <c r="F197" i="3"/>
  <c r="H197" i="3"/>
  <c r="I197" i="3"/>
  <c r="H206" i="3"/>
  <c r="F206" i="3"/>
  <c r="J206" i="3"/>
  <c r="I206" i="3"/>
  <c r="K206" i="3"/>
  <c r="I608" i="3"/>
  <c r="F608" i="3"/>
  <c r="H608" i="3"/>
  <c r="J608" i="3"/>
  <c r="K608" i="3"/>
  <c r="H295" i="3"/>
  <c r="I295" i="3"/>
  <c r="F295" i="3"/>
  <c r="J295" i="3"/>
  <c r="K295" i="3"/>
  <c r="I211" i="3"/>
  <c r="H211" i="3"/>
  <c r="K211" i="3"/>
  <c r="F211" i="3"/>
  <c r="J211" i="3"/>
  <c r="F798" i="3"/>
  <c r="K798" i="3"/>
  <c r="H798" i="3"/>
  <c r="J798" i="3"/>
  <c r="I798" i="3"/>
  <c r="J252" i="3"/>
  <c r="H252" i="3"/>
  <c r="K252" i="3"/>
  <c r="I252" i="3"/>
  <c r="F252" i="3"/>
  <c r="J976" i="8"/>
  <c r="K976" i="8"/>
  <c r="K672" i="3"/>
  <c r="J672" i="3"/>
  <c r="I672" i="3"/>
  <c r="F672" i="3"/>
  <c r="H672" i="3"/>
  <c r="F242" i="3"/>
  <c r="I242" i="3"/>
  <c r="J242" i="3"/>
  <c r="K242" i="3"/>
  <c r="H242" i="3"/>
  <c r="J413" i="3"/>
  <c r="F413" i="3"/>
  <c r="H413" i="3"/>
  <c r="K413" i="3"/>
  <c r="I413" i="3"/>
  <c r="F378" i="3"/>
  <c r="J378" i="3"/>
  <c r="H378" i="3"/>
  <c r="K378" i="3"/>
  <c r="I378" i="3"/>
  <c r="H708" i="3"/>
  <c r="K708" i="3"/>
  <c r="J708" i="3"/>
  <c r="F708" i="3"/>
  <c r="I708" i="3"/>
  <c r="K977" i="8"/>
  <c r="J977" i="8"/>
  <c r="H788" i="3"/>
  <c r="J788" i="3"/>
  <c r="F788" i="3"/>
  <c r="I788" i="3"/>
  <c r="K788" i="3"/>
  <c r="H174" i="3"/>
  <c r="K174" i="3"/>
  <c r="J174" i="3"/>
  <c r="F174" i="3"/>
  <c r="I174" i="3"/>
  <c r="J177" i="3"/>
  <c r="K177" i="3"/>
  <c r="F177" i="3"/>
  <c r="H177" i="3"/>
  <c r="I177" i="3"/>
  <c r="I189" i="3"/>
  <c r="F189" i="3"/>
  <c r="K189" i="3"/>
  <c r="J189" i="3"/>
  <c r="H189" i="3"/>
  <c r="K214" i="3"/>
  <c r="I214" i="3"/>
  <c r="F214" i="3"/>
  <c r="H214" i="3"/>
  <c r="J214" i="3"/>
  <c r="K763" i="3"/>
  <c r="J763" i="3"/>
  <c r="H763" i="3"/>
  <c r="I763" i="3"/>
  <c r="F763" i="3"/>
  <c r="H449" i="3"/>
  <c r="F449" i="3"/>
  <c r="K449" i="3"/>
  <c r="I449" i="3"/>
  <c r="J449" i="3"/>
  <c r="J368" i="3"/>
  <c r="F368" i="3"/>
  <c r="H368" i="3"/>
  <c r="K368" i="3"/>
  <c r="I368" i="3"/>
  <c r="K39" i="3"/>
  <c r="F39" i="3"/>
  <c r="H39" i="3"/>
  <c r="I39" i="3"/>
  <c r="J39" i="3"/>
  <c r="I278" i="3"/>
  <c r="H278" i="3"/>
  <c r="J278" i="3"/>
  <c r="F278" i="3"/>
  <c r="K278" i="3"/>
  <c r="H225" i="3"/>
  <c r="F225" i="3"/>
  <c r="K225" i="3"/>
  <c r="J225" i="3"/>
  <c r="I225" i="3"/>
  <c r="I906" i="3"/>
  <c r="F906" i="3"/>
  <c r="J906" i="3"/>
  <c r="H906" i="3"/>
  <c r="K906" i="3"/>
  <c r="K607" i="3"/>
  <c r="H607" i="3"/>
  <c r="J607" i="3"/>
  <c r="F607" i="3"/>
  <c r="I607" i="3"/>
  <c r="F566" i="3"/>
  <c r="I566" i="3"/>
  <c r="J566" i="3"/>
  <c r="H566" i="3"/>
  <c r="K566" i="3"/>
  <c r="J448" i="3"/>
  <c r="F448" i="3"/>
  <c r="I448" i="3"/>
  <c r="K448" i="3"/>
  <c r="H448" i="3"/>
  <c r="K824" i="3"/>
  <c r="H824" i="3"/>
  <c r="I824" i="3"/>
  <c r="F824" i="3"/>
  <c r="J824" i="3"/>
  <c r="H502" i="3"/>
  <c r="J502" i="3"/>
  <c r="F502" i="3"/>
  <c r="I502" i="3"/>
  <c r="K502" i="3"/>
  <c r="J208" i="3"/>
  <c r="I208" i="3"/>
  <c r="K208" i="3"/>
  <c r="H208" i="3"/>
  <c r="F208" i="3"/>
  <c r="I578" i="3"/>
  <c r="J578" i="3"/>
  <c r="K578" i="3"/>
  <c r="H578" i="3"/>
  <c r="F578" i="3"/>
  <c r="H870" i="3"/>
  <c r="J870" i="3"/>
  <c r="K870" i="3"/>
  <c r="I870" i="3"/>
  <c r="F870" i="3"/>
  <c r="H664" i="3"/>
  <c r="I664" i="3"/>
  <c r="J664" i="3"/>
  <c r="K664" i="3"/>
  <c r="F664" i="3"/>
  <c r="H736" i="3"/>
  <c r="K736" i="3"/>
  <c r="J736" i="3"/>
  <c r="F736" i="3"/>
  <c r="I736" i="3"/>
  <c r="J848" i="8"/>
  <c r="K848" i="8"/>
  <c r="H355" i="3"/>
  <c r="J355" i="3"/>
  <c r="K355" i="3"/>
  <c r="I355" i="3"/>
  <c r="F355" i="3"/>
  <c r="F656" i="3"/>
  <c r="H656" i="3"/>
  <c r="K656" i="3"/>
  <c r="I656" i="3"/>
  <c r="J656" i="3"/>
  <c r="I495" i="3"/>
  <c r="H495" i="3"/>
  <c r="J495" i="3"/>
  <c r="F495" i="3"/>
  <c r="K495" i="3"/>
  <c r="J977" i="3"/>
  <c r="H977" i="3"/>
  <c r="I977" i="3"/>
  <c r="F977" i="3"/>
  <c r="K977" i="3"/>
  <c r="J935" i="8"/>
  <c r="K935" i="8"/>
  <c r="J811" i="3"/>
  <c r="I811" i="3"/>
  <c r="H811" i="3"/>
  <c r="K811" i="3"/>
  <c r="F811" i="3"/>
  <c r="I422" i="3"/>
  <c r="F422" i="3"/>
  <c r="H422" i="3"/>
  <c r="K422" i="3"/>
  <c r="J422" i="3"/>
  <c r="H604" i="3"/>
  <c r="F604" i="3"/>
  <c r="J604" i="3"/>
  <c r="I604" i="3"/>
  <c r="K604" i="3"/>
  <c r="F834" i="3"/>
  <c r="J834" i="3"/>
  <c r="K834" i="3"/>
  <c r="I834" i="3"/>
  <c r="H834" i="3"/>
  <c r="K441" i="3"/>
  <c r="H441" i="3"/>
  <c r="F441" i="3"/>
  <c r="I441" i="3"/>
  <c r="J441" i="3"/>
  <c r="I976" i="3"/>
  <c r="K976" i="3"/>
  <c r="F976" i="3"/>
  <c r="H976" i="3"/>
  <c r="J976" i="3"/>
  <c r="F661" i="3"/>
  <c r="J661" i="3"/>
  <c r="H661" i="3"/>
  <c r="I661" i="3"/>
  <c r="K661" i="3"/>
  <c r="J433" i="3"/>
  <c r="K433" i="3"/>
  <c r="I433" i="3"/>
  <c r="F433" i="3"/>
  <c r="H433" i="3"/>
  <c r="I701" i="3"/>
  <c r="J701" i="3"/>
  <c r="K701" i="3"/>
  <c r="H701" i="3"/>
  <c r="F701" i="3"/>
  <c r="J358" i="3"/>
  <c r="F358" i="3"/>
  <c r="H358" i="3"/>
  <c r="I358" i="3"/>
  <c r="K358" i="3"/>
  <c r="F440" i="3"/>
  <c r="K440" i="3"/>
  <c r="J440" i="3"/>
  <c r="H440" i="3"/>
  <c r="I440" i="3"/>
  <c r="J525" i="3"/>
  <c r="H525" i="3"/>
  <c r="I525" i="3"/>
  <c r="F525" i="3"/>
  <c r="K525" i="3"/>
  <c r="I802" i="3"/>
  <c r="J802" i="3"/>
  <c r="F802" i="3"/>
  <c r="K802" i="3"/>
  <c r="H802" i="3"/>
  <c r="K391" i="3"/>
  <c r="I391" i="3"/>
  <c r="H391" i="3"/>
  <c r="F391" i="3"/>
  <c r="J391" i="3"/>
  <c r="K493" i="3"/>
  <c r="F493" i="3"/>
  <c r="J493" i="3"/>
  <c r="H493" i="3"/>
  <c r="I493" i="3"/>
  <c r="K898" i="8"/>
  <c r="J898" i="8"/>
  <c r="F365" i="3"/>
  <c r="J365" i="3"/>
  <c r="I365" i="3"/>
  <c r="H365" i="3"/>
  <c r="K365" i="3"/>
  <c r="K325" i="3"/>
  <c r="J325" i="3"/>
  <c r="F325" i="3"/>
  <c r="H325" i="3"/>
  <c r="I325" i="3"/>
  <c r="F506" i="3"/>
  <c r="I506" i="3"/>
  <c r="K506" i="3"/>
  <c r="J506" i="3"/>
  <c r="H506" i="3"/>
  <c r="I568" i="3"/>
  <c r="J568" i="3"/>
  <c r="F568" i="3"/>
  <c r="K568" i="3"/>
  <c r="H568" i="3"/>
  <c r="F459" i="3"/>
  <c r="K459" i="3"/>
  <c r="H459" i="3"/>
  <c r="J459" i="3"/>
  <c r="I459" i="3"/>
  <c r="J389" i="3"/>
  <c r="F389" i="3"/>
  <c r="I389" i="3"/>
  <c r="H389" i="3"/>
  <c r="K389" i="3"/>
  <c r="K302" i="3"/>
  <c r="F302" i="3"/>
  <c r="J302" i="3"/>
  <c r="H302" i="3"/>
  <c r="I302" i="3"/>
  <c r="H366" i="3"/>
  <c r="F366" i="3"/>
  <c r="I366" i="3"/>
  <c r="J366" i="3"/>
  <c r="K366" i="3"/>
  <c r="K268" i="3"/>
  <c r="I268" i="3"/>
  <c r="H268" i="3"/>
  <c r="F268" i="3"/>
  <c r="J268" i="3"/>
  <c r="K828" i="3"/>
  <c r="I828" i="3"/>
  <c r="F828" i="3"/>
  <c r="H828" i="3"/>
  <c r="J828" i="3"/>
  <c r="H791" i="3"/>
  <c r="I791" i="3"/>
  <c r="J791" i="3"/>
  <c r="F791" i="3"/>
  <c r="K791" i="3"/>
  <c r="K731" i="8"/>
  <c r="J731" i="8"/>
  <c r="K845" i="3"/>
  <c r="H845" i="3"/>
  <c r="J845" i="3"/>
  <c r="I845" i="3"/>
  <c r="F845" i="3"/>
  <c r="I800" i="3"/>
  <c r="J800" i="3"/>
  <c r="F800" i="3"/>
  <c r="H800" i="3"/>
  <c r="K800" i="3"/>
  <c r="I734" i="3"/>
  <c r="F734" i="3"/>
  <c r="H734" i="3"/>
  <c r="J734" i="3"/>
  <c r="K734" i="3"/>
  <c r="J605" i="3"/>
  <c r="F605" i="3"/>
  <c r="K605" i="3"/>
  <c r="H605" i="3"/>
  <c r="I605" i="3"/>
  <c r="K562" i="3"/>
  <c r="F562" i="3"/>
  <c r="I562" i="3"/>
  <c r="J562" i="3"/>
  <c r="H562" i="3"/>
  <c r="H721" i="3"/>
  <c r="J721" i="3"/>
  <c r="I721" i="3"/>
  <c r="K721" i="3"/>
  <c r="F721" i="3"/>
  <c r="I648" i="3"/>
  <c r="H648" i="3"/>
  <c r="F648" i="3"/>
  <c r="K648" i="3"/>
  <c r="J648" i="3"/>
  <c r="K766" i="3"/>
  <c r="J766" i="3"/>
  <c r="I766" i="3"/>
  <c r="H766" i="3"/>
  <c r="F766" i="3"/>
  <c r="I250" i="3"/>
  <c r="J250" i="3"/>
  <c r="H250" i="3"/>
  <c r="F250" i="3"/>
  <c r="K250" i="3"/>
  <c r="J668" i="3"/>
  <c r="K668" i="3"/>
  <c r="H668" i="3"/>
  <c r="F668" i="3"/>
  <c r="I668" i="3"/>
  <c r="H549" i="3"/>
  <c r="J549" i="3"/>
  <c r="F549" i="3"/>
  <c r="I549" i="3"/>
  <c r="K549" i="3"/>
  <c r="J407" i="3"/>
  <c r="F407" i="3"/>
  <c r="H407" i="3"/>
  <c r="K407" i="3"/>
  <c r="I407" i="3"/>
  <c r="J742" i="8"/>
  <c r="K742" i="8"/>
  <c r="F405" i="3"/>
  <c r="J405" i="3"/>
  <c r="H405" i="3"/>
  <c r="I405" i="3"/>
  <c r="K405" i="3"/>
  <c r="J987" i="8"/>
  <c r="K987" i="8"/>
  <c r="J296" i="3"/>
  <c r="K296" i="3"/>
  <c r="I296" i="3"/>
  <c r="F296" i="3"/>
  <c r="H296" i="3"/>
  <c r="J746" i="3"/>
  <c r="K746" i="3"/>
  <c r="F746" i="3"/>
  <c r="I746" i="3"/>
  <c r="H746" i="3"/>
  <c r="K274" i="3"/>
  <c r="I274" i="3"/>
  <c r="H274" i="3"/>
  <c r="F274" i="3"/>
  <c r="J274" i="3"/>
  <c r="K741" i="3"/>
  <c r="F741" i="3"/>
  <c r="J741" i="3"/>
  <c r="I741" i="3"/>
  <c r="H741" i="3"/>
  <c r="I937" i="3"/>
  <c r="H937" i="3"/>
  <c r="J937" i="3"/>
  <c r="K937" i="3"/>
  <c r="F937" i="3"/>
  <c r="I540" i="3"/>
  <c r="H540" i="3"/>
  <c r="J540" i="3"/>
  <c r="F540" i="3"/>
  <c r="K540" i="3"/>
  <c r="J579" i="3"/>
  <c r="I579" i="3"/>
  <c r="F579" i="3"/>
  <c r="H579" i="3"/>
  <c r="K579" i="3"/>
  <c r="K991" i="8"/>
  <c r="J991" i="8"/>
  <c r="K531" i="3"/>
  <c r="J531" i="3"/>
  <c r="I531" i="3"/>
  <c r="H531" i="3"/>
  <c r="F531" i="3"/>
  <c r="F458" i="3"/>
  <c r="K458" i="3"/>
  <c r="H458" i="3"/>
  <c r="J458" i="3"/>
  <c r="I458" i="3"/>
  <c r="F816" i="3"/>
  <c r="H816" i="3"/>
  <c r="J816" i="3"/>
  <c r="K816" i="3"/>
  <c r="I816" i="3"/>
  <c r="J409" i="3"/>
  <c r="H409" i="3"/>
  <c r="K409" i="3"/>
  <c r="I409" i="3"/>
  <c r="F409" i="3"/>
  <c r="I299" i="3"/>
  <c r="H299" i="3"/>
  <c r="F299" i="3"/>
  <c r="K299" i="3"/>
  <c r="J299" i="3"/>
  <c r="I257" i="3"/>
  <c r="H257" i="3"/>
  <c r="J257" i="3"/>
  <c r="K257" i="3"/>
  <c r="F257" i="3"/>
  <c r="H692" i="3"/>
  <c r="I692" i="3"/>
  <c r="F692" i="3"/>
  <c r="K692" i="3"/>
  <c r="J692" i="3"/>
  <c r="H860" i="3"/>
  <c r="F860" i="3"/>
  <c r="J860" i="3"/>
  <c r="I860" i="3"/>
  <c r="K860" i="3"/>
  <c r="H550" i="3"/>
  <c r="K550" i="3"/>
  <c r="F550" i="3"/>
  <c r="J550" i="3"/>
  <c r="I550" i="3"/>
  <c r="H513" i="3"/>
  <c r="K513" i="3"/>
  <c r="F513" i="3"/>
  <c r="I513" i="3"/>
  <c r="J513" i="3"/>
  <c r="J934" i="3"/>
  <c r="K934" i="3"/>
  <c r="H934" i="3"/>
  <c r="I934" i="3"/>
  <c r="F934" i="3"/>
  <c r="K515" i="3"/>
  <c r="J515" i="3"/>
  <c r="I515" i="3"/>
  <c r="H515" i="3"/>
  <c r="F515" i="3"/>
  <c r="J958" i="3"/>
  <c r="F958" i="3"/>
  <c r="I958" i="3"/>
  <c r="K958" i="3"/>
  <c r="H958" i="3"/>
  <c r="K880" i="8"/>
  <c r="J880" i="8"/>
  <c r="J596" i="3"/>
  <c r="I596" i="3"/>
  <c r="F596" i="3"/>
  <c r="K596" i="3"/>
  <c r="H596" i="3"/>
  <c r="K743" i="3"/>
  <c r="F743" i="3"/>
  <c r="J743" i="3"/>
  <c r="H743" i="3"/>
  <c r="I743" i="3"/>
  <c r="H880" i="3"/>
  <c r="K880" i="3"/>
  <c r="I880" i="3"/>
  <c r="J880" i="3"/>
  <c r="F880" i="3"/>
  <c r="I328" i="3"/>
  <c r="F328" i="3"/>
  <c r="H328" i="3"/>
  <c r="K328" i="3"/>
  <c r="J328" i="3"/>
  <c r="K512" i="3"/>
  <c r="J512" i="3"/>
  <c r="I512" i="3"/>
  <c r="F512" i="3"/>
  <c r="H512" i="3"/>
  <c r="F337" i="3"/>
  <c r="J337" i="3"/>
  <c r="H337" i="3"/>
  <c r="I337" i="3"/>
  <c r="K337" i="3"/>
  <c r="I987" i="3"/>
  <c r="H987" i="3"/>
  <c r="J987" i="3"/>
  <c r="K987" i="3"/>
  <c r="F987" i="3"/>
  <c r="F992" i="3"/>
  <c r="H992" i="3"/>
  <c r="K992" i="3"/>
  <c r="J992" i="3"/>
  <c r="I992" i="3"/>
  <c r="I895" i="3"/>
  <c r="K895" i="3"/>
  <c r="F895" i="3"/>
  <c r="J895" i="3"/>
  <c r="H895" i="3"/>
  <c r="F416" i="3"/>
  <c r="J416" i="3"/>
  <c r="H416" i="3"/>
  <c r="I416" i="3"/>
  <c r="K416" i="3"/>
  <c r="J889" i="8"/>
  <c r="K889" i="8"/>
  <c r="K603" i="3"/>
  <c r="I603" i="3"/>
  <c r="H603" i="3"/>
  <c r="J603" i="3"/>
  <c r="F603" i="3"/>
  <c r="I849" i="3"/>
  <c r="F849" i="3"/>
  <c r="J849" i="3"/>
  <c r="H849" i="3"/>
  <c r="K849" i="3"/>
  <c r="I964" i="3"/>
  <c r="K964" i="3"/>
  <c r="J964" i="3"/>
  <c r="H964" i="3"/>
  <c r="F964" i="3"/>
  <c r="J339" i="3"/>
  <c r="I339" i="3"/>
  <c r="K339" i="3"/>
  <c r="H339" i="3"/>
  <c r="F339" i="3"/>
  <c r="K349" i="3"/>
  <c r="J349" i="3"/>
  <c r="H349" i="3"/>
  <c r="F349" i="3"/>
  <c r="I349" i="3"/>
  <c r="F394" i="3"/>
  <c r="H394" i="3"/>
  <c r="J394" i="3"/>
  <c r="K394" i="3"/>
  <c r="I394" i="3"/>
  <c r="J372" i="3"/>
  <c r="I372" i="3"/>
  <c r="H372" i="3"/>
  <c r="K372" i="3"/>
  <c r="F372" i="3"/>
  <c r="H317" i="3"/>
  <c r="I317" i="3"/>
  <c r="J317" i="3"/>
  <c r="F317" i="3"/>
  <c r="K317" i="3"/>
  <c r="J884" i="3"/>
  <c r="I884" i="3"/>
  <c r="K884" i="3"/>
  <c r="F884" i="3"/>
  <c r="H884" i="3"/>
  <c r="J973" i="3"/>
  <c r="H973" i="3"/>
  <c r="I973" i="3"/>
  <c r="K973" i="3"/>
  <c r="F973" i="3"/>
  <c r="F909" i="3"/>
  <c r="K909" i="3"/>
  <c r="J909" i="3"/>
  <c r="H909" i="3"/>
  <c r="I909" i="3"/>
  <c r="J758" i="8"/>
  <c r="K758" i="8"/>
  <c r="J418" i="3"/>
  <c r="K418" i="3"/>
  <c r="I418" i="3"/>
  <c r="H418" i="3"/>
  <c r="F418" i="3"/>
  <c r="F787" i="3"/>
  <c r="J787" i="3"/>
  <c r="K787" i="3"/>
  <c r="I787" i="3"/>
  <c r="H787" i="3"/>
  <c r="F482" i="3"/>
  <c r="K482" i="3"/>
  <c r="I482" i="3"/>
  <c r="J482" i="3"/>
  <c r="H482" i="3"/>
  <c r="I843" i="3"/>
  <c r="F843" i="3"/>
  <c r="H843" i="3"/>
  <c r="J843" i="3"/>
  <c r="K843" i="3"/>
  <c r="F292" i="3"/>
  <c r="I292" i="3"/>
  <c r="H292" i="3"/>
  <c r="J292" i="3"/>
  <c r="K292" i="3"/>
  <c r="K947" i="3"/>
  <c r="F947" i="3"/>
  <c r="I947" i="3"/>
  <c r="J947" i="3"/>
  <c r="H947" i="3"/>
  <c r="K865" i="8"/>
  <c r="J865" i="8"/>
  <c r="F945" i="3"/>
  <c r="K945" i="3"/>
  <c r="I945" i="3"/>
  <c r="H945" i="3"/>
  <c r="J945" i="3"/>
  <c r="J939" i="3"/>
  <c r="H939" i="3"/>
  <c r="F939" i="3"/>
  <c r="K939" i="3"/>
  <c r="I939" i="3"/>
  <c r="J770" i="8"/>
  <c r="K770" i="8"/>
  <c r="I751" i="3"/>
  <c r="J751" i="3"/>
  <c r="H751" i="3"/>
  <c r="F751" i="3"/>
  <c r="K751" i="3"/>
  <c r="H312" i="3"/>
  <c r="I312" i="3"/>
  <c r="J312" i="3"/>
  <c r="F312" i="3"/>
  <c r="K312" i="3"/>
  <c r="I924" i="3"/>
  <c r="F924" i="3"/>
  <c r="J924" i="3"/>
  <c r="K924" i="3"/>
  <c r="H924" i="3"/>
  <c r="I815" i="3"/>
  <c r="J815" i="3"/>
  <c r="F815" i="3"/>
  <c r="K815" i="3"/>
  <c r="H815" i="3"/>
  <c r="J473" i="3"/>
  <c r="K473" i="3"/>
  <c r="F473" i="3"/>
  <c r="I473" i="3"/>
  <c r="H473" i="3"/>
  <c r="K785" i="3"/>
  <c r="H785" i="3"/>
  <c r="J785" i="3"/>
  <c r="I785" i="3"/>
  <c r="F785" i="3"/>
  <c r="H272" i="3"/>
  <c r="K272" i="3"/>
  <c r="I272" i="3"/>
  <c r="J272" i="3"/>
  <c r="F272" i="3"/>
  <c r="J823" i="8"/>
  <c r="K823" i="8"/>
  <c r="J707" i="3"/>
  <c r="K707" i="3"/>
  <c r="H707" i="3"/>
  <c r="I707" i="3"/>
  <c r="F707" i="3"/>
  <c r="I385" i="3"/>
  <c r="J385" i="3"/>
  <c r="F385" i="3"/>
  <c r="K385" i="3"/>
  <c r="H385" i="3"/>
  <c r="K487" i="3"/>
  <c r="F487" i="3"/>
  <c r="H487" i="3"/>
  <c r="I487" i="3"/>
  <c r="J487" i="3"/>
  <c r="H423" i="3"/>
  <c r="J423" i="3"/>
  <c r="F423" i="3"/>
  <c r="K423" i="3"/>
  <c r="I423" i="3"/>
  <c r="F649" i="3"/>
  <c r="I649" i="3"/>
  <c r="H649" i="3"/>
  <c r="K649" i="3"/>
  <c r="J649" i="3"/>
  <c r="I752" i="3"/>
  <c r="K752" i="3"/>
  <c r="H752" i="3"/>
  <c r="F752" i="3"/>
  <c r="J752" i="3"/>
  <c r="I984" i="3"/>
  <c r="K984" i="3"/>
  <c r="H984" i="3"/>
  <c r="J984" i="3"/>
  <c r="F984" i="3"/>
  <c r="J361" i="3"/>
  <c r="K361" i="3"/>
  <c r="F361" i="3"/>
  <c r="I361" i="3"/>
  <c r="H361" i="3"/>
  <c r="H747" i="3"/>
  <c r="K747" i="3"/>
  <c r="J747" i="3"/>
  <c r="I747" i="3"/>
  <c r="F747" i="3"/>
  <c r="F364" i="3"/>
  <c r="J364" i="3"/>
  <c r="I364" i="3"/>
  <c r="K364" i="3"/>
  <c r="H364" i="3"/>
  <c r="F665" i="3"/>
  <c r="H665" i="3"/>
  <c r="K665" i="3"/>
  <c r="J665" i="3"/>
  <c r="I665" i="3"/>
  <c r="K536" i="3"/>
  <c r="I536" i="3"/>
  <c r="J536" i="3"/>
  <c r="H536" i="3"/>
  <c r="F536" i="3"/>
  <c r="J375" i="3"/>
  <c r="F375" i="3"/>
  <c r="I375" i="3"/>
  <c r="K375" i="3"/>
  <c r="H375" i="3"/>
  <c r="K307" i="3"/>
  <c r="H307" i="3"/>
  <c r="F307" i="3"/>
  <c r="I307" i="3"/>
  <c r="J307" i="3"/>
  <c r="F938" i="3"/>
  <c r="J938" i="3"/>
  <c r="K938" i="3"/>
  <c r="H938" i="3"/>
  <c r="I938" i="3"/>
  <c r="J293" i="3"/>
  <c r="K293" i="3"/>
  <c r="F293" i="3"/>
  <c r="H293" i="3"/>
  <c r="I293" i="3"/>
  <c r="H611" i="3"/>
  <c r="F611" i="3"/>
  <c r="I611" i="3"/>
  <c r="K611" i="3"/>
  <c r="J611" i="3"/>
  <c r="H251" i="3"/>
  <c r="J251" i="3"/>
  <c r="F251" i="3"/>
  <c r="K251" i="3"/>
  <c r="I251" i="3"/>
  <c r="F915" i="3"/>
  <c r="J915" i="3"/>
  <c r="I915" i="3"/>
  <c r="K915" i="3"/>
  <c r="H915" i="3"/>
  <c r="K835" i="8"/>
  <c r="J835" i="8"/>
  <c r="I711" i="3"/>
  <c r="K711" i="3"/>
  <c r="H711" i="3"/>
  <c r="J711" i="3"/>
  <c r="F711" i="3"/>
  <c r="J850" i="3"/>
  <c r="H850" i="3"/>
  <c r="K850" i="3"/>
  <c r="I850" i="3"/>
  <c r="F850" i="3"/>
  <c r="F804" i="3"/>
  <c r="K804" i="3"/>
  <c r="J804" i="3"/>
  <c r="I804" i="3"/>
  <c r="H804" i="3"/>
  <c r="F427" i="3"/>
  <c r="H427" i="3"/>
  <c r="J427" i="3"/>
  <c r="K427" i="3"/>
  <c r="I427" i="3"/>
  <c r="K627" i="3"/>
  <c r="J627" i="3"/>
  <c r="I627" i="3"/>
  <c r="H627" i="3"/>
  <c r="F627" i="3"/>
  <c r="I674" i="3"/>
  <c r="F674" i="3"/>
  <c r="K674" i="3"/>
  <c r="J674" i="3"/>
  <c r="H674" i="3"/>
  <c r="K438" i="3"/>
  <c r="H438" i="3"/>
  <c r="J438" i="3"/>
  <c r="I438" i="3"/>
  <c r="F438" i="3"/>
  <c r="F570" i="3"/>
  <c r="J570" i="3"/>
  <c r="I570" i="3"/>
  <c r="H570" i="3"/>
  <c r="K570" i="3"/>
  <c r="I530" i="3"/>
  <c r="K530" i="3"/>
  <c r="F530" i="3"/>
  <c r="H530" i="3"/>
  <c r="J530" i="3"/>
  <c r="F962" i="3"/>
  <c r="H962" i="3"/>
  <c r="I962" i="3"/>
  <c r="J962" i="3"/>
  <c r="K962" i="3"/>
  <c r="J576" i="3"/>
  <c r="F576" i="3"/>
  <c r="I576" i="3"/>
  <c r="K576" i="3"/>
  <c r="H576" i="3"/>
  <c r="I634" i="3"/>
  <c r="K634" i="3"/>
  <c r="J634" i="3"/>
  <c r="H634" i="3"/>
  <c r="F634" i="3"/>
  <c r="I318" i="3"/>
  <c r="F318" i="3"/>
  <c r="K318" i="3"/>
  <c r="J318" i="3"/>
  <c r="H318" i="3"/>
  <c r="H306" i="3"/>
  <c r="K306" i="3"/>
  <c r="I306" i="3"/>
  <c r="F306" i="3"/>
  <c r="J306" i="3"/>
  <c r="K275" i="3"/>
  <c r="F275" i="3"/>
  <c r="H275" i="3"/>
  <c r="I275" i="3"/>
  <c r="J275" i="3"/>
  <c r="K259" i="3"/>
  <c r="F259" i="3"/>
  <c r="I259" i="3"/>
  <c r="J259" i="3"/>
  <c r="H259" i="3"/>
  <c r="K709" i="3"/>
  <c r="J709" i="3"/>
  <c r="H709" i="3"/>
  <c r="I709" i="3"/>
  <c r="F709" i="3"/>
  <c r="I971" i="3"/>
  <c r="F971" i="3"/>
  <c r="K971" i="3"/>
  <c r="H971" i="3"/>
  <c r="J971" i="3"/>
  <c r="K277" i="3"/>
  <c r="F277" i="3"/>
  <c r="I277" i="3"/>
  <c r="H277" i="3"/>
  <c r="J277" i="3"/>
  <c r="F891" i="3"/>
  <c r="K891" i="3"/>
  <c r="J891" i="3"/>
  <c r="I891" i="3"/>
  <c r="H891" i="3"/>
  <c r="J253" i="3"/>
  <c r="F253" i="3"/>
  <c r="K253" i="3"/>
  <c r="H253" i="3"/>
  <c r="I253" i="3"/>
  <c r="F574" i="3"/>
  <c r="J574" i="3"/>
  <c r="I574" i="3"/>
  <c r="K574" i="3"/>
  <c r="H574" i="3"/>
  <c r="I724" i="3"/>
  <c r="F724" i="3"/>
  <c r="H724" i="3"/>
  <c r="K724" i="3"/>
  <c r="J724" i="3"/>
  <c r="H859" i="3"/>
  <c r="J859" i="3"/>
  <c r="K859" i="3"/>
  <c r="I859" i="3"/>
  <c r="F859" i="3"/>
  <c r="I723" i="3"/>
  <c r="K723" i="3"/>
  <c r="F723" i="3"/>
  <c r="J723" i="3"/>
  <c r="H723" i="3"/>
  <c r="F352" i="3"/>
  <c r="K352" i="3"/>
  <c r="H352" i="3"/>
  <c r="J352" i="3"/>
  <c r="I352" i="3"/>
  <c r="H327" i="3"/>
  <c r="F327" i="3"/>
  <c r="I327" i="3"/>
  <c r="K327" i="3"/>
  <c r="J327" i="3"/>
  <c r="F301" i="3"/>
  <c r="J301" i="3"/>
  <c r="H301" i="3"/>
  <c r="K301" i="3"/>
  <c r="I301" i="3"/>
  <c r="I739" i="3"/>
  <c r="K739" i="3"/>
  <c r="H739" i="3"/>
  <c r="J739" i="3"/>
  <c r="F739" i="3"/>
  <c r="I630" i="3"/>
  <c r="H630" i="3"/>
  <c r="F630" i="3"/>
  <c r="J630" i="3"/>
  <c r="K630" i="3"/>
  <c r="K204" i="3"/>
  <c r="F204" i="3"/>
  <c r="J204" i="3"/>
  <c r="H204" i="3"/>
  <c r="I204" i="3"/>
  <c r="I313" i="3"/>
  <c r="K313" i="3"/>
  <c r="H313" i="3"/>
  <c r="J313" i="3"/>
  <c r="F313" i="3"/>
  <c r="K432" i="3"/>
  <c r="H432" i="3"/>
  <c r="F432" i="3"/>
  <c r="J432" i="3"/>
  <c r="I432" i="3"/>
  <c r="J519" i="3"/>
  <c r="F519" i="3"/>
  <c r="K519" i="3"/>
  <c r="I519" i="3"/>
  <c r="H519" i="3"/>
  <c r="I294" i="3"/>
  <c r="H294" i="3"/>
  <c r="K294" i="3"/>
  <c r="J294" i="3"/>
  <c r="F294" i="3"/>
  <c r="J262" i="3"/>
  <c r="H262" i="3"/>
  <c r="F262" i="3"/>
  <c r="I262" i="3"/>
  <c r="K262" i="3"/>
  <c r="F678" i="3"/>
  <c r="J678" i="3"/>
  <c r="K678" i="3"/>
  <c r="H678" i="3"/>
  <c r="I678" i="3"/>
  <c r="J872" i="8"/>
  <c r="K872" i="8"/>
  <c r="F810" i="3"/>
  <c r="J810" i="3"/>
  <c r="K810" i="3"/>
  <c r="H810" i="3"/>
  <c r="I810" i="3"/>
  <c r="K618" i="3"/>
  <c r="F618" i="3"/>
  <c r="I618" i="3"/>
  <c r="H618" i="3"/>
  <c r="J618" i="3"/>
  <c r="J350" i="3"/>
  <c r="K350" i="3"/>
  <c r="I350" i="3"/>
  <c r="F350" i="3"/>
  <c r="H350" i="3"/>
  <c r="F255" i="3"/>
  <c r="J255" i="3"/>
  <c r="K255" i="3"/>
  <c r="I255" i="3"/>
  <c r="H255" i="3"/>
  <c r="J657" i="3"/>
  <c r="H657" i="3"/>
  <c r="F657" i="3"/>
  <c r="K657" i="3"/>
  <c r="I657" i="3"/>
  <c r="J760" i="8"/>
  <c r="K760" i="8"/>
  <c r="F699" i="3"/>
  <c r="J699" i="3"/>
  <c r="I699" i="3"/>
  <c r="H699" i="3"/>
  <c r="K699" i="3"/>
  <c r="H266" i="3"/>
  <c r="J266" i="3"/>
  <c r="I266" i="3"/>
  <c r="F266" i="3"/>
  <c r="K266" i="3"/>
  <c r="I953" i="3"/>
  <c r="F953" i="3"/>
  <c r="J953" i="3"/>
  <c r="H953" i="3"/>
  <c r="K953" i="3"/>
  <c r="J254" i="3"/>
  <c r="I254" i="3"/>
  <c r="K254" i="3"/>
  <c r="H254" i="3"/>
  <c r="F254" i="3"/>
  <c r="K799" i="3"/>
  <c r="I799" i="3"/>
  <c r="F799" i="3"/>
  <c r="J799" i="3"/>
  <c r="H799" i="3"/>
  <c r="J908" i="8"/>
  <c r="K908" i="8"/>
  <c r="H789" i="3"/>
  <c r="J789" i="3"/>
  <c r="F789" i="3"/>
  <c r="K789" i="3"/>
  <c r="I789" i="3"/>
  <c r="K399" i="3"/>
  <c r="I399" i="3"/>
  <c r="F399" i="3"/>
  <c r="H399" i="3"/>
  <c r="J399" i="3"/>
  <c r="F946" i="3"/>
  <c r="J946" i="3"/>
  <c r="K946" i="3"/>
  <c r="H946" i="3"/>
  <c r="I946" i="3"/>
  <c r="H1000" i="3"/>
  <c r="I1000" i="3"/>
  <c r="F1000" i="3"/>
  <c r="J1000" i="3"/>
  <c r="N992" i="2"/>
  <c r="O992" i="2"/>
  <c r="K1000" i="3"/>
  <c r="H334" i="3"/>
  <c r="F334" i="3"/>
  <c r="I334" i="3"/>
  <c r="J334" i="3"/>
  <c r="K334" i="3"/>
  <c r="H455" i="3"/>
  <c r="I455" i="3"/>
  <c r="K455" i="3"/>
  <c r="J455" i="3"/>
  <c r="F455" i="3"/>
  <c r="F837" i="3"/>
  <c r="K837" i="3"/>
  <c r="H837" i="3"/>
  <c r="J837" i="3"/>
  <c r="I837" i="3"/>
  <c r="H581" i="3"/>
  <c r="F581" i="3"/>
  <c r="J581" i="3"/>
  <c r="K581" i="3"/>
  <c r="I581" i="3"/>
  <c r="H509" i="3"/>
  <c r="J509" i="3"/>
  <c r="F509" i="3"/>
  <c r="I509" i="3"/>
  <c r="K509" i="3"/>
  <c r="K288" i="3"/>
  <c r="J288" i="3"/>
  <c r="F288" i="3"/>
  <c r="H288" i="3"/>
  <c r="I288" i="3"/>
  <c r="I555" i="3"/>
  <c r="F555" i="3"/>
  <c r="H555" i="3"/>
  <c r="K555" i="3"/>
  <c r="J555" i="3"/>
  <c r="I528" i="3"/>
  <c r="H528" i="3"/>
  <c r="J528" i="3"/>
  <c r="F528" i="3"/>
  <c r="K528" i="3"/>
  <c r="I548" i="3"/>
  <c r="F548" i="3"/>
  <c r="K548" i="3"/>
  <c r="J548" i="3"/>
  <c r="H548" i="3"/>
  <c r="F760" i="3"/>
  <c r="J760" i="3"/>
  <c r="H760" i="3"/>
  <c r="K760" i="3"/>
  <c r="I760" i="3"/>
  <c r="K886" i="8"/>
  <c r="J886" i="8"/>
  <c r="J851" i="3"/>
  <c r="I851" i="3"/>
  <c r="F851" i="3"/>
  <c r="H851" i="3"/>
  <c r="K851" i="3"/>
  <c r="I737" i="3"/>
  <c r="J737" i="3"/>
  <c r="K737" i="3"/>
  <c r="H737" i="3"/>
  <c r="F737" i="3"/>
  <c r="F835" i="3"/>
  <c r="I835" i="3"/>
  <c r="J835" i="3"/>
  <c r="H835" i="3"/>
  <c r="K835" i="3"/>
  <c r="J964" i="8"/>
  <c r="K964" i="8"/>
  <c r="I966" i="3"/>
  <c r="H966" i="3"/>
  <c r="F966" i="3"/>
  <c r="J966" i="3"/>
  <c r="K966" i="3"/>
  <c r="H710" i="3"/>
  <c r="F710" i="3"/>
  <c r="I710" i="3"/>
  <c r="K710" i="3"/>
  <c r="J710" i="3"/>
  <c r="K924" i="8"/>
  <c r="J924" i="8"/>
  <c r="H261" i="3"/>
  <c r="I261" i="3"/>
  <c r="J261" i="3"/>
  <c r="F261" i="3"/>
  <c r="K261" i="3"/>
  <c r="J787" i="8"/>
  <c r="K787" i="8"/>
  <c r="F563" i="3"/>
  <c r="J563" i="3"/>
  <c r="H563" i="3"/>
  <c r="I563" i="3"/>
  <c r="K563" i="3"/>
  <c r="F397" i="3"/>
  <c r="K397" i="3"/>
  <c r="H397" i="3"/>
  <c r="I397" i="3"/>
  <c r="J397" i="3"/>
  <c r="J712" i="3"/>
  <c r="I712" i="3"/>
  <c r="F712" i="3"/>
  <c r="K712" i="3"/>
  <c r="H712" i="3"/>
  <c r="K973" i="8"/>
  <c r="J973" i="8"/>
  <c r="J675" i="3"/>
  <c r="F675" i="3"/>
  <c r="H675" i="3"/>
  <c r="K675" i="3"/>
  <c r="I675" i="3"/>
  <c r="J820" i="8"/>
  <c r="K820" i="8"/>
  <c r="I369" i="3"/>
  <c r="F369" i="3"/>
  <c r="J369" i="3"/>
  <c r="K369" i="3"/>
  <c r="H369" i="3"/>
  <c r="K582" i="3"/>
  <c r="I582" i="3"/>
  <c r="H582" i="3"/>
  <c r="J582" i="3"/>
  <c r="F582" i="3"/>
  <c r="K340" i="3"/>
  <c r="F340" i="3"/>
  <c r="J340" i="3"/>
  <c r="I340" i="3"/>
  <c r="H340" i="3"/>
  <c r="K466" i="3"/>
  <c r="I466" i="3"/>
  <c r="H466" i="3"/>
  <c r="F466" i="3"/>
  <c r="J466" i="3"/>
  <c r="J483" i="3"/>
  <c r="I483" i="3"/>
  <c r="K483" i="3"/>
  <c r="F483" i="3"/>
  <c r="H483" i="3"/>
  <c r="K614" i="3"/>
  <c r="F614" i="3"/>
  <c r="H614" i="3"/>
  <c r="I614" i="3"/>
  <c r="J614" i="3"/>
  <c r="F932" i="3"/>
  <c r="J932" i="3"/>
  <c r="K932" i="3"/>
  <c r="H932" i="3"/>
  <c r="I932" i="3"/>
  <c r="I492" i="3"/>
  <c r="K492" i="3"/>
  <c r="F492" i="3"/>
  <c r="J492" i="3"/>
  <c r="H492" i="3"/>
  <c r="I866" i="3"/>
  <c r="K866" i="3"/>
  <c r="H866" i="3"/>
  <c r="J866" i="3"/>
  <c r="F866" i="3"/>
  <c r="H833" i="3"/>
  <c r="K833" i="3"/>
  <c r="I833" i="3"/>
  <c r="J833" i="3"/>
  <c r="F833" i="3"/>
  <c r="H371" i="3"/>
  <c r="K371" i="3"/>
  <c r="I371" i="3"/>
  <c r="J371" i="3"/>
  <c r="F371" i="3"/>
  <c r="K985" i="8"/>
  <c r="J985" i="8"/>
  <c r="H331" i="3"/>
  <c r="K331" i="3"/>
  <c r="I331" i="3"/>
  <c r="F331" i="3"/>
  <c r="J331" i="3"/>
  <c r="K988" i="8"/>
  <c r="J988" i="8"/>
  <c r="H400" i="3"/>
  <c r="K400" i="3"/>
  <c r="J400" i="3"/>
  <c r="I400" i="3"/>
  <c r="F400" i="3"/>
  <c r="H227" i="3"/>
  <c r="K227" i="3"/>
  <c r="I227" i="3"/>
  <c r="J227" i="3"/>
  <c r="F227" i="3"/>
  <c r="F345" i="3"/>
  <c r="J345" i="3"/>
  <c r="K345" i="3"/>
  <c r="H345" i="3"/>
  <c r="I345" i="3"/>
  <c r="K338" i="3"/>
  <c r="I338" i="3"/>
  <c r="H338" i="3"/>
  <c r="J338" i="3"/>
  <c r="F338" i="3"/>
  <c r="K583" i="3"/>
  <c r="J583" i="3"/>
  <c r="F583" i="3"/>
  <c r="H583" i="3"/>
  <c r="I583" i="3"/>
  <c r="I384" i="3"/>
  <c r="H384" i="3"/>
  <c r="K384" i="3"/>
  <c r="F384" i="3"/>
  <c r="J384" i="3"/>
  <c r="K737" i="8"/>
  <c r="J737" i="8"/>
  <c r="I997" i="3"/>
  <c r="F997" i="3"/>
  <c r="J997" i="3"/>
  <c r="K997" i="3"/>
  <c r="H997" i="3"/>
  <c r="J989" i="3"/>
  <c r="I989" i="3"/>
  <c r="F989" i="3"/>
  <c r="K989" i="3"/>
  <c r="H989" i="3"/>
  <c r="J289" i="3"/>
  <c r="H289" i="3"/>
  <c r="K289" i="3"/>
  <c r="I289" i="3"/>
  <c r="F289" i="3"/>
  <c r="K786" i="3"/>
  <c r="I786" i="3"/>
  <c r="F786" i="3"/>
  <c r="J786" i="3"/>
  <c r="H786" i="3"/>
  <c r="F320" i="3"/>
  <c r="K320" i="3"/>
  <c r="H320" i="3"/>
  <c r="J320" i="3"/>
  <c r="I320" i="3"/>
  <c r="J944" i="8"/>
  <c r="K944" i="8"/>
  <c r="J799" i="8"/>
  <c r="K799" i="8"/>
  <c r="K738" i="3"/>
  <c r="J738" i="3"/>
  <c r="I738" i="3"/>
  <c r="F738" i="3"/>
  <c r="H738" i="3"/>
  <c r="I281" i="3"/>
  <c r="F281" i="3"/>
  <c r="H281" i="3"/>
  <c r="K281" i="3"/>
  <c r="J281" i="3"/>
  <c r="K696" i="3"/>
  <c r="F696" i="3"/>
  <c r="I696" i="3"/>
  <c r="J696" i="3"/>
  <c r="H696" i="3"/>
  <c r="K425" i="3"/>
  <c r="J425" i="3"/>
  <c r="H425" i="3"/>
  <c r="I425" i="3"/>
  <c r="F425" i="3"/>
  <c r="F403" i="3"/>
  <c r="I403" i="3"/>
  <c r="K403" i="3"/>
  <c r="H403" i="3"/>
  <c r="J403" i="3"/>
  <c r="F857" i="3"/>
  <c r="K857" i="3"/>
  <c r="J857" i="3"/>
  <c r="H857" i="3"/>
  <c r="I857" i="3"/>
  <c r="F424" i="3"/>
  <c r="H424" i="3"/>
  <c r="I424" i="3"/>
  <c r="K424" i="3"/>
  <c r="J424" i="3"/>
  <c r="J282" i="3"/>
  <c r="K282" i="3"/>
  <c r="I282" i="3"/>
  <c r="H282" i="3"/>
  <c r="F282" i="3"/>
  <c r="F329" i="3"/>
  <c r="H329" i="3"/>
  <c r="I329" i="3"/>
  <c r="J329" i="3"/>
  <c r="K329" i="3"/>
  <c r="J727" i="8"/>
  <c r="K727" i="8"/>
  <c r="K404" i="3"/>
  <c r="J404" i="3"/>
  <c r="H404" i="3"/>
  <c r="I404" i="3"/>
  <c r="F404" i="3"/>
  <c r="I558" i="3"/>
  <c r="F558" i="3"/>
  <c r="J558" i="3"/>
  <c r="K558" i="3"/>
  <c r="H558" i="3"/>
  <c r="K925" i="3"/>
  <c r="H925" i="3"/>
  <c r="F925" i="3"/>
  <c r="I925" i="3"/>
  <c r="J925" i="3"/>
  <c r="F832" i="3"/>
  <c r="J832" i="3"/>
  <c r="I832" i="3"/>
  <c r="K832" i="3"/>
  <c r="H832" i="3"/>
  <c r="K990" i="3"/>
  <c r="H990" i="3"/>
  <c r="I990" i="3"/>
  <c r="J990" i="3"/>
  <c r="F990" i="3"/>
  <c r="K297" i="3"/>
  <c r="H297" i="3"/>
  <c r="J297" i="3"/>
  <c r="I297" i="3"/>
  <c r="F297" i="3"/>
  <c r="H758" i="3"/>
  <c r="F758" i="3"/>
  <c r="J758" i="3"/>
  <c r="I758" i="3"/>
  <c r="K758" i="3"/>
  <c r="K420" i="3"/>
  <c r="F420" i="3"/>
  <c r="I420" i="3"/>
  <c r="H420" i="3"/>
  <c r="J420" i="3"/>
  <c r="J901" i="8"/>
  <c r="K901" i="8"/>
  <c r="I610" i="3"/>
  <c r="K610" i="3"/>
  <c r="H610" i="3"/>
  <c r="J610" i="3"/>
  <c r="F610" i="3"/>
  <c r="J442" i="3"/>
  <c r="F442" i="3"/>
  <c r="H442" i="3"/>
  <c r="I442" i="3"/>
  <c r="K442" i="3"/>
  <c r="K720" i="3"/>
  <c r="H720" i="3"/>
  <c r="I720" i="3"/>
  <c r="J720" i="3"/>
  <c r="F720" i="3"/>
  <c r="H485" i="3"/>
  <c r="J485" i="3"/>
  <c r="F485" i="3"/>
  <c r="I485" i="3"/>
  <c r="K485" i="3"/>
  <c r="J796" i="8"/>
  <c r="K796" i="8"/>
  <c r="I838" i="3"/>
  <c r="F838" i="3"/>
  <c r="K838" i="3"/>
  <c r="H838" i="3"/>
  <c r="J838" i="3"/>
  <c r="J991" i="3"/>
  <c r="H991" i="3"/>
  <c r="I991" i="3"/>
  <c r="F991" i="3"/>
  <c r="K991" i="3"/>
  <c r="J825" i="8"/>
  <c r="K825" i="8"/>
  <c r="J383" i="3"/>
  <c r="F383" i="3"/>
  <c r="K383" i="3"/>
  <c r="H383" i="3"/>
  <c r="I383" i="3"/>
  <c r="J703" i="3"/>
  <c r="F703" i="3"/>
  <c r="H703" i="3"/>
  <c r="K703" i="3"/>
  <c r="I703" i="3"/>
  <c r="I529" i="3"/>
  <c r="H529" i="3"/>
  <c r="F529" i="3"/>
  <c r="K529" i="3"/>
  <c r="J529" i="3"/>
  <c r="F773" i="3"/>
  <c r="K773" i="3"/>
  <c r="J773" i="3"/>
  <c r="I773" i="3"/>
  <c r="H773" i="3"/>
  <c r="I651" i="3"/>
  <c r="K651" i="3"/>
  <c r="H651" i="3"/>
  <c r="F651" i="3"/>
  <c r="J651" i="3"/>
  <c r="F728" i="3"/>
  <c r="H728" i="3"/>
  <c r="K728" i="3"/>
  <c r="I728" i="3"/>
  <c r="J728" i="3"/>
  <c r="J514" i="3"/>
  <c r="K514" i="3"/>
  <c r="F514" i="3"/>
  <c r="I514" i="3"/>
  <c r="H514" i="3"/>
  <c r="I790" i="3"/>
  <c r="J790" i="3"/>
  <c r="K790" i="3"/>
  <c r="H790" i="3"/>
  <c r="F790" i="3"/>
  <c r="K431" i="3"/>
  <c r="F431" i="3"/>
  <c r="H431" i="3"/>
  <c r="I431" i="3"/>
  <c r="J431" i="3"/>
  <c r="F923" i="3"/>
  <c r="K923" i="3"/>
  <c r="J923" i="3"/>
  <c r="I923" i="3"/>
  <c r="H923" i="3"/>
  <c r="H846" i="3"/>
  <c r="I846" i="3"/>
  <c r="K846" i="3"/>
  <c r="F846" i="3"/>
  <c r="J846" i="3"/>
  <c r="F538" i="3"/>
  <c r="K538" i="3"/>
  <c r="I538" i="3"/>
  <c r="J538" i="3"/>
  <c r="H538" i="3"/>
  <c r="J784" i="3"/>
  <c r="I784" i="3"/>
  <c r="H784" i="3"/>
  <c r="K784" i="3"/>
  <c r="F784" i="3"/>
  <c r="I622" i="3"/>
  <c r="K622" i="3"/>
  <c r="J622" i="3"/>
  <c r="F622" i="3"/>
  <c r="H622" i="3"/>
  <c r="F715" i="3"/>
  <c r="J715" i="3"/>
  <c r="I715" i="3"/>
  <c r="K715" i="3"/>
  <c r="H715" i="3"/>
  <c r="H629" i="3"/>
  <c r="F629" i="3"/>
  <c r="K629" i="3"/>
  <c r="I629" i="3"/>
  <c r="J629" i="3"/>
  <c r="J575" i="3"/>
  <c r="H575" i="3"/>
  <c r="I575" i="3"/>
  <c r="F575" i="3"/>
  <c r="K575" i="3"/>
  <c r="H468" i="3"/>
  <c r="J468" i="3"/>
  <c r="I468" i="3"/>
  <c r="K468" i="3"/>
  <c r="F468" i="3"/>
  <c r="F354" i="3"/>
  <c r="K354" i="3"/>
  <c r="I354" i="3"/>
  <c r="H354" i="3"/>
  <c r="J354" i="3"/>
  <c r="I597" i="3"/>
  <c r="K597" i="3"/>
  <c r="H597" i="3"/>
  <c r="J597" i="3"/>
  <c r="F597" i="3"/>
  <c r="J679" i="3"/>
  <c r="K679" i="3"/>
  <c r="I679" i="3"/>
  <c r="H679" i="3"/>
  <c r="F679" i="3"/>
  <c r="H888" i="3"/>
  <c r="I888" i="3"/>
  <c r="K888" i="3"/>
  <c r="J888" i="3"/>
  <c r="F888" i="3"/>
  <c r="F497" i="3"/>
  <c r="I497" i="3"/>
  <c r="J497" i="3"/>
  <c r="H497" i="3"/>
  <c r="K497" i="3"/>
  <c r="K949" i="3"/>
  <c r="J949" i="3"/>
  <c r="F949" i="3"/>
  <c r="H949" i="3"/>
  <c r="I949" i="3"/>
  <c r="F496" i="3"/>
  <c r="H496" i="3"/>
  <c r="J496" i="3"/>
  <c r="I496" i="3"/>
  <c r="K496" i="3"/>
  <c r="I830" i="3"/>
  <c r="J830" i="3"/>
  <c r="H830" i="3"/>
  <c r="K830" i="3"/>
  <c r="F830" i="3"/>
  <c r="H526" i="3"/>
  <c r="F526" i="3"/>
  <c r="K526" i="3"/>
  <c r="I526" i="3"/>
  <c r="J526" i="3"/>
  <c r="J234" i="3"/>
  <c r="H234" i="3"/>
  <c r="F234" i="3"/>
  <c r="K234" i="3"/>
  <c r="I234" i="3"/>
  <c r="H392" i="3"/>
  <c r="K392" i="3"/>
  <c r="J392" i="3"/>
  <c r="F392" i="3"/>
  <c r="I392" i="3"/>
  <c r="F876" i="3"/>
  <c r="I876" i="3"/>
  <c r="H876" i="3"/>
  <c r="J876" i="3"/>
  <c r="K876" i="3"/>
  <c r="I594" i="3"/>
  <c r="J594" i="3"/>
  <c r="H594" i="3"/>
  <c r="K594" i="3"/>
  <c r="F594" i="3"/>
  <c r="I631" i="3"/>
  <c r="H631" i="3"/>
  <c r="F631" i="3"/>
  <c r="J631" i="3"/>
  <c r="K631" i="3"/>
  <c r="K363" i="3"/>
  <c r="I363" i="3"/>
  <c r="J363" i="3"/>
  <c r="H363" i="3"/>
  <c r="F363" i="3"/>
  <c r="F411" i="3"/>
  <c r="J411" i="3"/>
  <c r="H411" i="3"/>
  <c r="K411" i="3"/>
  <c r="I411" i="3"/>
  <c r="J311" i="3"/>
  <c r="K311" i="3"/>
  <c r="F311" i="3"/>
  <c r="H311" i="3"/>
  <c r="I311" i="3"/>
  <c r="F913" i="3"/>
  <c r="K913" i="3"/>
  <c r="I913" i="3"/>
  <c r="H913" i="3"/>
  <c r="J913" i="3"/>
  <c r="K784" i="8"/>
  <c r="J784" i="8"/>
  <c r="F324" i="3"/>
  <c r="K324" i="3"/>
  <c r="H324" i="3"/>
  <c r="I324" i="3"/>
  <c r="J324" i="3"/>
  <c r="F390" i="3"/>
  <c r="K390" i="3"/>
  <c r="H390" i="3"/>
  <c r="I390" i="3"/>
  <c r="J390" i="3"/>
  <c r="F395" i="3"/>
  <c r="K395" i="3"/>
  <c r="H395" i="3"/>
  <c r="I395" i="3"/>
  <c r="J395" i="3"/>
  <c r="K351" i="3"/>
  <c r="J351" i="3"/>
  <c r="I351" i="3"/>
  <c r="H351" i="3"/>
  <c r="F351" i="3"/>
  <c r="F501" i="3"/>
  <c r="H501" i="3"/>
  <c r="J501" i="3"/>
  <c r="K501" i="3"/>
  <c r="I501" i="3"/>
  <c r="H377" i="3"/>
  <c r="J377" i="3"/>
  <c r="F377" i="3"/>
  <c r="I377" i="3"/>
  <c r="K377" i="3"/>
  <c r="I357" i="3"/>
  <c r="F357" i="3"/>
  <c r="K357" i="3"/>
  <c r="J357" i="3"/>
  <c r="H357" i="3"/>
  <c r="K269" i="3"/>
  <c r="I269" i="3"/>
  <c r="F269" i="3"/>
  <c r="H269" i="3"/>
  <c r="J269" i="3"/>
  <c r="F500" i="3"/>
  <c r="I500" i="3"/>
  <c r="H500" i="3"/>
  <c r="K500" i="3"/>
  <c r="J500" i="3"/>
  <c r="K286" i="3"/>
  <c r="H286" i="3"/>
  <c r="I286" i="3"/>
  <c r="F286" i="3"/>
  <c r="J286" i="3"/>
  <c r="K901" i="3"/>
  <c r="J901" i="3"/>
  <c r="F901" i="3"/>
  <c r="I901" i="3"/>
  <c r="H901" i="3"/>
  <c r="H546" i="3"/>
  <c r="K546" i="3"/>
  <c r="I546" i="3"/>
  <c r="J546" i="3"/>
  <c r="F546" i="3"/>
  <c r="I813" i="3"/>
  <c r="H813" i="3"/>
  <c r="K813" i="3"/>
  <c r="J813" i="3"/>
  <c r="F813" i="3"/>
  <c r="I460" i="3"/>
  <c r="J460" i="3"/>
  <c r="K460" i="3"/>
  <c r="F460" i="3"/>
  <c r="H460" i="3"/>
  <c r="K304" i="3"/>
  <c r="I304" i="3"/>
  <c r="J304" i="3"/>
  <c r="F304" i="3"/>
  <c r="H304" i="3"/>
  <c r="J589" i="3"/>
  <c r="F589" i="3"/>
  <c r="I589" i="3"/>
  <c r="K589" i="3"/>
  <c r="H589" i="3"/>
  <c r="F398" i="3"/>
  <c r="K398" i="3"/>
  <c r="H398" i="3"/>
  <c r="I398" i="3"/>
  <c r="J398" i="3"/>
  <c r="K825" i="3"/>
  <c r="J825" i="3"/>
  <c r="H825" i="3"/>
  <c r="I825" i="3"/>
  <c r="F825" i="3"/>
  <c r="F374" i="3"/>
  <c r="H374" i="3"/>
  <c r="K374" i="3"/>
  <c r="J374" i="3"/>
  <c r="I374" i="3"/>
  <c r="F38" i="3"/>
  <c r="K38" i="3"/>
  <c r="J38" i="3"/>
  <c r="I38" i="3"/>
  <c r="H38" i="3"/>
  <c r="I731" i="3"/>
  <c r="H731" i="3"/>
  <c r="F731" i="3"/>
  <c r="J731" i="3"/>
  <c r="K731" i="3"/>
  <c r="J535" i="3"/>
  <c r="I535" i="3"/>
  <c r="H535" i="3"/>
  <c r="K535" i="3"/>
  <c r="F535" i="3"/>
  <c r="J936" i="8"/>
  <c r="K936" i="8"/>
  <c r="I750" i="3"/>
  <c r="K750" i="3"/>
  <c r="J750" i="3"/>
  <c r="H750" i="3"/>
  <c r="F750" i="3"/>
  <c r="F284" i="3"/>
  <c r="K284" i="3"/>
  <c r="J284" i="3"/>
  <c r="I284" i="3"/>
  <c r="H284" i="3"/>
  <c r="J996" i="3"/>
  <c r="I996" i="3"/>
  <c r="F996" i="3"/>
  <c r="H996" i="3"/>
  <c r="K996" i="3"/>
  <c r="F767" i="3"/>
  <c r="J767" i="3"/>
  <c r="H767" i="3"/>
  <c r="K767" i="3"/>
  <c r="I767" i="3"/>
  <c r="J557" i="3"/>
  <c r="I557" i="3"/>
  <c r="H557" i="3"/>
  <c r="K557" i="3"/>
  <c r="F557" i="3"/>
  <c r="I330" i="3"/>
  <c r="H330" i="3"/>
  <c r="F330" i="3"/>
  <c r="J330" i="3"/>
  <c r="K330" i="3"/>
  <c r="J553" i="3"/>
  <c r="F553" i="3"/>
  <c r="K553" i="3"/>
  <c r="H553" i="3"/>
  <c r="I553" i="3"/>
  <c r="H716" i="3"/>
  <c r="J716" i="3"/>
  <c r="I716" i="3"/>
  <c r="K716" i="3"/>
  <c r="F716" i="3"/>
  <c r="F732" i="3"/>
  <c r="H732" i="3"/>
  <c r="K732" i="3"/>
  <c r="I732" i="3"/>
  <c r="J732" i="3"/>
  <c r="F687" i="3"/>
  <c r="H687" i="3"/>
  <c r="I687" i="3"/>
  <c r="J687" i="3"/>
  <c r="K687" i="3"/>
  <c r="I646" i="3"/>
  <c r="H646" i="3"/>
  <c r="K646" i="3"/>
  <c r="J646" i="3"/>
  <c r="F646" i="3"/>
  <c r="K580" i="3"/>
  <c r="J580" i="3"/>
  <c r="H580" i="3"/>
  <c r="I580" i="3"/>
  <c r="F580" i="3"/>
  <c r="H700" i="3"/>
  <c r="J700" i="3"/>
  <c r="F700" i="3"/>
  <c r="I700" i="3"/>
  <c r="K700" i="3"/>
  <c r="K714" i="3"/>
  <c r="I714" i="3"/>
  <c r="H714" i="3"/>
  <c r="J714" i="3"/>
  <c r="F714" i="3"/>
  <c r="F918" i="3"/>
  <c r="I918" i="3"/>
  <c r="H918" i="3"/>
  <c r="K918" i="3"/>
  <c r="J918" i="3"/>
  <c r="K890" i="8"/>
  <c r="J890" i="8"/>
  <c r="H402" i="3"/>
  <c r="K402" i="3"/>
  <c r="J402" i="3"/>
  <c r="F402" i="3"/>
  <c r="I402" i="3"/>
  <c r="J756" i="8"/>
  <c r="K756" i="8"/>
  <c r="K308" i="3"/>
  <c r="I308" i="3"/>
  <c r="F308" i="3"/>
  <c r="J308" i="3"/>
  <c r="H308" i="3"/>
  <c r="K803" i="8"/>
  <c r="J803" i="8"/>
  <c r="J931" i="3"/>
  <c r="I931" i="3"/>
  <c r="H931" i="3"/>
  <c r="F931" i="3"/>
  <c r="K931" i="3"/>
  <c r="K488" i="3"/>
  <c r="I488" i="3"/>
  <c r="F488" i="3"/>
  <c r="H488" i="3"/>
  <c r="J488" i="3"/>
  <c r="I683" i="3"/>
  <c r="F683" i="3"/>
  <c r="H683" i="3"/>
  <c r="K683" i="3"/>
  <c r="J683" i="3"/>
  <c r="J844" i="3"/>
  <c r="I844" i="3"/>
  <c r="H844" i="3"/>
  <c r="K844" i="3"/>
  <c r="F844" i="3"/>
  <c r="H806" i="3"/>
  <c r="I806" i="3"/>
  <c r="F806" i="3"/>
  <c r="K806" i="3"/>
  <c r="J806" i="3"/>
  <c r="K805" i="8"/>
  <c r="J805" i="8"/>
  <c r="J929" i="8"/>
  <c r="K929" i="8"/>
  <c r="F639" i="3"/>
  <c r="H639" i="3"/>
  <c r="J639" i="3"/>
  <c r="K639" i="3"/>
  <c r="I639" i="3"/>
  <c r="K412" i="3"/>
  <c r="H412" i="3"/>
  <c r="F412" i="3"/>
  <c r="J412" i="3"/>
  <c r="I412" i="3"/>
  <c r="H279" i="3"/>
  <c r="F279" i="3"/>
  <c r="K279" i="3"/>
  <c r="I279" i="3"/>
  <c r="J279" i="3"/>
  <c r="J820" i="3"/>
  <c r="K820" i="3"/>
  <c r="F820" i="3"/>
  <c r="I820" i="3"/>
  <c r="H820" i="3"/>
  <c r="K734" i="8"/>
  <c r="J734" i="8"/>
  <c r="K332" i="3"/>
  <c r="H332" i="3"/>
  <c r="F332" i="3"/>
  <c r="J332" i="3"/>
  <c r="I332" i="3"/>
  <c r="H471" i="3"/>
  <c r="F471" i="3"/>
  <c r="J471" i="3"/>
  <c r="K471" i="3"/>
  <c r="I471" i="3"/>
  <c r="H905" i="3"/>
  <c r="J905" i="3"/>
  <c r="I905" i="3"/>
  <c r="F905" i="3"/>
  <c r="K905" i="3"/>
  <c r="J722" i="8"/>
  <c r="K722" i="8"/>
  <c r="K782" i="3"/>
  <c r="I782" i="3"/>
  <c r="H782" i="3"/>
  <c r="J782" i="3"/>
  <c r="F782" i="3"/>
  <c r="K858" i="3"/>
  <c r="H858" i="3"/>
  <c r="F858" i="3"/>
  <c r="J858" i="3"/>
  <c r="I858" i="3"/>
  <c r="J805" i="3"/>
  <c r="F805" i="3"/>
  <c r="I805" i="3"/>
  <c r="K805" i="3"/>
  <c r="H805" i="3"/>
  <c r="H606" i="3"/>
  <c r="F606" i="3"/>
  <c r="I606" i="3"/>
  <c r="K606" i="3"/>
  <c r="J606" i="3"/>
  <c r="H428" i="3"/>
  <c r="F428" i="3"/>
  <c r="I428" i="3"/>
  <c r="K428" i="3"/>
  <c r="J428" i="3"/>
  <c r="K573" i="3"/>
  <c r="F573" i="3"/>
  <c r="H573" i="3"/>
  <c r="I573" i="3"/>
  <c r="J573" i="3"/>
  <c r="I265" i="3"/>
  <c r="J265" i="3"/>
  <c r="K265" i="3"/>
  <c r="F265" i="3"/>
  <c r="H265" i="3"/>
  <c r="J959" i="8"/>
  <c r="K959" i="8"/>
  <c r="F853" i="3"/>
  <c r="J853" i="3"/>
  <c r="K853" i="3"/>
  <c r="H853" i="3"/>
  <c r="I853" i="3"/>
  <c r="J662" i="3"/>
  <c r="F662" i="3"/>
  <c r="H662" i="3"/>
  <c r="I662" i="3"/>
  <c r="K662" i="3"/>
  <c r="K797" i="8"/>
  <c r="J797" i="8"/>
  <c r="H564" i="3"/>
  <c r="K564" i="3"/>
  <c r="F564" i="3"/>
  <c r="J564" i="3"/>
  <c r="I564" i="3"/>
  <c r="J680" i="3"/>
  <c r="K680" i="3"/>
  <c r="I680" i="3"/>
  <c r="F680" i="3"/>
  <c r="H680" i="3"/>
  <c r="I797" i="3"/>
  <c r="H797" i="3"/>
  <c r="K797" i="3"/>
  <c r="J797" i="3"/>
  <c r="F797" i="3"/>
  <c r="K706" i="3"/>
  <c r="H706" i="3"/>
  <c r="J706" i="3"/>
  <c r="F706" i="3"/>
  <c r="I706" i="3"/>
  <c r="J896" i="8"/>
  <c r="K896" i="8"/>
  <c r="K554" i="3"/>
  <c r="F554" i="3"/>
  <c r="I554" i="3"/>
  <c r="H554" i="3"/>
  <c r="J554" i="3"/>
  <c r="J691" i="8"/>
  <c r="K691" i="8"/>
  <c r="I499" i="3"/>
  <c r="K499" i="3"/>
  <c r="F499" i="3"/>
  <c r="J499" i="3"/>
  <c r="H499" i="3"/>
  <c r="F956" i="3"/>
  <c r="K956" i="3"/>
  <c r="I956" i="3"/>
  <c r="H956" i="3"/>
  <c r="J956" i="3"/>
  <c r="F655" i="3"/>
  <c r="I655" i="3"/>
  <c r="J655" i="3"/>
  <c r="H655" i="3"/>
  <c r="K655" i="3"/>
  <c r="F974" i="3"/>
  <c r="K974" i="3"/>
  <c r="H974" i="3"/>
  <c r="J974" i="3"/>
  <c r="I974" i="3"/>
  <c r="F930" i="3"/>
  <c r="H930" i="3"/>
  <c r="K930" i="3"/>
  <c r="I930" i="3"/>
  <c r="J930" i="3"/>
  <c r="J794" i="8"/>
  <c r="K794" i="8"/>
  <c r="K467" i="3"/>
  <c r="H467" i="3"/>
  <c r="J467" i="3"/>
  <c r="I467" i="3"/>
  <c r="F467" i="3"/>
  <c r="J848" i="3"/>
  <c r="H848" i="3"/>
  <c r="F848" i="3"/>
  <c r="K848" i="3"/>
  <c r="I848" i="3"/>
  <c r="J874" i="3"/>
  <c r="H874" i="3"/>
  <c r="K874" i="3"/>
  <c r="I874" i="3"/>
  <c r="F874" i="3"/>
  <c r="I855" i="3"/>
  <c r="K855" i="3"/>
  <c r="F855" i="3"/>
  <c r="J855" i="3"/>
  <c r="H855" i="3"/>
  <c r="J845" i="8"/>
  <c r="K845" i="8"/>
  <c r="F780" i="3"/>
  <c r="H780" i="3"/>
  <c r="I780" i="3"/>
  <c r="K780" i="3"/>
  <c r="J780" i="3"/>
  <c r="H755" i="3"/>
  <c r="I755" i="3"/>
  <c r="J755" i="3"/>
  <c r="F755" i="3"/>
  <c r="K755" i="3"/>
  <c r="K829" i="8"/>
  <c r="J829" i="8"/>
  <c r="F677" i="3"/>
  <c r="K677" i="3"/>
  <c r="J677" i="3"/>
  <c r="I677" i="3"/>
  <c r="H677" i="3"/>
  <c r="H979" i="3"/>
  <c r="J979" i="3"/>
  <c r="F979" i="3"/>
  <c r="I979" i="3"/>
  <c r="K979" i="3"/>
  <c r="F852" i="3"/>
  <c r="I852" i="3"/>
  <c r="K852" i="3"/>
  <c r="J852" i="3"/>
  <c r="H852" i="3"/>
  <c r="I476" i="3"/>
  <c r="J476" i="3"/>
  <c r="F476" i="3"/>
  <c r="K476" i="3"/>
  <c r="H476" i="3"/>
  <c r="H807" i="3"/>
  <c r="I807" i="3"/>
  <c r="F807" i="3"/>
  <c r="K807" i="3"/>
  <c r="J807" i="3"/>
  <c r="H983" i="3"/>
  <c r="J983" i="3"/>
  <c r="I983" i="3"/>
  <c r="K983" i="3"/>
  <c r="F983" i="3"/>
  <c r="K789" i="8"/>
  <c r="J789" i="8"/>
  <c r="H690" i="3"/>
  <c r="F690" i="3"/>
  <c r="K690" i="3"/>
  <c r="J690" i="3"/>
  <c r="I690" i="3"/>
  <c r="F451" i="3"/>
  <c r="J451" i="3"/>
  <c r="K451" i="3"/>
  <c r="I451" i="3"/>
  <c r="H451" i="3"/>
  <c r="H914" i="3"/>
  <c r="K914" i="3"/>
  <c r="J914" i="3"/>
  <c r="I914" i="3"/>
  <c r="F914" i="3"/>
  <c r="J754" i="8"/>
  <c r="K754" i="8"/>
  <c r="K860" i="8"/>
  <c r="J860" i="8"/>
  <c r="K595" i="3"/>
  <c r="H595" i="3"/>
  <c r="I595" i="3"/>
  <c r="J595" i="3"/>
  <c r="F595" i="3"/>
  <c r="F817" i="3"/>
  <c r="J817" i="3"/>
  <c r="H817" i="3"/>
  <c r="I817" i="3"/>
  <c r="K817" i="3"/>
  <c r="F445" i="3"/>
  <c r="J445" i="3"/>
  <c r="I445" i="3"/>
  <c r="H445" i="3"/>
  <c r="K445" i="3"/>
  <c r="F899" i="3"/>
  <c r="J899" i="3"/>
  <c r="I899" i="3"/>
  <c r="K899" i="3"/>
  <c r="H899" i="3"/>
  <c r="I443" i="3"/>
  <c r="K443" i="3"/>
  <c r="J443" i="3"/>
  <c r="F443" i="3"/>
  <c r="H443" i="3"/>
  <c r="J775" i="8"/>
  <c r="K775" i="8"/>
  <c r="K904" i="3"/>
  <c r="I904" i="3"/>
  <c r="H904" i="3"/>
  <c r="J904" i="3"/>
  <c r="F904" i="3"/>
  <c r="H753" i="3"/>
  <c r="K753" i="3"/>
  <c r="I753" i="3"/>
  <c r="J753" i="3"/>
  <c r="F753" i="3"/>
  <c r="I461" i="3"/>
  <c r="K461" i="3"/>
  <c r="H461" i="3"/>
  <c r="F461" i="3"/>
  <c r="J461" i="3"/>
  <c r="J788" i="8"/>
  <c r="K788" i="8"/>
  <c r="K904" i="8"/>
  <c r="J904" i="8"/>
  <c r="J829" i="3"/>
  <c r="I829" i="3"/>
  <c r="H829" i="3"/>
  <c r="F829" i="3"/>
  <c r="K829" i="3"/>
  <c r="K793" i="3"/>
  <c r="J793" i="3"/>
  <c r="F793" i="3"/>
  <c r="H793" i="3"/>
  <c r="I793" i="3"/>
  <c r="J921" i="8"/>
  <c r="K921" i="8"/>
  <c r="I520" i="3"/>
  <c r="J520" i="3"/>
  <c r="F520" i="3"/>
  <c r="K520" i="3"/>
  <c r="H520" i="3"/>
  <c r="J981" i="3"/>
  <c r="I981" i="3"/>
  <c r="K981" i="3"/>
  <c r="H981" i="3"/>
  <c r="F981" i="3"/>
  <c r="K778" i="3"/>
  <c r="H778" i="3"/>
  <c r="I778" i="3"/>
  <c r="F778" i="3"/>
  <c r="J778" i="3"/>
  <c r="J780" i="8"/>
  <c r="K780" i="8"/>
  <c r="F591" i="3"/>
  <c r="H591" i="3"/>
  <c r="K591" i="3"/>
  <c r="I591" i="3"/>
  <c r="J591" i="3"/>
  <c r="K745" i="3"/>
  <c r="F745" i="3"/>
  <c r="I745" i="3"/>
  <c r="J745" i="3"/>
  <c r="H745" i="3"/>
  <c r="J896" i="3"/>
  <c r="F896" i="3"/>
  <c r="H896" i="3"/>
  <c r="K896" i="3"/>
  <c r="I896" i="3"/>
  <c r="J335" i="3"/>
  <c r="I335" i="3"/>
  <c r="H335" i="3"/>
  <c r="F335" i="3"/>
  <c r="K335" i="3"/>
  <c r="I260" i="3"/>
  <c r="J260" i="3"/>
  <c r="H260" i="3"/>
  <c r="F260" i="3"/>
  <c r="K260" i="3"/>
  <c r="H653" i="3"/>
  <c r="K653" i="3"/>
  <c r="I653" i="3"/>
  <c r="J653" i="3"/>
  <c r="F653" i="3"/>
  <c r="K783" i="3"/>
  <c r="J783" i="3"/>
  <c r="H783" i="3"/>
  <c r="F783" i="3"/>
  <c r="I783" i="3"/>
  <c r="K809" i="8"/>
  <c r="J809" i="8"/>
  <c r="K916" i="8"/>
  <c r="J916" i="8"/>
  <c r="I836" i="3"/>
  <c r="H836" i="3"/>
  <c r="J836" i="3"/>
  <c r="K836" i="3"/>
  <c r="F836" i="3"/>
  <c r="K768" i="3"/>
  <c r="H768" i="3"/>
  <c r="I768" i="3"/>
  <c r="F768" i="3"/>
  <c r="J768" i="3"/>
  <c r="J877" i="8"/>
  <c r="K877" i="8"/>
  <c r="J870" i="8"/>
  <c r="K870" i="8"/>
  <c r="F505" i="3"/>
  <c r="I505" i="3"/>
  <c r="J505" i="3"/>
  <c r="H505" i="3"/>
  <c r="K505" i="3"/>
  <c r="K688" i="3"/>
  <c r="J688" i="3"/>
  <c r="I688" i="3"/>
  <c r="H688" i="3"/>
  <c r="F688" i="3"/>
  <c r="J617" i="3"/>
  <c r="K617" i="3"/>
  <c r="F617" i="3"/>
  <c r="I617" i="3"/>
  <c r="H617" i="3"/>
  <c r="I742" i="3"/>
  <c r="K742" i="3"/>
  <c r="F742" i="3"/>
  <c r="H742" i="3"/>
  <c r="J742" i="3"/>
  <c r="I993" i="3"/>
  <c r="J993" i="3"/>
  <c r="K993" i="3"/>
  <c r="H993" i="3"/>
  <c r="F993" i="3"/>
  <c r="J623" i="3"/>
  <c r="F623" i="3"/>
  <c r="H623" i="3"/>
  <c r="K623" i="3"/>
  <c r="I623" i="3"/>
  <c r="H698" i="3"/>
  <c r="K698" i="3"/>
  <c r="I698" i="3"/>
  <c r="J698" i="3"/>
  <c r="F698" i="3"/>
  <c r="K725" i="8"/>
  <c r="J725" i="8"/>
  <c r="J962" i="8"/>
  <c r="K962" i="8"/>
  <c r="F628" i="3"/>
  <c r="J628" i="3"/>
  <c r="H628" i="3"/>
  <c r="K628" i="3"/>
  <c r="I628" i="3"/>
  <c r="F641" i="3"/>
  <c r="J641" i="3"/>
  <c r="K641" i="3"/>
  <c r="I641" i="3"/>
  <c r="H641" i="3"/>
  <c r="K746" i="8"/>
  <c r="J746" i="8"/>
  <c r="J718" i="8"/>
  <c r="K718" i="8"/>
  <c r="J699" i="8"/>
  <c r="K699" i="8"/>
  <c r="F839" i="3"/>
  <c r="I839" i="3"/>
  <c r="J839" i="3"/>
  <c r="H839" i="3"/>
  <c r="K839" i="3"/>
  <c r="J776" i="8"/>
  <c r="K776" i="8"/>
  <c r="I343" i="3"/>
  <c r="F343" i="3"/>
  <c r="J343" i="3"/>
  <c r="H343" i="3"/>
  <c r="K343" i="3"/>
  <c r="J517" i="3"/>
  <c r="I517" i="3"/>
  <c r="F517" i="3"/>
  <c r="H517" i="3"/>
  <c r="K517" i="3"/>
  <c r="F693" i="3"/>
  <c r="K693" i="3"/>
  <c r="H693" i="3"/>
  <c r="J693" i="3"/>
  <c r="I693" i="3"/>
  <c r="F419" i="3"/>
  <c r="H419" i="3"/>
  <c r="I419" i="3"/>
  <c r="J419" i="3"/>
  <c r="K419" i="3"/>
  <c r="J952" i="3"/>
  <c r="K952" i="3"/>
  <c r="H952" i="3"/>
  <c r="I952" i="3"/>
  <c r="F952" i="3"/>
  <c r="I985" i="3"/>
  <c r="K985" i="3"/>
  <c r="J985" i="3"/>
  <c r="F985" i="3"/>
  <c r="H985" i="3"/>
  <c r="K771" i="3"/>
  <c r="F771" i="3"/>
  <c r="H771" i="3"/>
  <c r="I771" i="3"/>
  <c r="J771" i="3"/>
  <c r="K650" i="3"/>
  <c r="I650" i="3"/>
  <c r="H650" i="3"/>
  <c r="J650" i="3"/>
  <c r="F650" i="3"/>
  <c r="K874" i="8"/>
  <c r="J874" i="8"/>
  <c r="J959" i="3"/>
  <c r="F959" i="3"/>
  <c r="K959" i="3"/>
  <c r="I959" i="3"/>
  <c r="H959" i="3"/>
  <c r="J624" i="3"/>
  <c r="I624" i="3"/>
  <c r="H624" i="3"/>
  <c r="F624" i="3"/>
  <c r="K624" i="3"/>
  <c r="J806" i="8"/>
  <c r="K806" i="8"/>
  <c r="J954" i="8"/>
  <c r="K954" i="8"/>
  <c r="F779" i="3"/>
  <c r="H779" i="3"/>
  <c r="K779" i="3"/>
  <c r="I779" i="3"/>
  <c r="J779" i="3"/>
  <c r="J670" i="3"/>
  <c r="I670" i="3"/>
  <c r="F670" i="3"/>
  <c r="H670" i="3"/>
  <c r="K670" i="3"/>
  <c r="I762" i="3"/>
  <c r="J762" i="3"/>
  <c r="K762" i="3"/>
  <c r="H762" i="3"/>
  <c r="F762" i="3"/>
  <c r="J711" i="8"/>
  <c r="K711" i="8"/>
  <c r="J632" i="3"/>
  <c r="F632" i="3"/>
  <c r="I632" i="3"/>
  <c r="H632" i="3"/>
  <c r="K632" i="3"/>
  <c r="H892" i="3"/>
  <c r="J892" i="3"/>
  <c r="K892" i="3"/>
  <c r="F892" i="3"/>
  <c r="I892" i="3"/>
  <c r="K772" i="8"/>
  <c r="J772" i="8"/>
  <c r="F955" i="3"/>
  <c r="J955" i="3"/>
  <c r="H955" i="3"/>
  <c r="K955" i="3"/>
  <c r="I955" i="3"/>
  <c r="J933" i="3"/>
  <c r="K933" i="3"/>
  <c r="I933" i="3"/>
  <c r="H933" i="3"/>
  <c r="F933" i="3"/>
  <c r="F310" i="3"/>
  <c r="I310" i="3"/>
  <c r="H310" i="3"/>
  <c r="J310" i="3"/>
  <c r="K310" i="3"/>
  <c r="H370" i="3"/>
  <c r="K370" i="3"/>
  <c r="I370" i="3"/>
  <c r="F370" i="3"/>
  <c r="J370" i="3"/>
  <c r="K875" i="3"/>
  <c r="F875" i="3"/>
  <c r="J875" i="3"/>
  <c r="I875" i="3"/>
  <c r="H875" i="3"/>
  <c r="K736" i="8"/>
  <c r="J736" i="8"/>
  <c r="J957" i="8"/>
  <c r="K957" i="8"/>
  <c r="F667" i="3"/>
  <c r="K667" i="3"/>
  <c r="H667" i="3"/>
  <c r="J667" i="3"/>
  <c r="I667" i="3"/>
  <c r="F865" i="3"/>
  <c r="H865" i="3"/>
  <c r="I865" i="3"/>
  <c r="J865" i="3"/>
  <c r="K865" i="3"/>
  <c r="K767" i="8"/>
  <c r="J767" i="8"/>
  <c r="K484" i="3"/>
  <c r="H484" i="3"/>
  <c r="J484" i="3"/>
  <c r="I484" i="3"/>
  <c r="F484" i="3"/>
  <c r="J481" i="3"/>
  <c r="K481" i="3"/>
  <c r="F481" i="3"/>
  <c r="I481" i="3"/>
  <c r="H481" i="3"/>
  <c r="J893" i="3"/>
  <c r="K893" i="3"/>
  <c r="I893" i="3"/>
  <c r="H893" i="3"/>
  <c r="F893" i="3"/>
  <c r="K638" i="3"/>
  <c r="I638" i="3"/>
  <c r="J638" i="3"/>
  <c r="F638" i="3"/>
  <c r="H638" i="3"/>
  <c r="K840" i="8"/>
  <c r="J840" i="8"/>
  <c r="J691" i="3"/>
  <c r="K691" i="3"/>
  <c r="I691" i="3"/>
  <c r="H691" i="3"/>
  <c r="F691" i="3"/>
  <c r="K961" i="3"/>
  <c r="H961" i="3"/>
  <c r="F961" i="3"/>
  <c r="I961" i="3"/>
  <c r="J961" i="3"/>
  <c r="K577" i="3"/>
  <c r="F577" i="3"/>
  <c r="I577" i="3"/>
  <c r="H577" i="3"/>
  <c r="J577" i="3"/>
  <c r="J989" i="8"/>
  <c r="K989" i="8"/>
  <c r="K757" i="8"/>
  <c r="J757" i="8"/>
  <c r="K921" i="3"/>
  <c r="F921" i="3"/>
  <c r="H921" i="3"/>
  <c r="I921" i="3"/>
  <c r="J921" i="3"/>
  <c r="K960" i="3"/>
  <c r="H960" i="3"/>
  <c r="I960" i="3"/>
  <c r="F960" i="3"/>
  <c r="J960" i="3"/>
  <c r="J794" i="3"/>
  <c r="F794" i="3"/>
  <c r="H794" i="3"/>
  <c r="K794" i="3"/>
  <c r="I794" i="3"/>
  <c r="I911" i="3"/>
  <c r="F911" i="3"/>
  <c r="K911" i="3"/>
  <c r="H911" i="3"/>
  <c r="J911" i="3"/>
  <c r="J542" i="3"/>
  <c r="F542" i="3"/>
  <c r="I542" i="3"/>
  <c r="K542" i="3"/>
  <c r="H542" i="3"/>
  <c r="F586" i="3"/>
  <c r="K586" i="3"/>
  <c r="I586" i="3"/>
  <c r="J586" i="3"/>
  <c r="H586" i="3"/>
  <c r="J721" i="8"/>
  <c r="K721" i="8"/>
  <c r="I469" i="3"/>
  <c r="F469" i="3"/>
  <c r="K469" i="3"/>
  <c r="J469" i="3"/>
  <c r="H469" i="3"/>
  <c r="I920" i="3"/>
  <c r="K920" i="3"/>
  <c r="F920" i="3"/>
  <c r="J920" i="3"/>
  <c r="H920" i="3"/>
  <c r="J844" i="8"/>
  <c r="K844" i="8"/>
  <c r="J875" i="8"/>
  <c r="K875" i="8"/>
  <c r="J781" i="3"/>
  <c r="H781" i="3"/>
  <c r="F781" i="3"/>
  <c r="I781" i="3"/>
  <c r="K781" i="3"/>
  <c r="K696" i="8"/>
  <c r="J696" i="8"/>
  <c r="F686" i="3"/>
  <c r="K686" i="3"/>
  <c r="I686" i="3"/>
  <c r="J686" i="3"/>
  <c r="H686" i="3"/>
  <c r="I1001" i="3"/>
  <c r="N993" i="2"/>
  <c r="O993" i="2"/>
  <c r="F1001" i="3"/>
  <c r="K1001" i="3"/>
  <c r="H1001" i="3"/>
  <c r="J1001" i="3"/>
  <c r="K864" i="3"/>
  <c r="F864" i="3"/>
  <c r="J864" i="3"/>
  <c r="H864" i="3"/>
  <c r="I864" i="3"/>
  <c r="F642" i="3"/>
  <c r="I642" i="3"/>
  <c r="K642" i="3"/>
  <c r="H642" i="3"/>
  <c r="J642" i="3"/>
  <c r="H759" i="3"/>
  <c r="K759" i="3"/>
  <c r="I759" i="3"/>
  <c r="F759" i="3"/>
  <c r="J759" i="3"/>
  <c r="J930" i="8"/>
  <c r="K930" i="8"/>
  <c r="H826" i="3"/>
  <c r="J826" i="3"/>
  <c r="F826" i="3"/>
  <c r="I826" i="3"/>
  <c r="K826" i="3"/>
  <c r="F503" i="3"/>
  <c r="K503" i="3"/>
  <c r="H503" i="3"/>
  <c r="I503" i="3"/>
  <c r="J503" i="3"/>
  <c r="H903" i="3"/>
  <c r="I903" i="3"/>
  <c r="K903" i="3"/>
  <c r="J903" i="3"/>
  <c r="F903" i="3"/>
  <c r="J710" i="8"/>
  <c r="K710" i="8"/>
  <c r="I995" i="3"/>
  <c r="K995" i="3"/>
  <c r="F995" i="3"/>
  <c r="H995" i="3"/>
  <c r="J995" i="3"/>
  <c r="J927" i="8"/>
  <c r="K927" i="8"/>
  <c r="K956" i="8"/>
  <c r="J956" i="8"/>
  <c r="K744" i="8"/>
  <c r="J744" i="8"/>
  <c r="K516" i="3"/>
  <c r="H516" i="3"/>
  <c r="J516" i="3"/>
  <c r="F516" i="3"/>
  <c r="I516" i="3"/>
  <c r="K643" i="3"/>
  <c r="I643" i="3"/>
  <c r="H643" i="3"/>
  <c r="F643" i="3"/>
  <c r="J643" i="3"/>
  <c r="K756" i="3"/>
  <c r="I756" i="3"/>
  <c r="J756" i="3"/>
  <c r="F756" i="3"/>
  <c r="H756" i="3"/>
  <c r="K885" i="8"/>
  <c r="J885" i="8"/>
  <c r="F842" i="3"/>
  <c r="I842" i="3"/>
  <c r="J842" i="3"/>
  <c r="H842" i="3"/>
  <c r="K842" i="3"/>
  <c r="H951" i="3"/>
  <c r="F951" i="3"/>
  <c r="J951" i="3"/>
  <c r="I951" i="3"/>
  <c r="K951" i="3"/>
  <c r="I883" i="3"/>
  <c r="J883" i="3"/>
  <c r="F883" i="3"/>
  <c r="H883" i="3"/>
  <c r="K883" i="3"/>
  <c r="J851" i="8"/>
  <c r="K851" i="8"/>
  <c r="J853" i="8"/>
  <c r="K853" i="8"/>
  <c r="K636" i="3"/>
  <c r="F636" i="3"/>
  <c r="J636" i="3"/>
  <c r="H636" i="3"/>
  <c r="I636" i="3"/>
  <c r="J511" i="3"/>
  <c r="F511" i="3"/>
  <c r="H511" i="3"/>
  <c r="K511" i="3"/>
  <c r="I511" i="3"/>
  <c r="H935" i="3"/>
  <c r="J935" i="3"/>
  <c r="I935" i="3"/>
  <c r="F935" i="3"/>
  <c r="K935" i="3"/>
  <c r="K477" i="3"/>
  <c r="J477" i="3"/>
  <c r="H477" i="3"/>
  <c r="F477" i="3"/>
  <c r="I477" i="3"/>
  <c r="J944" i="3"/>
  <c r="H944" i="3"/>
  <c r="I944" i="3"/>
  <c r="K944" i="3"/>
  <c r="F944" i="3"/>
  <c r="I744" i="3"/>
  <c r="H744" i="3"/>
  <c r="J744" i="3"/>
  <c r="F744" i="3"/>
  <c r="K744" i="3"/>
  <c r="H890" i="3"/>
  <c r="K890" i="3"/>
  <c r="F890" i="3"/>
  <c r="I890" i="3"/>
  <c r="J890" i="3"/>
  <c r="K598" i="3"/>
  <c r="H598" i="3"/>
  <c r="J598" i="3"/>
  <c r="I598" i="3"/>
  <c r="F598" i="3"/>
  <c r="F819" i="3"/>
  <c r="K819" i="3"/>
  <c r="I819" i="3"/>
  <c r="J819" i="3"/>
  <c r="H819" i="3"/>
  <c r="H508" i="3"/>
  <c r="K508" i="3"/>
  <c r="J508" i="3"/>
  <c r="F508" i="3"/>
  <c r="I508" i="3"/>
  <c r="K826" i="8"/>
  <c r="J826" i="8"/>
  <c r="F761" i="3"/>
  <c r="I761" i="3"/>
  <c r="H761" i="3"/>
  <c r="J761" i="3"/>
  <c r="K761" i="3"/>
  <c r="K602" i="3"/>
  <c r="F602" i="3"/>
  <c r="J602" i="3"/>
  <c r="I602" i="3"/>
  <c r="H602" i="3"/>
  <c r="I861" i="3"/>
  <c r="J861" i="3"/>
  <c r="H861" i="3"/>
  <c r="F861" i="3"/>
  <c r="K861" i="3"/>
  <c r="F695" i="3"/>
  <c r="I695" i="3"/>
  <c r="J695" i="3"/>
  <c r="K695" i="3"/>
  <c r="H695" i="3"/>
  <c r="J673" i="3"/>
  <c r="I673" i="3"/>
  <c r="K673" i="3"/>
  <c r="F673" i="3"/>
  <c r="H673" i="3"/>
  <c r="K593" i="3"/>
  <c r="J593" i="3"/>
  <c r="I593" i="3"/>
  <c r="H593" i="3"/>
  <c r="F593" i="3"/>
  <c r="I456" i="3"/>
  <c r="J456" i="3"/>
  <c r="F456" i="3"/>
  <c r="K456" i="3"/>
  <c r="H456" i="3"/>
  <c r="J854" i="8"/>
  <c r="K854" i="8"/>
  <c r="H539" i="3"/>
  <c r="F539" i="3"/>
  <c r="K539" i="3"/>
  <c r="I539" i="3"/>
  <c r="J539" i="3"/>
  <c r="I521" i="3"/>
  <c r="J521" i="3"/>
  <c r="F521" i="3"/>
  <c r="K521" i="3"/>
  <c r="H521" i="3"/>
  <c r="I818" i="3"/>
  <c r="J818" i="3"/>
  <c r="F818" i="3"/>
  <c r="H818" i="3"/>
  <c r="K818" i="3"/>
  <c r="J592" i="3"/>
  <c r="F592" i="3"/>
  <c r="I592" i="3"/>
  <c r="K592" i="3"/>
  <c r="H592" i="3"/>
  <c r="K793" i="8"/>
  <c r="J793" i="8"/>
  <c r="K464" i="3"/>
  <c r="I464" i="3"/>
  <c r="J464" i="3"/>
  <c r="F464" i="3"/>
  <c r="H464" i="3"/>
  <c r="H671" i="3"/>
  <c r="J671" i="3"/>
  <c r="I671" i="3"/>
  <c r="K671" i="3"/>
  <c r="F671" i="3"/>
  <c r="K786" i="8"/>
  <c r="J786" i="8"/>
  <c r="J922" i="3"/>
  <c r="H922" i="3"/>
  <c r="F922" i="3"/>
  <c r="I922" i="3"/>
  <c r="K922" i="3"/>
  <c r="H446" i="3"/>
  <c r="K446" i="3"/>
  <c r="F446" i="3"/>
  <c r="I446" i="3"/>
  <c r="J446" i="3"/>
  <c r="J732" i="8"/>
  <c r="K732" i="8"/>
  <c r="K778" i="8"/>
  <c r="J778" i="8"/>
  <c r="I524" i="3"/>
  <c r="F524" i="3"/>
  <c r="K524" i="3"/>
  <c r="J524" i="3"/>
  <c r="H524" i="3"/>
  <c r="K961" i="8"/>
  <c r="J961" i="8"/>
  <c r="F942" i="3"/>
  <c r="K942" i="3"/>
  <c r="J942" i="3"/>
  <c r="H942" i="3"/>
  <c r="I942" i="3"/>
  <c r="K772" i="3"/>
  <c r="F772" i="3"/>
  <c r="J772" i="3"/>
  <c r="H772" i="3"/>
  <c r="I772" i="3"/>
  <c r="F957" i="3"/>
  <c r="J957" i="3"/>
  <c r="I957" i="3"/>
  <c r="K957" i="3"/>
  <c r="H957" i="3"/>
  <c r="K970" i="3"/>
  <c r="F970" i="3"/>
  <c r="H970" i="3"/>
  <c r="I970" i="3"/>
  <c r="J970" i="3"/>
  <c r="J559" i="3"/>
  <c r="K559" i="3"/>
  <c r="I559" i="3"/>
  <c r="H559" i="3"/>
  <c r="F559" i="3"/>
  <c r="K833" i="8"/>
  <c r="J833" i="8"/>
  <c r="I543" i="3"/>
  <c r="H543" i="3"/>
  <c r="J543" i="3"/>
  <c r="F543" i="3"/>
  <c r="K543" i="3"/>
  <c r="K749" i="3"/>
  <c r="H749" i="3"/>
  <c r="I749" i="3"/>
  <c r="J749" i="3"/>
  <c r="F749" i="3"/>
  <c r="J462" i="3"/>
  <c r="I462" i="3"/>
  <c r="F462" i="3"/>
  <c r="H462" i="3"/>
  <c r="K462" i="3"/>
  <c r="H387" i="3"/>
  <c r="I387" i="3"/>
  <c r="K387" i="3"/>
  <c r="F387" i="3"/>
  <c r="J387" i="3"/>
  <c r="J704" i="3"/>
  <c r="I704" i="3"/>
  <c r="H704" i="3"/>
  <c r="F704" i="3"/>
  <c r="K704" i="3"/>
  <c r="K700" i="8"/>
  <c r="J700" i="8"/>
  <c r="J988" i="3"/>
  <c r="I988" i="3"/>
  <c r="H988" i="3"/>
  <c r="K988" i="3"/>
  <c r="F988" i="3"/>
  <c r="F999" i="3"/>
  <c r="K999" i="3"/>
  <c r="J999" i="3"/>
  <c r="N991" i="2"/>
  <c r="I999" i="3"/>
  <c r="H999" i="3"/>
  <c r="O991" i="2"/>
  <c r="H978" i="3"/>
  <c r="J978" i="3"/>
  <c r="F978" i="3"/>
  <c r="K978" i="3"/>
  <c r="I978" i="3"/>
  <c r="K863" i="3"/>
  <c r="J863" i="3"/>
  <c r="F863" i="3"/>
  <c r="I863" i="3"/>
  <c r="H863" i="3"/>
  <c r="H537" i="3"/>
  <c r="F537" i="3"/>
  <c r="K537" i="3"/>
  <c r="J537" i="3"/>
  <c r="I537" i="3"/>
  <c r="K891" i="8"/>
  <c r="J891" i="8"/>
  <c r="J510" i="3"/>
  <c r="H510" i="3"/>
  <c r="I510" i="3"/>
  <c r="K510" i="3"/>
  <c r="F510" i="3"/>
  <c r="J644" i="3"/>
  <c r="K644" i="3"/>
  <c r="H644" i="3"/>
  <c r="F644" i="3"/>
  <c r="I644" i="3"/>
  <c r="I658" i="3"/>
  <c r="H658" i="3"/>
  <c r="F658" i="3"/>
  <c r="J658" i="3"/>
  <c r="K658" i="3"/>
  <c r="J871" i="8"/>
  <c r="K871" i="8"/>
  <c r="I967" i="3"/>
  <c r="H967" i="3"/>
  <c r="F967" i="3"/>
  <c r="K967" i="3"/>
  <c r="J967" i="3"/>
  <c r="I885" i="3"/>
  <c r="J885" i="3"/>
  <c r="H885" i="3"/>
  <c r="F885" i="3"/>
  <c r="K885" i="3"/>
  <c r="F765" i="3"/>
  <c r="J765" i="3"/>
  <c r="H765" i="3"/>
  <c r="I765" i="3"/>
  <c r="K765" i="3"/>
  <c r="K815" i="8"/>
  <c r="J815" i="8"/>
  <c r="K764" i="8"/>
  <c r="J764" i="8"/>
  <c r="H889" i="3"/>
  <c r="F889" i="3"/>
  <c r="I889" i="3"/>
  <c r="K889" i="3"/>
  <c r="J889" i="3"/>
  <c r="H635" i="3"/>
  <c r="F635" i="3"/>
  <c r="J635" i="3"/>
  <c r="I635" i="3"/>
  <c r="K635" i="3"/>
  <c r="K775" i="3"/>
  <c r="J775" i="3"/>
  <c r="I775" i="3"/>
  <c r="F775" i="3"/>
  <c r="H775" i="3"/>
  <c r="F873" i="3"/>
  <c r="K873" i="3"/>
  <c r="J873" i="3"/>
  <c r="H873" i="3"/>
  <c r="I873" i="3"/>
  <c r="H380" i="3"/>
  <c r="J380" i="3"/>
  <c r="I380" i="3"/>
  <c r="F380" i="3"/>
  <c r="K380" i="3"/>
  <c r="I717" i="3"/>
  <c r="F717" i="3"/>
  <c r="H717" i="3"/>
  <c r="J717" i="3"/>
  <c r="K717" i="3"/>
  <c r="H333" i="3"/>
  <c r="I333" i="3"/>
  <c r="J333" i="3"/>
  <c r="K333" i="3"/>
  <c r="F333" i="3"/>
  <c r="I475" i="3"/>
  <c r="J475" i="3"/>
  <c r="F475" i="3"/>
  <c r="K475" i="3"/>
  <c r="H475" i="3"/>
  <c r="J551" i="3"/>
  <c r="K551" i="3"/>
  <c r="H551" i="3"/>
  <c r="I551" i="3"/>
  <c r="F551" i="3"/>
  <c r="I777" i="3"/>
  <c r="F777" i="3"/>
  <c r="K777" i="3"/>
  <c r="H777" i="3"/>
  <c r="J777" i="3"/>
  <c r="K902" i="8"/>
  <c r="J902" i="8"/>
  <c r="H975" i="3"/>
  <c r="F975" i="3"/>
  <c r="J975" i="3"/>
  <c r="I975" i="3"/>
  <c r="K975" i="3"/>
  <c r="H796" i="3"/>
  <c r="F796" i="3"/>
  <c r="I796" i="3"/>
  <c r="J796" i="3"/>
  <c r="K796" i="3"/>
  <c r="H545" i="3"/>
  <c r="I545" i="3"/>
  <c r="F545" i="3"/>
  <c r="J545" i="3"/>
  <c r="K545" i="3"/>
  <c r="K750" i="8"/>
  <c r="J750" i="8"/>
  <c r="F940" i="3"/>
  <c r="I940" i="3"/>
  <c r="J940" i="3"/>
  <c r="K940" i="3"/>
  <c r="H940" i="3"/>
  <c r="J834" i="8"/>
  <c r="K834" i="8"/>
  <c r="F660" i="3"/>
  <c r="H660" i="3"/>
  <c r="J660" i="3"/>
  <c r="I660" i="3"/>
  <c r="K660" i="3"/>
  <c r="J709" i="8"/>
  <c r="K709" i="8"/>
  <c r="K754" i="3"/>
  <c r="F754" i="3"/>
  <c r="J754" i="3"/>
  <c r="H754" i="3"/>
  <c r="I754" i="3"/>
  <c r="F927" i="3"/>
  <c r="H927" i="3"/>
  <c r="I927" i="3"/>
  <c r="J927" i="3"/>
  <c r="K927" i="3"/>
  <c r="K986" i="3"/>
  <c r="F986" i="3"/>
  <c r="I986" i="3"/>
  <c r="J986" i="3"/>
  <c r="H986" i="3"/>
  <c r="J993" i="8"/>
  <c r="K993" i="8"/>
  <c r="K263" i="3"/>
  <c r="F263" i="3"/>
  <c r="J263" i="3"/>
  <c r="H263" i="3"/>
  <c r="I263" i="3"/>
  <c r="H735" i="3"/>
  <c r="I735" i="3"/>
  <c r="K735" i="3"/>
  <c r="J735" i="3"/>
  <c r="F735" i="3"/>
  <c r="K271" i="3"/>
  <c r="J271" i="3"/>
  <c r="F271" i="3"/>
  <c r="H271" i="3"/>
  <c r="I271" i="3"/>
  <c r="K791" i="8"/>
  <c r="J791" i="8"/>
  <c r="J727" i="3"/>
  <c r="F727" i="3"/>
  <c r="K727" i="3"/>
  <c r="I727" i="3"/>
  <c r="H727" i="3"/>
  <c r="J717" i="8"/>
  <c r="K717" i="8"/>
  <c r="K534" i="3"/>
  <c r="I534" i="3"/>
  <c r="J534" i="3"/>
  <c r="F534" i="3"/>
  <c r="H534" i="3"/>
  <c r="J652" i="3"/>
  <c r="K652" i="3"/>
  <c r="I652" i="3"/>
  <c r="H652" i="3"/>
  <c r="F652" i="3"/>
  <c r="J720" i="8"/>
  <c r="K720" i="8"/>
  <c r="K490" i="3"/>
  <c r="F490" i="3"/>
  <c r="I490" i="3"/>
  <c r="H490" i="3"/>
  <c r="J490" i="3"/>
  <c r="K841" i="8"/>
  <c r="J841" i="8"/>
  <c r="J522" i="3"/>
  <c r="K522" i="3"/>
  <c r="H522" i="3"/>
  <c r="F522" i="3"/>
  <c r="I522" i="3"/>
  <c r="H480" i="3"/>
  <c r="J480" i="3"/>
  <c r="K480" i="3"/>
  <c r="I480" i="3"/>
  <c r="F480" i="3"/>
  <c r="K963" i="3"/>
  <c r="H963" i="3"/>
  <c r="J963" i="3"/>
  <c r="F963" i="3"/>
  <c r="I963" i="3"/>
  <c r="K544" i="3"/>
  <c r="H544" i="3"/>
  <c r="I544" i="3"/>
  <c r="F544" i="3"/>
  <c r="J544" i="3"/>
  <c r="J795" i="3"/>
  <c r="H795" i="3"/>
  <c r="I795" i="3"/>
  <c r="K795" i="3"/>
  <c r="F795" i="3"/>
  <c r="K800" i="8"/>
  <c r="J800" i="8"/>
  <c r="K950" i="3"/>
  <c r="H950" i="3"/>
  <c r="I950" i="3"/>
  <c r="F950" i="3"/>
  <c r="J950" i="3"/>
  <c r="J621" i="3"/>
  <c r="F621" i="3"/>
  <c r="I621" i="3"/>
  <c r="K621" i="3"/>
  <c r="H621" i="3"/>
  <c r="K716" i="8"/>
  <c r="J716" i="8"/>
  <c r="H726" i="3"/>
  <c r="J726" i="3"/>
  <c r="F726" i="3"/>
  <c r="I726" i="3"/>
  <c r="K726" i="3"/>
  <c r="J969" i="3"/>
  <c r="F969" i="3"/>
  <c r="I969" i="3"/>
  <c r="H969" i="3"/>
  <c r="K969" i="3"/>
  <c r="I713" i="3"/>
  <c r="H713" i="3"/>
  <c r="J713" i="3"/>
  <c r="K713" i="3"/>
  <c r="F713" i="3"/>
  <c r="H729" i="3"/>
  <c r="K729" i="3"/>
  <c r="I729" i="3"/>
  <c r="J729" i="3"/>
  <c r="F729" i="3"/>
  <c r="K881" i="3"/>
  <c r="H881" i="3"/>
  <c r="J881" i="3"/>
  <c r="I881" i="3"/>
  <c r="F881" i="3"/>
  <c r="K774" i="8"/>
  <c r="J774" i="8"/>
  <c r="F584" i="3"/>
  <c r="J584" i="3"/>
  <c r="K584" i="3"/>
  <c r="I584" i="3"/>
  <c r="H584" i="3"/>
  <c r="H907" i="3"/>
  <c r="J907" i="3"/>
  <c r="I907" i="3"/>
  <c r="F907" i="3"/>
  <c r="K907" i="3"/>
  <c r="J457" i="3"/>
  <c r="F457" i="3"/>
  <c r="K457" i="3"/>
  <c r="H457" i="3"/>
  <c r="I457" i="3"/>
  <c r="J859" i="8"/>
  <c r="K859" i="8"/>
  <c r="K886" i="3"/>
  <c r="I886" i="3"/>
  <c r="H886" i="3"/>
  <c r="J886" i="3"/>
  <c r="F886" i="3"/>
  <c r="I666" i="3"/>
  <c r="K666" i="3"/>
  <c r="H666" i="3"/>
  <c r="J666" i="3"/>
  <c r="F666" i="3"/>
  <c r="K827" i="8"/>
  <c r="J827" i="8"/>
  <c r="H982" i="3"/>
  <c r="I982" i="3"/>
  <c r="K982" i="3"/>
  <c r="F982" i="3"/>
  <c r="J982" i="3"/>
  <c r="H547" i="3"/>
  <c r="F547" i="3"/>
  <c r="J547" i="3"/>
  <c r="I547" i="3"/>
  <c r="K547" i="3"/>
  <c r="I588" i="3"/>
  <c r="K588" i="3"/>
  <c r="J588" i="3"/>
  <c r="H588" i="3"/>
  <c r="F588" i="3"/>
  <c r="K479" i="3"/>
  <c r="H479" i="3"/>
  <c r="I479" i="3"/>
  <c r="F479" i="3"/>
  <c r="J479" i="3"/>
  <c r="H599" i="3"/>
  <c r="F599" i="3"/>
  <c r="J599" i="3"/>
  <c r="K599" i="3"/>
  <c r="I599" i="3"/>
  <c r="K912" i="8"/>
  <c r="J912" i="8"/>
  <c r="H877" i="3"/>
  <c r="J877" i="3"/>
  <c r="I877" i="3"/>
  <c r="F877" i="3"/>
  <c r="K877" i="3"/>
  <c r="J941" i="8"/>
  <c r="K941" i="8"/>
  <c r="J801" i="8"/>
  <c r="K801" i="8"/>
  <c r="J919" i="8"/>
  <c r="K919" i="8"/>
  <c r="J958" i="8"/>
  <c r="K958" i="8"/>
  <c r="K817" i="8"/>
  <c r="J817" i="8"/>
  <c r="H792" i="3"/>
  <c r="I792" i="3"/>
  <c r="F792" i="3"/>
  <c r="K792" i="3"/>
  <c r="J792" i="3"/>
  <c r="J831" i="8"/>
  <c r="K831" i="8"/>
  <c r="K928" i="8"/>
  <c r="J928" i="8"/>
  <c r="K807" i="8"/>
  <c r="J807" i="8"/>
  <c r="H585" i="3"/>
  <c r="I585" i="3"/>
  <c r="J585" i="3"/>
  <c r="K585" i="3"/>
  <c r="F585" i="3"/>
  <c r="H929" i="3"/>
  <c r="J929" i="3"/>
  <c r="K929" i="3"/>
  <c r="F929" i="3"/>
  <c r="I929" i="3"/>
  <c r="J878" i="8"/>
  <c r="K878" i="8"/>
  <c r="K777" i="8"/>
  <c r="J777" i="8"/>
  <c r="J814" i="8"/>
  <c r="K814" i="8"/>
  <c r="K768" i="8"/>
  <c r="J768" i="8"/>
  <c r="I769" i="3"/>
  <c r="F769" i="3"/>
  <c r="J769" i="3"/>
  <c r="H769" i="3"/>
  <c r="K769" i="3"/>
  <c r="J938" i="8"/>
  <c r="K938" i="8"/>
  <c r="J955" i="8"/>
  <c r="K955" i="8"/>
  <c r="K761" i="8"/>
  <c r="J761" i="8"/>
  <c r="J747" i="8"/>
  <c r="K747" i="8"/>
  <c r="J881" i="8"/>
  <c r="K881" i="8"/>
  <c r="J748" i="8"/>
  <c r="K748" i="8"/>
  <c r="K798" i="8"/>
  <c r="J798" i="8"/>
  <c r="K821" i="8"/>
  <c r="J821" i="8"/>
  <c r="J810" i="8"/>
  <c r="K810" i="8"/>
  <c r="J738" i="8"/>
  <c r="K738" i="8"/>
  <c r="J873" i="8"/>
  <c r="K873" i="8"/>
  <c r="K842" i="8"/>
  <c r="J842" i="8"/>
  <c r="K852" i="8"/>
  <c r="J852" i="8"/>
  <c r="I936" i="3"/>
  <c r="K936" i="3"/>
  <c r="J936" i="3"/>
  <c r="H936" i="3"/>
  <c r="F936" i="3"/>
  <c r="J719" i="8"/>
  <c r="K719" i="8"/>
  <c r="J942" i="8"/>
  <c r="K942" i="8"/>
  <c r="J864" i="8"/>
  <c r="K864" i="8"/>
  <c r="K773" i="8"/>
  <c r="J773" i="8"/>
  <c r="K966" i="8"/>
  <c r="J966" i="8"/>
  <c r="J982" i="8"/>
  <c r="K982" i="8"/>
  <c r="K740" i="8"/>
  <c r="J740" i="8"/>
  <c r="J783" i="8"/>
  <c r="K783" i="8"/>
  <c r="K879" i="8"/>
  <c r="J879" i="8"/>
  <c r="J730" i="8"/>
  <c r="K730" i="8"/>
  <c r="K822" i="8"/>
  <c r="J822" i="8"/>
  <c r="K693" i="8"/>
  <c r="J693" i="8"/>
  <c r="K771" i="8"/>
  <c r="J771" i="8"/>
  <c r="J917" i="8"/>
  <c r="K917" i="8"/>
  <c r="K945" i="8"/>
  <c r="J945" i="8"/>
  <c r="I518" i="3"/>
  <c r="F518" i="3"/>
  <c r="K518" i="3"/>
  <c r="J518" i="3"/>
  <c r="H518" i="3"/>
  <c r="K918" i="8"/>
  <c r="J918" i="8"/>
  <c r="J876" i="8"/>
  <c r="K876" i="8"/>
  <c r="J790" i="8"/>
  <c r="K790" i="8"/>
  <c r="K911" i="8"/>
  <c r="J911" i="8"/>
  <c r="J836" i="8"/>
  <c r="K836" i="8"/>
  <c r="J832" i="8"/>
  <c r="K832" i="8"/>
  <c r="J858" i="8"/>
  <c r="K858" i="8"/>
  <c r="K733" i="8"/>
  <c r="J733" i="8"/>
  <c r="K839" i="8"/>
  <c r="J839" i="8"/>
  <c r="J702" i="8"/>
  <c r="K702" i="8"/>
  <c r="J1000" i="8"/>
  <c r="K1000" i="8"/>
  <c r="F612" i="3"/>
  <c r="K612" i="3"/>
  <c r="H612" i="3"/>
  <c r="I612" i="3"/>
  <c r="J612" i="3"/>
  <c r="J708" i="8"/>
  <c r="K708" i="8"/>
  <c r="J920" i="8"/>
  <c r="K920" i="8"/>
  <c r="J931" i="8"/>
  <c r="K931" i="8"/>
  <c r="J1002" i="8"/>
  <c r="K1002" i="8"/>
  <c r="K925" i="8"/>
  <c r="J925" i="8"/>
  <c r="K867" i="8"/>
  <c r="J867" i="8"/>
  <c r="J804" i="8"/>
  <c r="K804" i="8"/>
  <c r="J3" i="8"/>
  <c r="K3" i="8"/>
  <c r="K949" i="8"/>
  <c r="J949" i="8"/>
  <c r="J980" i="8"/>
  <c r="K980" i="8"/>
  <c r="J704" i="8"/>
  <c r="K704" i="8"/>
  <c r="J882" i="8"/>
  <c r="K882" i="8"/>
  <c r="J979" i="8"/>
  <c r="K979" i="8"/>
  <c r="J863" i="8"/>
  <c r="K863" i="8"/>
  <c r="I533" i="3"/>
  <c r="H533" i="3"/>
  <c r="J533" i="3"/>
  <c r="K533" i="3"/>
  <c r="F533" i="3"/>
  <c r="J779" i="8"/>
  <c r="K779" i="8"/>
  <c r="J968" i="8"/>
  <c r="K968" i="8"/>
  <c r="K923" i="8"/>
  <c r="J923" i="8"/>
  <c r="J905" i="8"/>
  <c r="K905" i="8"/>
  <c r="K735" i="8"/>
  <c r="J735" i="8"/>
  <c r="K724" i="8"/>
  <c r="J724" i="8"/>
  <c r="J850" i="8"/>
  <c r="K850" i="8"/>
  <c r="J830" i="8"/>
  <c r="K830" i="8"/>
  <c r="J813" i="8"/>
  <c r="K813" i="8"/>
  <c r="J715" i="8"/>
  <c r="K715" i="8"/>
  <c r="J781" i="8"/>
  <c r="K781" i="8"/>
  <c r="J812" i="8"/>
  <c r="K812" i="8"/>
  <c r="J933" i="8"/>
  <c r="K933" i="8"/>
  <c r="K1001" i="8"/>
  <c r="J1001" i="8"/>
  <c r="J943" i="8"/>
  <c r="K943" i="8"/>
  <c r="F801" i="3"/>
  <c r="J801" i="3"/>
  <c r="I801" i="3"/>
  <c r="H801" i="3"/>
  <c r="K801" i="3"/>
  <c r="J999" i="8"/>
  <c r="K999" i="8"/>
  <c r="K967" i="8"/>
  <c r="J967" i="8"/>
  <c r="K906" i="8"/>
  <c r="J906" i="8"/>
  <c r="J899" i="8"/>
  <c r="K899" i="8"/>
  <c r="H803" i="3"/>
  <c r="J803" i="3"/>
  <c r="F803" i="3"/>
  <c r="I803" i="3"/>
  <c r="K803" i="3"/>
  <c r="K903" i="8"/>
  <c r="J903" i="8"/>
  <c r="K915" i="8"/>
  <c r="J915" i="8"/>
  <c r="J705" i="8"/>
  <c r="K705" i="8"/>
  <c r="J914" i="8"/>
  <c r="K914" i="8"/>
  <c r="K971" i="8"/>
  <c r="J971" i="8"/>
  <c r="J782" i="8"/>
  <c r="K782" i="8"/>
  <c r="K937" i="8"/>
  <c r="J937" i="8"/>
  <c r="J868" i="8"/>
  <c r="K868" i="8"/>
  <c r="J697" i="8"/>
  <c r="K697" i="8"/>
  <c r="J995" i="8"/>
  <c r="K995" i="8"/>
  <c r="J978" i="8"/>
  <c r="K978" i="8"/>
  <c r="K856" i="8"/>
  <c r="J856" i="8"/>
  <c r="K763" i="8"/>
  <c r="J763" i="8"/>
  <c r="I454" i="3"/>
  <c r="J454" i="3"/>
  <c r="H454" i="3"/>
  <c r="K454" i="3"/>
  <c r="F454" i="3"/>
  <c r="J713" i="8"/>
  <c r="K713" i="8"/>
  <c r="K703" i="8"/>
  <c r="J703" i="8"/>
  <c r="K766" i="8"/>
  <c r="J766" i="8"/>
  <c r="K950" i="8"/>
  <c r="J950" i="8"/>
  <c r="K769" i="8"/>
  <c r="J769" i="8"/>
  <c r="K701" i="8"/>
  <c r="J701" i="8"/>
  <c r="K759" i="8"/>
  <c r="J759" i="8"/>
  <c r="K698" i="8"/>
  <c r="J698" i="8"/>
  <c r="K892" i="8"/>
  <c r="J892" i="8"/>
  <c r="J926" i="8"/>
  <c r="K926" i="8"/>
  <c r="K706" i="8"/>
  <c r="J706" i="8"/>
  <c r="K996" i="8"/>
  <c r="J996" i="8"/>
  <c r="K811" i="8"/>
  <c r="J811" i="8"/>
  <c r="H823" i="3"/>
  <c r="F823" i="3"/>
  <c r="K823" i="3"/>
  <c r="J823" i="3"/>
  <c r="I823" i="3"/>
  <c r="K893" i="8"/>
  <c r="J893" i="8"/>
  <c r="J714" i="8"/>
  <c r="K714" i="8"/>
  <c r="J695" i="8"/>
  <c r="K695" i="8"/>
  <c r="K969" i="8"/>
  <c r="J969" i="8"/>
  <c r="K692" i="8"/>
  <c r="J692" i="8"/>
  <c r="K970" i="8"/>
  <c r="J970" i="8"/>
  <c r="I453" i="3"/>
  <c r="F453" i="3"/>
  <c r="H453" i="3"/>
  <c r="K453" i="3"/>
  <c r="J453" i="3"/>
  <c r="J753" i="8"/>
  <c r="K753" i="8"/>
  <c r="K739" i="8"/>
  <c r="J739" i="8"/>
  <c r="J818" i="8"/>
  <c r="K818" i="8"/>
  <c r="K869" i="8"/>
  <c r="J869" i="8"/>
  <c r="J946" i="8"/>
  <c r="K946" i="8"/>
  <c r="J952" i="8"/>
  <c r="K952" i="8"/>
  <c r="K827" i="3"/>
  <c r="J827" i="3"/>
  <c r="H827" i="3"/>
  <c r="I827" i="3"/>
  <c r="F827" i="3"/>
  <c r="J785" i="8"/>
  <c r="K785" i="8"/>
  <c r="K994" i="8"/>
  <c r="J994" i="8"/>
  <c r="K884" i="8"/>
  <c r="J884" i="8"/>
  <c r="J981" i="8"/>
  <c r="K981" i="8"/>
  <c r="K965" i="8"/>
  <c r="J965" i="8"/>
  <c r="J749" i="8"/>
  <c r="K749" i="8"/>
  <c r="J765" i="8"/>
  <c r="K765" i="8"/>
  <c r="J992" i="8"/>
  <c r="K992" i="8"/>
  <c r="K974" i="8"/>
  <c r="J974" i="8"/>
  <c r="K975" i="8"/>
  <c r="J975" i="8"/>
  <c r="J990" i="8"/>
  <c r="K990" i="8"/>
  <c r="K751" i="8"/>
  <c r="J751" i="8"/>
  <c r="K997" i="8"/>
  <c r="J997" i="8"/>
  <c r="H682" i="3"/>
  <c r="J682" i="3"/>
  <c r="F682" i="3"/>
  <c r="K682" i="3"/>
  <c r="I682" i="3"/>
  <c r="K960" i="8"/>
  <c r="J960" i="8"/>
  <c r="K726" i="8"/>
  <c r="J726" i="8"/>
  <c r="K819" i="8"/>
  <c r="J819" i="8"/>
  <c r="K808" i="8"/>
  <c r="J808" i="8"/>
  <c r="J855" i="8"/>
  <c r="K855" i="8"/>
  <c r="J948" i="8"/>
  <c r="K948" i="8"/>
  <c r="J909" i="8"/>
  <c r="K909" i="8"/>
  <c r="K723" i="8"/>
  <c r="J723" i="8"/>
  <c r="J838" i="8"/>
  <c r="K838" i="8"/>
  <c r="J983" i="8"/>
  <c r="K983" i="8"/>
  <c r="K968" i="3"/>
  <c r="H968" i="3"/>
  <c r="J968" i="3"/>
  <c r="I968" i="3"/>
  <c r="F968" i="3"/>
  <c r="K802" i="8"/>
  <c r="J802" i="8"/>
  <c r="K707" i="8"/>
  <c r="J707" i="8"/>
  <c r="J816" i="8"/>
  <c r="K816" i="8"/>
  <c r="K847" i="8"/>
  <c r="J847" i="8"/>
  <c r="J824" i="8"/>
  <c r="K824" i="8"/>
  <c r="K998" i="8"/>
  <c r="J998" i="8"/>
  <c r="J828" i="8"/>
  <c r="K828" i="8"/>
  <c r="K986" i="8"/>
  <c r="J986" i="8"/>
  <c r="J913" i="8"/>
  <c r="K913" i="8"/>
  <c r="K934" i="8"/>
  <c r="J934" i="8"/>
  <c r="J932" i="8"/>
  <c r="K932" i="8"/>
  <c r="I965" i="3"/>
  <c r="H965" i="3"/>
  <c r="K965" i="3"/>
  <c r="F965" i="3"/>
  <c r="J965" i="3"/>
  <c r="J862" i="8"/>
  <c r="K862" i="8"/>
  <c r="K866" i="8"/>
  <c r="J866" i="8"/>
  <c r="K694" i="8"/>
  <c r="J694" i="8"/>
  <c r="J947" i="8"/>
  <c r="K947" i="8"/>
  <c r="J963" i="8"/>
  <c r="K963" i="8"/>
  <c r="J897" i="8"/>
  <c r="K897" i="8"/>
  <c r="K951" i="8"/>
  <c r="J951" i="8"/>
  <c r="J887" i="8"/>
  <c r="K887" i="8"/>
  <c r="K843" i="8"/>
  <c r="J843" i="8"/>
  <c r="K609" i="3"/>
  <c r="I609" i="3"/>
  <c r="H609" i="3"/>
  <c r="F609" i="3"/>
  <c r="J609" i="3"/>
  <c r="J910" i="8"/>
  <c r="K910" i="8"/>
  <c r="J888" i="8"/>
  <c r="K888" i="8"/>
  <c r="J741" i="8"/>
  <c r="K741" i="8"/>
  <c r="K752" i="8"/>
  <c r="J752" i="8"/>
  <c r="J755" i="8"/>
  <c r="K755" i="8"/>
  <c r="K895" i="8"/>
  <c r="J895" i="8"/>
  <c r="J953" i="8"/>
  <c r="K953" i="8"/>
  <c r="J745" i="8"/>
  <c r="K745" i="8"/>
  <c r="K846" i="8"/>
  <c r="J846" i="8"/>
  <c r="J940" i="8"/>
  <c r="K940" i="8"/>
  <c r="J712" i="8"/>
  <c r="K712" i="8"/>
  <c r="J729" i="8"/>
  <c r="K729" i="8"/>
</calcChain>
</file>

<file path=xl/sharedStrings.xml><?xml version="1.0" encoding="utf-8"?>
<sst xmlns="http://schemas.openxmlformats.org/spreadsheetml/2006/main" count="534" uniqueCount="290">
  <si>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</si>
  <si>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</si>
  <si>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</si>
  <si>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</si>
  <si>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</si>
  <si>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</si>
  <si>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</si>
  <si>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</si>
  <si>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</si>
  <si>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</si>
  <si>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</si>
  <si>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</si>
  <si>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</si>
  <si>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</si>
  <si>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</si>
  <si>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</si>
  <si>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</si>
  <si>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</si>
  <si>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</si>
  <si>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</si>
  <si>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</si>
  <si>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</si>
  <si>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</si>
  <si>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</si>
  <si>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</si>
  <si>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</si>
  <si>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</si>
  <si>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</si>
  <si>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</si>
  <si>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</si>
  <si>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</si>
  <si>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</si>
  <si>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</si>
  <si>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</si>
  <si>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</si>
  <si>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</si>
  <si>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</si>
  <si>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</si>
  <si>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</si>
  <si>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</si>
  <si>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</si>
  <si>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</si>
  <si>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</si>
  <si>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</si>
  <si>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</si>
  <si>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</si>
  <si>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</si>
  <si>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</si>
  <si>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</si>
  <si>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</si>
  <si>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</si>
  <si>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</si>
  <si>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</si>
  <si>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</si>
  <si>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</si>
  <si>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</si>
  <si>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</si>
  <si>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</si>
  <si>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</si>
  <si>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</si>
  <si>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</si>
  <si>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</si>
  <si>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</si>
  <si>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</si>
  <si>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</si>
  <si>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</si>
  <si>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</si>
  <si>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</si>
  <si>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</si>
  <si>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</si>
  <si>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</si>
  <si>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</si>
  <si>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San Luis</t>
  </si>
  <si>
    <t>Guadalajara Chivas</t>
  </si>
  <si>
    <t>Cruz Azul</t>
  </si>
  <si>
    <t>Liga MX</t>
  </si>
  <si>
    <t>Puebla</t>
  </si>
  <si>
    <t>Sonderjyske</t>
  </si>
  <si>
    <t>Aarhus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</si>
  <si>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</si>
  <si>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</si>
  <si>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</si>
  <si>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</si>
  <si>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</si>
  <si>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</si>
  <si>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</si>
  <si>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</si>
  <si>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</si>
  <si>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Tigre</t>
  </si>
  <si>
    <t>Randers FC</t>
  </si>
  <si>
    <t>Viborg</t>
  </si>
  <si>
    <t>Racing Club</t>
  </si>
  <si>
    <t>Argentinos Jrs</t>
  </si>
  <si>
    <t>Superliga</t>
  </si>
  <si>
    <t>Liga Profesional</t>
  </si>
  <si>
    <t>AIK</t>
  </si>
  <si>
    <t>Viking</t>
  </si>
  <si>
    <t>Malmo FF</t>
  </si>
  <si>
    <t>Veikkausliiga</t>
  </si>
  <si>
    <t>Eliteserien</t>
  </si>
  <si>
    <t>Allsvenskan</t>
  </si>
  <si>
    <t>Atletico-MG</t>
  </si>
  <si>
    <t>Bragantino</t>
  </si>
  <si>
    <t>Serie A</t>
  </si>
  <si>
    <t>Odd</t>
  </si>
  <si>
    <t>Molde</t>
  </si>
  <si>
    <t>Tromso</t>
  </si>
  <si>
    <t>Valerenga</t>
  </si>
  <si>
    <t>Stromsgodset</t>
  </si>
  <si>
    <t>J1 League</t>
  </si>
  <si>
    <t>Pachuca</t>
  </si>
  <si>
    <t>Club America</t>
  </si>
  <si>
    <t>U.A.N.L.- Tigres</t>
  </si>
  <si>
    <t>Atlas</t>
  </si>
  <si>
    <t>13/05/2022</t>
  </si>
  <si>
    <t>AC Oulu</t>
  </si>
  <si>
    <t>Honka</t>
  </si>
  <si>
    <t>VPS</t>
  </si>
  <si>
    <t>SJK</t>
  </si>
  <si>
    <t>Dundalk</t>
  </si>
  <si>
    <t>Bohemians</t>
  </si>
  <si>
    <t>Shamrock Rovers</t>
  </si>
  <si>
    <t>Derry City</t>
  </si>
  <si>
    <t>Shelbourne</t>
  </si>
  <si>
    <t>Drogheda</t>
  </si>
  <si>
    <t>Finn Harps</t>
  </si>
  <si>
    <t>UC Dublin</t>
  </si>
  <si>
    <t>Cracovia</t>
  </si>
  <si>
    <t>Wisla Plock</t>
  </si>
  <si>
    <t>Jagiellonia</t>
  </si>
  <si>
    <t>Legia</t>
  </si>
  <si>
    <t>Chindia Targoviste</t>
  </si>
  <si>
    <t>Gaz Metan Medias</t>
  </si>
  <si>
    <t>Din. Bucuresti</t>
  </si>
  <si>
    <t>UTA Arad</t>
  </si>
  <si>
    <t>Sochi</t>
  </si>
  <si>
    <t>Nizhny Novgorod</t>
  </si>
  <si>
    <t>Admira</t>
  </si>
  <si>
    <t>Altach</t>
  </si>
  <si>
    <t>Ried</t>
  </si>
  <si>
    <t>LASK</t>
  </si>
  <si>
    <t>Tirol</t>
  </si>
  <si>
    <t>Hartberg</t>
  </si>
  <si>
    <t>Ceara</t>
  </si>
  <si>
    <t>Flamengo RJ</t>
  </si>
  <si>
    <t>Palmeiras</t>
  </si>
  <si>
    <t>Atletico GO</t>
  </si>
  <si>
    <t>Internacional</t>
  </si>
  <si>
    <t>Corinthians</t>
  </si>
  <si>
    <t>Inter Turku</t>
  </si>
  <si>
    <t>HIFK</t>
  </si>
  <si>
    <t>Sligo Rovers</t>
  </si>
  <si>
    <t>St. Patricks</t>
  </si>
  <si>
    <t>Iwata</t>
  </si>
  <si>
    <t>FC Tokyo</t>
  </si>
  <si>
    <t>Kyoto</t>
  </si>
  <si>
    <t>Shimizu S-Pulse</t>
  </si>
  <si>
    <t>Nagoya Grampus</t>
  </si>
  <si>
    <t>Cerezo Osaka</t>
  </si>
  <si>
    <t>Kashima Antlers</t>
  </si>
  <si>
    <t>Hokkaido Consadole Sapporo</t>
  </si>
  <si>
    <t>Vissel Kobe</t>
  </si>
  <si>
    <t>Sagan Tosu</t>
  </si>
  <si>
    <t>Kawasaki Frontale</t>
  </si>
  <si>
    <t>Avispa Fukuoka</t>
  </si>
  <si>
    <t>Shonan Bellmare</t>
  </si>
  <si>
    <t>Yokohama F. Marinos</t>
  </si>
  <si>
    <t>Kashiwa Reysol</t>
  </si>
  <si>
    <t>Gamba Osaka</t>
  </si>
  <si>
    <t>Termalica B-B.</t>
  </si>
  <si>
    <t>Piast Gliwice</t>
  </si>
  <si>
    <t>Warta Poznan</t>
  </si>
  <si>
    <t>Lech Poznan</t>
  </si>
  <si>
    <t>Zaglebie</t>
  </si>
  <si>
    <t>Rakow</t>
  </si>
  <si>
    <t>Lechia Gdansk</t>
  </si>
  <si>
    <t>Pogon Szczecin</t>
  </si>
  <si>
    <t>Farul Constanta</t>
  </si>
  <si>
    <t>FC Arges</t>
  </si>
  <si>
    <t>FC Voluntari</t>
  </si>
  <si>
    <t>FCSB</t>
  </si>
  <si>
    <t>Ufa</t>
  </si>
  <si>
    <t>Arsenal Tula</t>
  </si>
  <si>
    <t>FK Rostov</t>
  </si>
  <si>
    <t>Khimki</t>
  </si>
  <si>
    <t>Lokomotiv Moscow</t>
  </si>
  <si>
    <t>Dynamo Moscow</t>
  </si>
  <si>
    <t>Akhmat Grozny</t>
  </si>
  <si>
    <t>samara</t>
  </si>
  <si>
    <t>Mjallby</t>
  </si>
  <si>
    <t>Varnamo</t>
  </si>
  <si>
    <t>Sirius</t>
  </si>
  <si>
    <t>Elfsborg</t>
  </si>
  <si>
    <t>Toronto FC</t>
  </si>
  <si>
    <t>Orlando City</t>
  </si>
  <si>
    <t>Colorado Rapids</t>
  </si>
  <si>
    <t>Los Angeles FC</t>
  </si>
  <si>
    <t>A. Klagenfurt</t>
  </si>
  <si>
    <t>Austria Vienna</t>
  </si>
  <si>
    <t>Rapid Vienna</t>
  </si>
  <si>
    <t>Salzburg</t>
  </si>
  <si>
    <t>Sturm Graz</t>
  </si>
  <si>
    <t>Wolfsberger</t>
  </si>
  <si>
    <t>Fluminense</t>
  </si>
  <si>
    <t>Athletico-PR</t>
  </si>
  <si>
    <t>Sao Paulo</t>
  </si>
  <si>
    <t>Cuiaba</t>
  </si>
  <si>
    <t>Coritiba</t>
  </si>
  <si>
    <t>America MG</t>
  </si>
  <si>
    <t>Avai</t>
  </si>
  <si>
    <t>Juventude</t>
  </si>
  <si>
    <t>Botafogo RJ</t>
  </si>
  <si>
    <t>Fortaleza</t>
  </si>
  <si>
    <t>Goias</t>
  </si>
  <si>
    <t>Santos</t>
  </si>
  <si>
    <t>Ilves</t>
  </si>
  <si>
    <t>Mariehamn</t>
  </si>
  <si>
    <t>Stal Mielec</t>
  </si>
  <si>
    <t>Slask Wroclaw</t>
  </si>
  <si>
    <t>Gornik Z.</t>
  </si>
  <si>
    <t>Leczna</t>
  </si>
  <si>
    <t>Radomiak Radom</t>
  </si>
  <si>
    <t>Wisla</t>
  </si>
  <si>
    <t>CFR Cluj</t>
  </si>
  <si>
    <t>Univ. Craiova</t>
  </si>
  <si>
    <t>Ural</t>
  </si>
  <si>
    <t>Rubin Kazan</t>
  </si>
  <si>
    <t>Spartak Moscow</t>
  </si>
  <si>
    <t>Zenit</t>
  </si>
  <si>
    <t>Krasnodar</t>
  </si>
  <si>
    <t>CSKA Moscow</t>
  </si>
  <si>
    <t>Hacken</t>
  </si>
  <si>
    <t>Kalmar</t>
  </si>
  <si>
    <t>Hammarby</t>
  </si>
  <si>
    <t>Degerfors</t>
  </si>
  <si>
    <t>Helsingborg</t>
  </si>
  <si>
    <t>Goteborg</t>
  </si>
  <si>
    <t>Varbergs</t>
  </si>
  <si>
    <t>Norrkoping</t>
  </si>
  <si>
    <t>Sundsvall</t>
  </si>
  <si>
    <t>Charlotte</t>
  </si>
  <si>
    <t>CF Montreal</t>
  </si>
  <si>
    <t>New York City</t>
  </si>
  <si>
    <t>Columbus Crew</t>
  </si>
  <si>
    <t>Vancouver Whitecaps</t>
  </si>
  <si>
    <t>San Jose Earthquakes</t>
  </si>
  <si>
    <t>Philadelphia Union</t>
  </si>
  <si>
    <t>New York Red Bulls</t>
  </si>
  <si>
    <t>Chicago Fire</t>
  </si>
  <si>
    <t>FC Cincinnati</t>
  </si>
  <si>
    <t>Inter Miami</t>
  </si>
  <si>
    <t>DC United</t>
  </si>
  <si>
    <t>Houston Dynamo</t>
  </si>
  <si>
    <t>Nashville SC</t>
  </si>
  <si>
    <t>Real Salt Lake</t>
  </si>
  <si>
    <t>Austin FC</t>
  </si>
  <si>
    <t>Portland Timbers</t>
  </si>
  <si>
    <t>Sporting Kansas City</t>
  </si>
  <si>
    <t>Los Angeles Galaxy</t>
  </si>
  <si>
    <t>FC Dallas</t>
  </si>
  <si>
    <t>Atlanta Utd</t>
  </si>
  <si>
    <t>New England Revolution</t>
  </si>
  <si>
    <t>Seattle Sounders</t>
  </si>
  <si>
    <t>Minnesota United</t>
  </si>
  <si>
    <t>Aalesund</t>
  </si>
  <si>
    <t>Bodo/Glimt</t>
  </si>
  <si>
    <t>Kristiansund</t>
  </si>
  <si>
    <t>Lillestrom</t>
  </si>
  <si>
    <t>Sarpsborg 08</t>
  </si>
  <si>
    <t>Haugesund</t>
  </si>
  <si>
    <t>Rosenborg</t>
  </si>
  <si>
    <t>Sandefjord</t>
  </si>
  <si>
    <t>Jerv</t>
  </si>
  <si>
    <t>Ham-Kam</t>
  </si>
  <si>
    <t>Academica Clinceni</t>
  </si>
  <si>
    <t>FC Botosani</t>
  </si>
  <si>
    <t>Mioveni</t>
  </si>
  <si>
    <t>FC Rapid Bucuresti</t>
  </si>
  <si>
    <t>U Craiova 1948</t>
  </si>
  <si>
    <t>Sepsi Sf. Gheorghe</t>
  </si>
  <si>
    <t>Djurgarden</t>
  </si>
  <si>
    <t>14/05/2022</t>
  </si>
  <si>
    <t>15/05/2022</t>
  </si>
  <si>
    <t>16/05/2022</t>
  </si>
  <si>
    <t>Premier Division</t>
  </si>
  <si>
    <t>Ekstraklasa</t>
  </si>
  <si>
    <t>Liga 1</t>
  </si>
  <si>
    <t>Premier League</t>
  </si>
  <si>
    <t>Admiral Bundesliga</t>
  </si>
  <si>
    <t>MLS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</si>
</sst>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1.0339389529034886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2.4477881002366857</v>
      </c>
      <c r="I2" s="6">
        <f>IF('Log_working_3-way'!$D2="","",'True_Odds_Calculator_3-way'!O3/'True_Odds_Calculator_3-way'!B3-1)</f>
        <v>5.5000649504448758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3.2541924433399094E-2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1.0262431860553705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11.316381267680251</v>
      </c>
      <c r="I3" s="6">
        <f>IF('Log_working_3-way'!$D3="","",'True_Odds_Calculator_3-way'!O4/'True_Odds_Calculator_3-way'!B4-1)</f>
        <v>6.8045227975290734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2.8263063466925198E-2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1.0249005501343704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15.094077599910051</v>
      </c>
      <c r="I4" s="6">
        <f>IF('Log_working_3-way'!$D4="","",'True_Odds_Calculator_3-way'!O5/'True_Odds_Calculator_3-way'!B5-1)</f>
        <v>6.5150401237357753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2.6747596243085647E-2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1.0274126320522479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21.044403151963198</v>
      </c>
      <c r="I5" s="6">
        <f>IF('Log_working_3-way'!$D5="","",'True_Odds_Calculator_3-way'!O6/'True_Odds_Calculator_3-way'!B6-1)</f>
        <v>8.1474855941282804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2.8639188148390504E-2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1.0347982047263129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32.896683316418923</v>
      </c>
      <c r="I6" s="6">
        <f>IF('Log_working_3-way'!$D6="","",'True_Odds_Calculator_3-way'!O7/'True_Odds_Calculator_3-way'!B7-1)</f>
        <v>6.0717543623100125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3.2926417541802255E-2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1.0333729439137831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33.342159235999979</v>
      </c>
      <c r="I7" s="6">
        <f>IF('Log_working_3-way'!$D7="","",'True_Odds_Calculator_3-way'!O8/'True_Odds_Calculator_3-way'!B8-1)</f>
        <v>4.9680996882984516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3.1700970191948841E-2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1.0286956292970613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25.918299623662897</v>
      </c>
      <c r="I8" s="6">
        <f>IF('Log_working_3-way'!$D8="","",'True_Odds_Calculator_3-way'!O9/'True_Odds_Calculator_3-way'!B9-1)</f>
        <v>6.3746527363357881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2.9070610410323328E-2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1.0253594999022226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7.5209857526021153</v>
      </c>
      <c r="I9" s="6">
        <f>IF('Log_working_3-way'!$D9="","",'True_Odds_Calculator_3-way'!O10/'True_Odds_Calculator_3-way'!B10-1)</f>
        <v>8.7487531677643382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2.7251443704311651E-2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1.1378963997914862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82.738512047258197</v>
      </c>
      <c r="I10" s="6">
        <f>IF('Log_working_3-way'!$D10="","",'True_Odds_Calculator_3-way'!O11/'True_Odds_Calculator_3-way'!B11-1)</f>
        <v>-0.35902678598258164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4.3054989776128982E-2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1.0464278242141414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5.1188322779045343</v>
      </c>
      <c r="I11" s="6">
        <f>IF('Log_working_3-way'!$D11="","",'True_Odds_Calculator_3-way'!O12/'True_Odds_Calculator_3-way'!B12-1)</f>
        <v>6.7050846313279227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4.7459547685587467E-2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1.0463084558742839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42.918581036030027</v>
      </c>
      <c r="I12" s="6">
        <f>IF('Log_working_3-way'!$D12="","",'True_Odds_Calculator_3-way'!O13/'True_Odds_Calculator_3-way'!B13-1)</f>
        <v>3.4110092623341934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3.9509036790704721E-2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1.0404015606616737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12.342518614013777</v>
      </c>
      <c r="I13" s="6">
        <f>IF('Log_working_3-way'!$D13="","",'True_Odds_Calculator_3-way'!O14/'True_Odds_Calculator_3-way'!B14-1)</f>
        <v>8.7817989050916694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4.3500339232038776E-2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1.0288993283681174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26.49163576530708</v>
      </c>
      <c r="I14" s="6">
        <f>IF('Log_working_3-way'!$D14="","",'True_Odds_Calculator_3-way'!O15/'True_Odds_Calculator_3-way'!B15-1)</f>
        <v>6.136143054832246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2.9161947535524257E-2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1.032554601630888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3.7242492883639624</v>
      </c>
      <c r="I15" s="6">
        <f>IF('Log_working_3-way'!$D15="","",'True_Odds_Calculator_3-way'!O16/'True_Odds_Calculator_3-way'!B16-1)</f>
        <v>4.0998362522929481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3.1503698878726727E-2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1.0261838507465419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17.231997670417798</v>
      </c>
      <c r="I16" s="6">
        <f>IF('Log_working_3-way'!$D16="","",'True_Odds_Calculator_3-way'!O17/'True_Odds_Calculator_3-way'!B17-1)</f>
        <v>5.772980052291226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2.787850345906584E-2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1.0334731954497516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6.1741273470239513</v>
      </c>
      <c r="I17" s="6">
        <f>IF('Log_working_3-way'!$D17="","",'True_Odds_Calculator_3-way'!O18/'True_Odds_Calculator_3-way'!B18-1)</f>
        <v>6.5393717287483906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3.4900960410858772E-2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1.0431414587032677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37.55070700058495</v>
      </c>
      <c r="I18" s="6">
        <f>IF('Log_working_3-way'!$D18="","",'True_Odds_Calculator_3-way'!O19/'True_Odds_Calculator_3-way'!B19-1)</f>
        <v>4.5080003294487474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3.9090750346129299E-2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1.0608209257206997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59.578282084455338</v>
      </c>
      <c r="I19" s="6">
        <f>IF('Log_working_3-way'!$D19="","",'True_Odds_Calculator_3-way'!O20/'True_Odds_Calculator_3-way'!B20-1)</f>
        <v>1.5510636886672886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3.9781189873268286E-2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1.030944830900163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17.143354270764164</v>
      </c>
      <c r="I20" s="6">
        <f>IF('Log_working_3-way'!$D20="","",'True_Odds_Calculator_3-way'!O21/'True_Odds_Calculator_3-way'!B21-1)</f>
        <v>9.757194747136074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3.2900432900432763E-2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1.0359507914589356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45.195265905036969</v>
      </c>
      <c r="I21" s="6">
        <f>IF('Log_working_3-way'!$D21="","",'True_Odds_Calculator_3-way'!O22/'True_Odds_Calculator_3-way'!B22-1)</f>
        <v>3.7330061822503025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2.9595235613176341E-2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1.0356631829202976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9.0219229564672716</v>
      </c>
      <c r="I22" s="6">
        <f>IF('Log_working_3-way'!$D22="","",'True_Odds_Calculator_3-way'!O23/'True_Odds_Calculator_3-way'!B23-1)</f>
        <v>8.4053398058252426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3.8306451612903247E-2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1.0274016239897394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6.4157305952227945</v>
      </c>
      <c r="I23" s="6">
        <f>IF('Log_working_3-way'!$D23="","",'True_Odds_Calculator_3-way'!O24/'True_Odds_Calculator_3-way'!B24-1)</f>
        <v>7.7636014403626685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2.9032082005757687E-2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1.0261713701641051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13.275621655240341</v>
      </c>
      <c r="I24" s="6">
        <f>IF('Log_working_3-way'!$D24="","",'True_Odds_Calculator_3-way'!O25/'True_Odds_Calculator_3-way'!B25-1)</f>
        <v>8.321182248239964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2.8309755470579345E-2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1.0259644387672939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13.500246325172142</v>
      </c>
      <c r="I25" s="6">
        <f>IF('Log_working_3-way'!$D25="","",'True_Odds_Calculator_3-way'!O26/'True_Odds_Calculator_3-way'!B26-1)</f>
        <v>9.8076780415430278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2.807569474236149E-2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1.0272885988412119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23.07170669391693</v>
      </c>
      <c r="I26" s="6">
        <f>IF('Log_working_3-way'!$D26="","",'True_Odds_Calculator_3-way'!O27/'True_Odds_Calculator_3-way'!B27-1)</f>
        <v>5.5611133219155837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2.8255407578305469E-2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1.0255939734072239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13.394752166899384</v>
      </c>
      <c r="I27" s="6">
        <f>IF('Log_working_3-way'!$D27="","",'True_Odds_Calculator_3-way'!O28/'True_Odds_Calculator_3-way'!B28-1)</f>
        <v>7.7228409631252344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2.7659193904023827E-2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1.0308527840356467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33.424573849640353</v>
      </c>
      <c r="I28" s="6">
        <f>IF('Log_working_3-way'!$D28="","",'True_Odds_Calculator_3-way'!O29/'True_Odds_Calculator_3-way'!B29-1)</f>
        <v>5.3228809111584328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2.9231012619717056E-2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1.0283367225916011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5.1342161442941343</v>
      </c>
      <c r="I29" s="6">
        <f>IF('Log_working_3-way'!$D29="","",'True_Odds_Calculator_3-way'!O30/'True_Odds_Calculator_3-way'!B30-1)</f>
        <v>6.0977675246221184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2.9140764875274838E-2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1.0273138668831423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23.313530805125094</v>
      </c>
      <c r="I30" s="6">
        <f>IF('Log_working_3-way'!$D30="","",'True_Odds_Calculator_3-way'!O31/'True_Odds_Calculator_3-way'!B31-1)</f>
        <v>6.2206433502736225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2.8234039736022343E-2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1.0248718311311569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11.420803261528294</v>
      </c>
      <c r="I31" s="6">
        <f>IF('Log_working_3-way'!$D31="","",'True_Odds_Calculator_3-way'!O32/'True_Odds_Calculator_3-way'!B32-1)</f>
        <v>7.7291671958820523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2.6914425118017782E-2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1.055687481526951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7.6019052519980423E-2</v>
      </c>
      <c r="I32" s="6">
        <f>IF('Log_working_3-way'!$D32="","",'True_Odds_Calculator_3-way'!O33/'True_Odds_Calculator_3-way'!B33-1)</f>
        <v>3.3223719438086077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4.2884109602329357E-2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1.0437522765299041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3.3973785211170462</v>
      </c>
      <c r="I33" s="6">
        <f>IF('Log_working_3-way'!$D33="","",'True_Odds_Calculator_3-way'!O34/'True_Odds_Calculator_3-way'!B34-1)</f>
        <v>5.5037698316236412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4.2731247161118757E-2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1.0366266662942325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9.0175064393934807</v>
      </c>
      <c r="I34" s="6">
        <f>IF('Log_working_3-way'!$D34="","",'True_Odds_Calculator_3-way'!O35/'True_Odds_Calculator_3-way'!B35-1)</f>
        <v>6.1086540703694583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3.8764220040517383E-2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1.0683802038733718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37.233901239565157</v>
      </c>
      <c r="I35" s="6">
        <f>IF('Log_working_3-way'!$D35="","",'True_Odds_Calculator_3-way'!O36/'True_Odds_Calculator_3-way'!B36-1)</f>
        <v>5.7017061806509615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6.108965678653222E-2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1.1200374122480636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-0.61504087798420959</v>
      </c>
      <c r="I36" s="6">
        <f>IF('Log_working_3-way'!$D36="","",'True_Odds_Calculator_3-way'!O37/'True_Odds_Calculator_3-way'!B37-1)</f>
        <v>2.0118901729022078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7.0164347011099304E-2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1.0510818378589029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31.220276044037774</v>
      </c>
      <c r="I37" s="6">
        <f>IF('Log_working_3-way'!$D37="","",'True_Odds_Calculator_3-way'!O38/'True_Odds_Calculator_3-way'!B38-1)</f>
        <v>5.851229049923548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4.9092661985711272E-2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1.0436540349315055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4.5782614728571147E-2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1.0462980196738361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4.636616818637318E-2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1.042631622336649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17.721545767354787</v>
      </c>
      <c r="I42" s="6">
        <f>IF('Log_working_3-way'!$D42="","",'True_Odds_Calculator_3-way'!O41/'True_Odds_Calculator_3-way'!B41-1)</f>
        <v>7.3206870077132358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4.5155434535965489E-2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1.0275332943611022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20.878812099414972</v>
      </c>
      <c r="I43" s="6">
        <f>IF('Log_working_3-way'!$D43="","",'True_Odds_Calculator_3-way'!O42/'True_Odds_Calculator_3-way'!B42-1)</f>
        <v>7.3653267682726931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2.8779813895863038E-2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1.0344013682249151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2.1629602781854782</v>
      </c>
      <c r="I44" s="6">
        <f>IF('Log_working_3-way'!$D44="","",'True_Odds_Calculator_3-way'!O43/'True_Odds_Calculator_3-way'!B43-1)</f>
        <v>4.0102136166137292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3.1769146185621988E-2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1.0250255200075422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12.23545829940165</v>
      </c>
      <c r="I45" s="6">
        <f>IF('Log_working_3-way'!$D45="","",'True_Odds_Calculator_3-way'!O44/'True_Odds_Calculator_3-way'!B44-1)</f>
        <v>7.119426751364534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2.702472111426335E-2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1.026008900859342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13.227757311566009</v>
      </c>
      <c r="I46" s="6">
        <f>IF('Log_working_3-way'!$D46="","",'True_Odds_Calculator_3-way'!O45/'True_Odds_Calculator_3-way'!B45-1)</f>
        <v>6.520185720324859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2.799366078589971E-2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1.0403503344178269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8.3328451022922749</v>
      </c>
      <c r="I47" s="6">
        <f>IF('Log_working_3-way'!$D47="","",'True_Odds_Calculator_3-way'!O46/'True_Odds_Calculator_3-way'!B46-1)</f>
        <v>8.4495045338947659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4.3064931240635262E-2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1.0274657447080466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5.6662690478711149</v>
      </c>
      <c r="I48" s="6">
        <f>IF('Log_working_3-way'!$D48="","",'True_Odds_Calculator_3-way'!O47/'True_Odds_Calculator_3-way'!B47-1)</f>
        <v>4.9896227705456244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2.8053777554325698E-2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1.0309788175221191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2.5049778518398922</v>
      </c>
      <c r="I49" s="6">
        <f>IF('Log_working_3-way'!$D49="","",'True_Odds_Calculator_3-way'!O48/'True_Odds_Calculator_3-way'!B48-1)</f>
        <v>3.819688143919616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2.8916768062242637E-2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1.0266672094560279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20.440008830753598</v>
      </c>
      <c r="I50" s="6">
        <f>IF('Log_working_3-way'!$D50="","",'True_Odds_Calculator_3-way'!O49/'True_Odds_Calculator_3-way'!B49-1)</f>
        <v>6.0670204418920219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2.8042688091320933E-2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1.0325147508268104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19.450633603039016</v>
      </c>
      <c r="I51" s="6">
        <f>IF('Log_working_3-way'!$D51="","",'True_Odds_Calculator_3-way'!O50/'True_Odds_Calculator_3-way'!B50-1)</f>
        <v>8.1450177965940238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3.4281266889019113E-2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1.0450569881884488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42.814344094975532</v>
      </c>
      <c r="I52" s="6">
        <f>IF('Log_working_3-way'!$D52="","",'True_Odds_Calculator_3-way'!O51/'True_Odds_Calculator_3-way'!B51-1)</f>
        <v>4.8148997988567253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3.8038737911261444E-2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1.0323561091152926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18.098370097302208</v>
      </c>
      <c r="I53" s="6">
        <f>IF('Log_working_3-way'!$D53="","",'True_Odds_Calculator_3-way'!O52/'True_Odds_Calculator_3-way'!B52-1)</f>
        <v>6.543888971754348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3.4333059594171988E-2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1.0359948430507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14.413682953870444</v>
      </c>
      <c r="I54" s="6">
        <f>IF('Log_working_3-way'!$D54="","",'True_Odds_Calculator_3-way'!O53/'True_Odds_Calculator_3-way'!B53-1)</f>
        <v>9.4930364628402764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3.8674978608971955E-2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1.0323398729300437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17.762377929630937</v>
      </c>
      <c r="I55" s="6">
        <f>IF('Log_working_3-way'!$D55="","",'True_Odds_Calculator_3-way'!O54/'True_Odds_Calculator_3-way'!B54-1)</f>
        <v>8.3245493261829449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3.4373759552583483E-2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1.0311531681947992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8.7028478819211443</v>
      </c>
      <c r="I56" s="6">
        <f>IF('Log_working_3-way'!$D56="","",'True_Odds_Calculator_3-way'!O55/'True_Odds_Calculator_3-way'!B55-1)</f>
        <v>8.5206388303827527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3.3532151968159951E-2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1.0397208216455394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23.910936405816148</v>
      </c>
      <c r="I57" s="6">
        <f>IF('Log_working_3-way'!$D57="","",'True_Odds_Calculator_3-way'!O56/'True_Odds_Calculator_3-way'!B56-1)</f>
        <v>5.0726285071910269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4.0726655320224348E-2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1.0441175054292451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34.539238669941724</v>
      </c>
      <c r="I58" s="6">
        <f>IF('Log_working_3-way'!$D58="","",'True_Odds_Calculator_3-way'!O57/'True_Odds_Calculator_3-way'!B57-1)</f>
        <v>4.8698086145572788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4.1401941604014558E-2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1.0401486575587757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6.2520460763690968</v>
      </c>
      <c r="I59" s="6">
        <f>IF('Log_working_3-way'!$D59="","",'True_Odds_Calculator_3-way'!O58/'True_Odds_Calculator_3-way'!B58-1)</f>
        <v>5.8328326893127107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4.1391941391941245E-2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1.0372717816954686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20.365344264756864</v>
      </c>
      <c r="I60" s="6">
        <f>IF('Log_working_3-way'!$D60="","",'True_Odds_Calculator_3-way'!O59/'True_Odds_Calculator_3-way'!B59-1)</f>
        <v>6.1683540314374312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3.9039803982217736E-2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1.0412088690249306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29.307197752977736</v>
      </c>
      <c r="I61" s="6">
        <f>IF('Log_working_3-way'!$D61="","",'True_Odds_Calculator_3-way'!O60/'True_Odds_Calculator_3-way'!B60-1)</f>
        <v>5.5805025465677121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4.0497597217342918E-2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1.0284033280997753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24.837661068042404</v>
      </c>
      <c r="I62" s="6">
        <f>IF('Log_working_3-way'!$D62="","",'True_Odds_Calculator_3-way'!O61/'True_Odds_Calculator_3-way'!B61-1)</f>
        <v>5.3601683647577767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2.9011230365251439E-2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1.0318707485382625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36.07722020572033</v>
      </c>
      <c r="I63" s="6">
        <f>IF('Log_working_3-way'!$D63="","",'True_Odds_Calculator_3-way'!O62/'True_Odds_Calculator_3-way'!B62-1)</f>
        <v>4.5803665260704118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2.9305948111605584E-2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1.0314259608800267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34.266609529053476</v>
      </c>
      <c r="I64" s="6">
        <f>IF('Log_working_3-way'!$D64="","",'True_Odds_Calculator_3-way'!O63/'True_Odds_Calculator_3-way'!B63-1)</f>
        <v>4.8666619912139373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2.959808752125026E-2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1.0362150160175474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9.7947604222980313</v>
      </c>
      <c r="I65" s="6">
        <f>IF('Log_working_3-way'!$D65="","",'True_Odds_Calculator_3-way'!O64/'True_Odds_Calculator_3-way'!B64-1)</f>
        <v>8.547158911634348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3.896981990288273E-2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1.0502213676202412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39.953481841370184</v>
      </c>
      <c r="I66" s="6">
        <f>IF('Log_working_3-way'!$D66="","",'True_Odds_Calculator_3-way'!O65/'True_Odds_Calculator_3-way'!B65-1)</f>
        <v>4.0627216663014512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4.4606059814054966E-2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1.0377574020598022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8.8875314898642568</v>
      </c>
      <c r="I67" s="6">
        <f>IF('Log_working_3-way'!$D67="","",'True_Odds_Calculator_3-way'!O66/'True_Odds_Calculator_3-way'!B66-1)</f>
        <v>6.3855469598095969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3.9999006868322695E-2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1.0742833303443484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41.546607907248571</v>
      </c>
      <c r="I68" s="6">
        <f>IF('Log_working_3-way'!$D68="","",'True_Odds_Calculator_3-way'!O67/'True_Odds_Calculator_3-way'!B67-1)</f>
        <v>5.5260427019960092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6.3264627424342024E-2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1.0409148146511789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18.335586473594905</v>
      </c>
      <c r="I69" s="6">
        <f>IF('Log_working_3-way'!$D69="","",'True_Odds_Calculator_3-way'!O68/'True_Odds_Calculator_3-way'!B68-1)</f>
        <v>7.9923162074404601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4.3258231867521868E-2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1.0473092304604372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4.7623005136877081</v>
      </c>
      <c r="I70" s="6">
        <f>IF('Log_working_3-way'!$D70="","",'True_Odds_Calculator_3-way'!O69/'True_Odds_Calculator_3-way'!B69-1)</f>
        <v>4.733879839305307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4.6924520567464878E-2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1.0440200373233512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7.8555672175867048</v>
      </c>
      <c r="I71" s="6">
        <f>IF('Log_working_3-way'!$D71="","",'True_Odds_Calculator_3-way'!O70/'True_Odds_Calculator_3-way'!B70-1)</f>
        <v>5.17469820917057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4.556335242892029E-2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1.0275171909477721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22.408947592410257</v>
      </c>
      <c r="I72" s="6">
        <f>IF('Log_working_3-way'!$D72="","",'True_Odds_Calculator_3-way'!O71/'True_Odds_Calculator_3-way'!B71-1)</f>
        <v>6.8421252498806089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2.8496036486806986E-2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1.026214386733646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17.560853078997557</v>
      </c>
      <c r="I73" s="6">
        <f>IF('Log_working_3-way'!$D73="","",'True_Odds_Calculator_3-way'!O72/'True_Odds_Calculator_3-way'!B72-1)</f>
        <v>7.3717499239142992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2.7931812031287251E-2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1.0252269679306132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14.189949682924651</v>
      </c>
      <c r="I74" s="6">
        <f>IF('Log_working_3-way'!$D74="","",'True_Odds_Calculator_3-way'!O73/'True_Odds_Calculator_3-way'!B73-1)</f>
        <v>7.4108433326498613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2.7212401892708904E-2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1.031028198367856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27.734261998773217</v>
      </c>
      <c r="I75" s="6">
        <f>IF('Log_working_3-way'!$D75="","",'True_Odds_Calculator_3-way'!O74/'True_Odds_Calculator_3-way'!B74-1)</f>
        <v>7.0329896141371577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3.0834582708645586E-2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1.0430160702043501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49.386030514596264</v>
      </c>
      <c r="I76" s="6">
        <f>IF('Log_working_3-way'!$D76="","",'True_Odds_Calculator_3-way'!O75/'True_Odds_Calculator_3-way'!B75-1)</f>
        <v>2.8173061290952433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3.3723332179294685E-2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1.0256934827872548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17.023330652994154</v>
      </c>
      <c r="I77" s="6">
        <f>IF('Log_working_3-way'!$D77="","",'True_Odds_Calculator_3-way'!O76/'True_Odds_Calculator_3-way'!B76-1)</f>
        <v>6.8740249597548511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2.7461247409684475E-2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1.0322831656076834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34.105850987997172</v>
      </c>
      <c r="I78" s="6">
        <f>IF('Log_working_3-way'!$D78="","",'True_Odds_Calculator_3-way'!O77/'True_Odds_Calculator_3-way'!B77-1)</f>
        <v>4.9860945881614951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3.0377326993739739E-2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1.0268446926034887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20.252352107566669</v>
      </c>
      <c r="I79" s="6">
        <f>IF('Log_working_3-way'!$D79="","",'True_Odds_Calculator_3-way'!O78/'True_Odds_Calculator_3-way'!B78-1)</f>
        <v>6.1093697378971763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2.8257664315043174E-2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1.0255262919351327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15.84927516967441</v>
      </c>
      <c r="I80" s="6">
        <f>IF('Log_working_3-way'!$D80="","",'True_Odds_Calculator_3-way'!O79/'True_Odds_Calculator_3-way'!B79-1)</f>
        <v>7.8582456327821593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2.7423445600686325E-2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1.0276457837339823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24.315464591068128</v>
      </c>
      <c r="I81" s="6">
        <f>IF('Log_working_3-way'!$D81="","",'True_Odds_Calculator_3-way'!O80/'True_Odds_Calculator_3-way'!B80-1)</f>
        <v>5.6645574938356482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2.8394442754951399E-2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1.0250735573484719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12.6529973287457</v>
      </c>
      <c r="I82" s="6">
        <f>IF('Log_working_3-way'!$D82="","",'True_Odds_Calculator_3-way'!O81/'True_Odds_Calculator_3-way'!B81-1)</f>
        <v>7.2729859715675627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2.7087855035275332E-2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1.0258152902214586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11.491997030445509</v>
      </c>
      <c r="I83" s="6">
        <f>IF('Log_working_3-way'!$D83="","",'True_Odds_Calculator_3-way'!O82/'True_Odds_Calculator_3-way'!B82-1)</f>
        <v>8.7998442010270512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2.7995932584755856E-2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1.0257765248646595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16.934140346716301</v>
      </c>
      <c r="I84" s="6">
        <f>IF('Log_working_3-way'!$D84="","",'True_Odds_Calculator_3-way'!O83/'True_Odds_Calculator_3-way'!B83-1)</f>
        <v>6.9027487218681784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2.7564458080959531E-2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1.0277397858849115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23.812939873255754</v>
      </c>
      <c r="I85" s="6">
        <f>IF('Log_working_3-way'!$D85="","",'True_Odds_Calculator_3-way'!O84/'True_Odds_Calculator_3-way'!B84-1)</f>
        <v>6.1442372984269982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2.8578467602857982E-2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1.0310919628889492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30.063071263688975</v>
      </c>
      <c r="I86" s="6">
        <f>IF('Log_working_3-way'!$D86="","",'True_Odds_Calculator_3-way'!O85/'True_Odds_Calculator_3-way'!B85-1)</f>
        <v>5.5655251112842761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3.0473328025117041E-2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1.0270866892826427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22.59231160334576</v>
      </c>
      <c r="I87" s="6">
        <f>IF('Log_working_3-way'!$D87="","",'True_Odds_Calculator_3-way'!O86/'True_Odds_Calculator_3-way'!B86-1)</f>
        <v>5.8403743702008413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2.8133097098614446E-2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1.0323354147672306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29.287064519872779</v>
      </c>
      <c r="I88" s="6">
        <f>IF('Log_working_3-way'!$D88="","",'True_Odds_Calculator_3-way'!O87/'True_Odds_Calculator_3-way'!B87-1)</f>
        <v>5.4461408909105895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3.1908418019291895E-2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1.0370755779317338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12.050446360537006</v>
      </c>
      <c r="I89" s="6">
        <f>IF('Log_working_3-way'!$D89="","",'True_Odds_Calculator_3-way'!O88/'True_Odds_Calculator_3-way'!B88-1)</f>
        <v>7.0314169375451065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3.9757074239832768E-2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1.0740411096816236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24.748704597354074</v>
      </c>
      <c r="I90" s="6">
        <f>IF('Log_working_3-way'!$D90="","",'True_Odds_Calculator_3-way'!O89/'True_Odds_Calculator_3-way'!B89-1)</f>
        <v>6.8212022713231049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7.5036920280594277E-2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1.0346262999765148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32.673999948666321</v>
      </c>
      <c r="I91" s="6">
        <f>IF('Log_working_3-way'!$D91="","",'True_Odds_Calculator_3-way'!O90/'True_Odds_Calculator_3-way'!B90-1)</f>
        <v>5.4216434144172601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3.2929265637843486E-2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1.0316737433309138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7.288711168758244</v>
      </c>
      <c r="I92" s="6">
        <f>IF('Log_working_3-way'!$D92="","",'True_Odds_Calculator_3-way'!O91/'True_Odds_Calculator_3-way'!B91-1)</f>
        <v>5.5447629330671013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3.3243020151604963E-2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1.0465173879936276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45.046159467017937</v>
      </c>
      <c r="I93" s="6">
        <f>IF('Log_working_3-way'!$D93="","",'True_Odds_Calculator_3-way'!O92/'True_Odds_Calculator_3-way'!B92-1)</f>
        <v>3.382618844699194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3.8660911876950532E-2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1.0317865677528595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17.948753296656363</v>
      </c>
      <c r="I94" s="6">
        <f>IF('Log_working_3-way'!$D94="","",'True_Odds_Calculator_3-way'!O93/'True_Odds_Calculator_3-way'!B93-1)</f>
        <v>6.6796391460426134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3.3765540171079467E-2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1.0334269359731516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23.558160390461378</v>
      </c>
      <c r="I95" s="6">
        <f>IF('Log_working_3-way'!$D95="","",'True_Odds_Calculator_3-way'!O94/'True_Odds_Calculator_3-way'!B94-1)</f>
        <v>6.5120792106024137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3.4380113989052496E-2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1.0308241586747262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17.286149951652746</v>
      </c>
      <c r="I96" s="6">
        <f>IF('Log_working_3-way'!$D96="","",'True_Odds_Calculator_3-way'!O95/'True_Odds_Calculator_3-way'!B95-1)</f>
        <v>6.5056628396926657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3.2822958620452258E-2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1.040878169496207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38.725616037576195</v>
      </c>
      <c r="I97" s="6">
        <f>IF('Log_working_3-way'!$D97="","",'True_Odds_Calculator_3-way'!O96/'True_Odds_Calculator_3-way'!B96-1)</f>
        <v>3.8601549995498319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3.6767474283338597E-2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1.0678784175112577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62.997630383930584</v>
      </c>
      <c r="I98" s="6">
        <f>IF('Log_working_3-way'!$D98="","",'True_Odds_Calculator_3-way'!O97/'True_Odds_Calculator_3-way'!B97-1)</f>
        <v>1.2987128474967666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4.177393396640694E-2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1.0403496659713778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32.771101556576141</v>
      </c>
      <c r="I99" s="6">
        <f>IF('Log_working_3-way'!$D99="","",'True_Odds_Calculator_3-way'!O98/'True_Odds_Calculator_3-way'!B98-1)</f>
        <v>4.4678936029329428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3.8579481649981151E-2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1.1456384212361457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-0.87489721583292812</v>
      </c>
      <c r="I100" s="6">
        <f>IF('Log_working_3-way'!$D100="","",'True_Odds_Calculator_3-way'!O99/'True_Odds_Calculator_3-way'!B99-1)</f>
        <v>-3.4313419058051187E-2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5.383317840116586E-2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1.0640063329469693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1.6218932973332167</v>
      </c>
      <c r="I101" s="6">
        <f>IF('Log_working_3-way'!$D101="","",'True_Odds_Calculator_3-way'!O100/'True_Odds_Calculator_3-way'!B100-1)</f>
        <v>7.6311234441846345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5.9655794493050696E-2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1.054736059995971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5.7839857659272935</v>
      </c>
      <c r="I102" s="6">
        <f>IF('Log_working_3-way'!$D102="","",'True_Odds_Calculator_3-way'!O101/'True_Odds_Calculator_3-way'!B101-1)</f>
        <v>9.1341021935457114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5.7140027728262766E-2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1.0304884042926474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14.220765271514338</v>
      </c>
      <c r="I103" s="6">
        <f>IF('Log_working_3-way'!$D103="","",'True_Odds_Calculator_3-way'!O102/'True_Odds_Calculator_3-way'!B102-1)</f>
        <v>7.3095093520164891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3.2790491282438605E-2</v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5.3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1.71</v>
      </c>
      <c r="D2" s="9">
        <f>(K2/(AR2+K2-(AR2*K2)))</f>
        <v>0.18029246268841057</v>
      </c>
      <c r="E2" s="9">
        <f>(L2/(AR2+L2-(AR2*L2)))</f>
        <v>0.24851017261720468</v>
      </c>
      <c r="F2" s="9">
        <f>(M2/(AR2+M2-(AR2*M2)))</f>
        <v>0.57119736469438487</v>
      </c>
      <c r="G2" s="9">
        <f>AR2</f>
        <v>1.0573357144128603</v>
      </c>
      <c r="H2" s="9">
        <f>IF(A2="","",1/D2)</f>
        <v>5.5465435719752989</v>
      </c>
      <c r="I2" s="9">
        <f>IF(B2="","",1/E2)</f>
        <v>4.02398014322078</v>
      </c>
      <c r="J2" s="9">
        <f>IF(C2="","",1/F2)</f>
        <v>1.7507083572331308</v>
      </c>
      <c r="K2" s="11">
        <f>1/A2</f>
        <v>0.18867924528301888</v>
      </c>
      <c r="L2" s="11">
        <f>1/B2</f>
        <v>0.2590673575129534</v>
      </c>
      <c r="M2" s="11">
        <f>1/C2</f>
        <v>0.58479532163742687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-0.24959366186836074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0.22496525473098786</v>
      </c>
      <c r="Q2" s="11">
        <f>2*'OddsRatio_working_3-way'!K2*'OddsRatio_working_3-way'!L2*'OddsRatio_working_3-way'!M2</f>
        <v>5.7170331570772018E-2</v>
      </c>
      <c r="R2" s="11">
        <f>O2/N2</f>
        <v>0</v>
      </c>
      <c r="S2" s="11">
        <f>P2/N2</f>
        <v>-0.90132599140132708</v>
      </c>
      <c r="T2" s="11">
        <f>Q2/N2</f>
        <v>-0.2290536191617096</v>
      </c>
      <c r="U2" s="11">
        <f>'OddsRatio_working_3-way'!S2-'OddsRatio_working_3-way'!R2^2/3</f>
        <v>-0.90132599140132708</v>
      </c>
      <c r="V2" s="11">
        <f>'OddsRatio_working_3-way'!S2*'OddsRatio_working_3-way'!R2/3-2*'OddsRatio_working_3-way'!R2^3/27-'OddsRatio_working_3-way'!T2</f>
        <v>0.2290536191617096</v>
      </c>
      <c r="W2" s="11">
        <f>'OddsRatio_working_3-way'!V2^2+4*'OddsRatio_working_3-way'!U2^3/27</f>
        <v>-5.6012500100075649E-2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0.16468003867435874</v>
      </c>
      <c r="Y2" s="11">
        <f>IF('OddsRatio_working_3-way'!W2&gt;=0,IF('OddsRatio_working_3-way'!V2+SQRT('OddsRatio_working_3-way'!W2)&gt;0,0,PI()),ACOS('OddsRatio_working_3-way'!V2/(2*'OddsRatio_working_3-way'!X2)))</f>
        <v>0.80174972770770037</v>
      </c>
      <c r="Z2" s="11">
        <f>'OddsRatio_working_3-way'!X2^(1/3)*COS('OddsRatio_working_3-way'!Y2/3)</f>
        <v>0.52866785720643017</v>
      </c>
      <c r="AA2" s="11">
        <f>'OddsRatio_working_3-way'!X2^(1/3)*COS(('OddsRatio_working_3-way'!Y2+2*PI())/3)</f>
        <v>-0.38969030226607654</v>
      </c>
      <c r="AB2" s="11">
        <f>'OddsRatio_working_3-way'!X2^(1/3)*COS(('OddsRatio_working_3-way'!Y2+4*PI())/3)</f>
        <v>-0.13897755494035371</v>
      </c>
      <c r="AC2" s="11">
        <f>'OddsRatio_working_3-way'!X2^(1/3)*SIN('OddsRatio_working_3-way'!Y2/3)</f>
        <v>0.14474907215777674</v>
      </c>
      <c r="AD2" s="11">
        <f>'OddsRatio_working_3-way'!X2^(1/3)*SIN(('OddsRatio_working_3-way'!Y2+2*PI())/3)</f>
        <v>0.38546525842616419</v>
      </c>
      <c r="AE2" s="11">
        <f>'OddsRatio_working_3-way'!X2^(1/3)*SIN(('OddsRatio_working_3-way'!Y2+4*PI())/3)</f>
        <v>-0.53021433058394096</v>
      </c>
      <c r="AF2" s="11">
        <f>-'OddsRatio_working_3-way'!U2/(3*'OddsRatio_working_3-way'!X2^(1/3))*COS(('OddsRatio_working_3-way'!Y2)/3)</f>
        <v>0.52866785720643017</v>
      </c>
      <c r="AG2" s="11">
        <f>-'OddsRatio_working_3-way'!U2/(3*'OddsRatio_working_3-way'!X2^(1/3))*COS(('OddsRatio_working_3-way'!Y2+2*PI())/3)</f>
        <v>-0.38969030226607654</v>
      </c>
      <c r="AH2" s="11">
        <f>-'OddsRatio_working_3-way'!U2/(3*'OddsRatio_working_3-way'!X2^(1/3))*COS(('OddsRatio_working_3-way'!Y2+4*PI())/3)</f>
        <v>-0.13897755494035371</v>
      </c>
      <c r="AI2" s="11">
        <f>'OddsRatio_working_3-way'!U2/(3*'OddsRatio_working_3-way'!X2^(1/3))*SIN(('OddsRatio_working_3-way'!Y2)/3)</f>
        <v>-0.14474907215777674</v>
      </c>
      <c r="AJ2" s="11">
        <f>'OddsRatio_working_3-way'!U2/(3*'OddsRatio_working_3-way'!X2^(1/3))*SIN(('OddsRatio_working_3-way'!Y2+2*PI())/3)</f>
        <v>-0.38546525842616419</v>
      </c>
      <c r="AK2" s="11">
        <f>'OddsRatio_working_3-way'!U2/(3*'OddsRatio_working_3-way'!X2^(1/3))*SIN(('OddsRatio_working_3-way'!Y2+4*PI())/3)</f>
        <v>0.53021433058394096</v>
      </c>
      <c r="AL2" s="11">
        <f>'OddsRatio_working_3-way'!Z2+'OddsRatio_working_3-way'!AF2</f>
        <v>1.0573357144128603</v>
      </c>
      <c r="AM2" s="11">
        <f>'OddsRatio_working_3-way'!AA2+'OddsRatio_working_3-way'!AG2</f>
        <v>-0.77938060453215308</v>
      </c>
      <c r="AN2" s="11">
        <f>'OddsRatio_working_3-way'!AB2+'OddsRatio_working_3-way'!AH2</f>
        <v>-0.27795510988070743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1.0573357144128603</v>
      </c>
      <c r="AS2" s="11">
        <f>IF(('OddsRatio_working_3-way'!X2=0),IF(Q2&gt;0,-Q2^(1/3),(-Q2)^(1/3)),'OddsRatio_working_3-way'!AM2-'OddsRatio_working_3-way'!R2/3)</f>
        <v>-0.77938060453215308</v>
      </c>
      <c r="AT2" s="11">
        <f>IF(('OddsRatio_working_3-way'!X2=0),IF(Q2&gt;0,-Q2^(1/3),(-Q2)^(1/3)),'OddsRatio_working_3-way'!AN2-'OddsRatio_working_3-way'!R2/3)</f>
        <v>-0.27795510988070743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2.81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2.57</v>
      </c>
      <c r="D3" s="9">
        <f t="shared" ref="D3" si="0">(K3/(AR3+K3-(AR3*K3)))</f>
        <v>0.34619759932351346</v>
      </c>
      <c r="E3" s="9">
        <f t="shared" ref="E3" si="1">(L3/(AR3+L3-(AR3*L3)))</f>
        <v>0.27474340734093378</v>
      </c>
      <c r="F3" s="9">
        <f t="shared" ref="F3" si="2">(M3/(AR3+M3-(AR3*M3)))</f>
        <v>0.37905899333555282</v>
      </c>
      <c r="G3" s="9">
        <f t="shared" ref="G3" si="3">AR3</f>
        <v>1.0433833067002625</v>
      </c>
      <c r="H3" s="9">
        <f t="shared" ref="H3" si="4">IF(A3="","",1/D3)</f>
        <v>2.8885237851274748</v>
      </c>
      <c r="I3" s="9">
        <f t="shared" ref="I3" si="5">IF(B3="","",1/E3)</f>
        <v>3.6397597659516645</v>
      </c>
      <c r="J3" s="9">
        <f t="shared" ref="J3" si="6">IF(C3="","",1/F3)</f>
        <v>2.6381117915194117</v>
      </c>
      <c r="K3" s="11">
        <f t="shared" ref="K3" si="7">1/A3</f>
        <v>0.35587188612099646</v>
      </c>
      <c r="L3" s="11">
        <f t="shared" ref="L3" si="8">1/B3</f>
        <v>0.28328611898016998</v>
      </c>
      <c r="M3" s="11">
        <f t="shared" ref="M3" si="9">1/C3</f>
        <v>0.38910505836575876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-0.28202304660870026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0.23183197352047363</v>
      </c>
      <c r="Q3" s="11">
        <f>2*'OddsRatio_working_3-way'!K3*'OddsRatio_working_3-way'!L3*'OddsRatio_working_3-way'!M3</f>
        <v>7.8454136555151835E-2</v>
      </c>
      <c r="R3" s="11">
        <f t="shared" ref="R3" si="10">O3/N3</f>
        <v>0</v>
      </c>
      <c r="S3" s="11">
        <f t="shared" ref="S3" si="11">P3/N3</f>
        <v>-0.82203201585200425</v>
      </c>
      <c r="T3" s="11">
        <f t="shared" ref="T3" si="12">Q3/N3</f>
        <v>-0.27818342330017071</v>
      </c>
      <c r="U3" s="11">
        <f>'OddsRatio_working_3-way'!S3-'OddsRatio_working_3-way'!R3^2/3</f>
        <v>-0.82203201585200425</v>
      </c>
      <c r="V3" s="11">
        <f>'OddsRatio_working_3-way'!S3*'OddsRatio_working_3-way'!R3/3-2*'OddsRatio_working_3-way'!R3^3/27-'OddsRatio_working_3-way'!T3</f>
        <v>0.27818342330017071</v>
      </c>
      <c r="W3" s="11">
        <f>'OddsRatio_working_3-way'!V3^2+4*'OddsRatio_working_3-way'!U3^3/27</f>
        <v>-4.9068938638952564E-3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0.14343370495014168</v>
      </c>
      <c r="Y3" s="11">
        <f>IF('OddsRatio_working_3-way'!W3&gt;=0,IF('OddsRatio_working_3-way'!V3+SQRT('OddsRatio_working_3-way'!W3)&gt;0,0,PI()),ACOS('OddsRatio_working_3-way'!V3/(2*'OddsRatio_working_3-way'!X3)))</f>
        <v>0.24668098147643569</v>
      </c>
      <c r="Z3" s="11">
        <f>'OddsRatio_working_3-way'!X3^(1/3)*COS('OddsRatio_working_3-way'!Y3/3)</f>
        <v>0.52169165335013135</v>
      </c>
      <c r="AA3" s="11">
        <f>'OddsRatio_working_3-way'!X3^(1/3)*COS(('OddsRatio_working_3-way'!Y3+2*PI())/3)</f>
        <v>-0.29807979076171504</v>
      </c>
      <c r="AB3" s="11">
        <f>'OddsRatio_working_3-way'!X3^(1/3)*COS(('OddsRatio_working_3-way'!Y3+4*PI())/3)</f>
        <v>-0.22361186258841614</v>
      </c>
      <c r="AC3" s="11">
        <f>'OddsRatio_working_3-way'!X3^(1/3)*SIN('OddsRatio_working_3-way'!Y3/3)</f>
        <v>4.2994078376847829E-2</v>
      </c>
      <c r="AD3" s="11">
        <f>'OddsRatio_working_3-way'!X3^(1/3)*SIN(('OddsRatio_working_3-way'!Y3+2*PI())/3)</f>
        <v>0.430301185555095</v>
      </c>
      <c r="AE3" s="11">
        <f>'OddsRatio_working_3-way'!X3^(1/3)*SIN(('OddsRatio_working_3-way'!Y3+4*PI())/3)</f>
        <v>-0.47329526393194277</v>
      </c>
      <c r="AF3" s="11">
        <f>-'OddsRatio_working_3-way'!U3/(3*'OddsRatio_working_3-way'!X3^(1/3))*COS(('OddsRatio_working_3-way'!Y3)/3)</f>
        <v>0.52169165335013123</v>
      </c>
      <c r="AG3" s="11">
        <f>-'OddsRatio_working_3-way'!U3/(3*'OddsRatio_working_3-way'!X3^(1/3))*COS(('OddsRatio_working_3-way'!Y3+2*PI())/3)</f>
        <v>-0.29807979076171498</v>
      </c>
      <c r="AH3" s="11">
        <f>-'OddsRatio_working_3-way'!U3/(3*'OddsRatio_working_3-way'!X3^(1/3))*COS(('OddsRatio_working_3-way'!Y3+4*PI())/3)</f>
        <v>-0.22361186258841609</v>
      </c>
      <c r="AI3" s="11">
        <f>'OddsRatio_working_3-way'!U3/(3*'OddsRatio_working_3-way'!X3^(1/3))*SIN(('OddsRatio_working_3-way'!Y3)/3)</f>
        <v>-4.2994078376847815E-2</v>
      </c>
      <c r="AJ3" s="11">
        <f>'OddsRatio_working_3-way'!U3/(3*'OddsRatio_working_3-way'!X3^(1/3))*SIN(('OddsRatio_working_3-way'!Y3+2*PI())/3)</f>
        <v>-0.43030118555509489</v>
      </c>
      <c r="AK3" s="11">
        <f>'OddsRatio_working_3-way'!U3/(3*'OddsRatio_working_3-way'!X3^(1/3))*SIN(('OddsRatio_working_3-way'!Y3+4*PI())/3)</f>
        <v>0.47329526393194266</v>
      </c>
      <c r="AL3" s="11">
        <f>'OddsRatio_working_3-way'!Z3+'OddsRatio_working_3-way'!AF3</f>
        <v>1.0433833067002625</v>
      </c>
      <c r="AM3" s="11">
        <f>'OddsRatio_working_3-way'!AA3+'OddsRatio_working_3-way'!AG3</f>
        <v>-0.59615958152342996</v>
      </c>
      <c r="AN3" s="11">
        <f>'OddsRatio_working_3-way'!AB3+'OddsRatio_working_3-way'!AH3</f>
        <v>-0.44722372517683223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1.0433833067002625</v>
      </c>
      <c r="AS3" s="11">
        <f>IF(('OddsRatio_working_3-way'!X3=0),IF(Q3&gt;0,-Q3^(1/3),(-Q3)^(1/3)),'OddsRatio_working_3-way'!AM3-'OddsRatio_working_3-way'!R3/3)</f>
        <v>-0.59615958152342996</v>
      </c>
      <c r="AT3" s="11">
        <f>IF(('OddsRatio_working_3-way'!X3=0),IF(Q3&gt;0,-Q3^(1/3),(-Q3)^(1/3)),'OddsRatio_working_3-way'!AN3-'OddsRatio_working_3-way'!R3/3)</f>
        <v>-0.44722372517683223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2.92</v>
      </c>
      <c r="D4" s="9">
        <f t="shared" ref="D4:D67" si="13">(K4/(AR4+K4-(AR4*K4)))</f>
        <v>0.39680670959730296</v>
      </c>
      <c r="E4" s="9">
        <f t="shared" ref="E4:E67" si="14">(L4/(AR4+L4-(AR4*L4)))</f>
        <v>0.26975549967031076</v>
      </c>
      <c r="F4" s="9">
        <f t="shared" ref="F4:F67" si="15">(M4/(AR4+M4-(AR4*M4)))</f>
        <v>0.33343779073238639</v>
      </c>
      <c r="G4" s="9">
        <f t="shared" ref="G4:G67" si="16">AR4</f>
        <v>1.0411771760013704</v>
      </c>
      <c r="H4" s="9">
        <f t="shared" ref="H4:H67" si="17">IF(A4="","",1/D4)</f>
        <v>2.5201186769620008</v>
      </c>
      <c r="I4" s="9">
        <f t="shared" ref="I4:I67" si="18">IF(B4="","",1/E4)</f>
        <v>3.7070606576035634</v>
      </c>
      <c r="J4" s="9">
        <f t="shared" ref="J4:J67" si="19">IF(C4="","",1/F4)</f>
        <v>2.9990601779226318</v>
      </c>
      <c r="K4" s="11">
        <f t="shared" ref="K4:K67" si="20">1/A4</f>
        <v>0.4065040650406504</v>
      </c>
      <c r="L4" s="11">
        <f t="shared" ref="L4:L67" si="21">1/B4</f>
        <v>0.27777777777777779</v>
      </c>
      <c r="M4" s="11">
        <f t="shared" ref="M4:M67" si="22">1/C4</f>
        <v>0.34246575342465752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-0.28184281842818448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0.23124945861330759</v>
      </c>
      <c r="Q4" s="11">
        <f>2*'OddsRatio_working_3-way'!K4*'OddsRatio_working_3-way'!L4*'OddsRatio_working_3-way'!M4</f>
        <v>7.7340956057962401E-2</v>
      </c>
      <c r="R4" s="11">
        <f t="shared" ref="R4:R67" si="23">O4/N4</f>
        <v>0</v>
      </c>
      <c r="S4" s="11">
        <f t="shared" ref="S4:S67" si="24">P4/N4</f>
        <v>-0.82049086757990808</v>
      </c>
      <c r="T4" s="11">
        <f t="shared" ref="T4:T67" si="25">Q4/N4</f>
        <v>-0.27441166139796258</v>
      </c>
      <c r="U4" s="11">
        <f>'OddsRatio_working_3-way'!S4-'OddsRatio_working_3-way'!R4^2/3</f>
        <v>-0.82049086757990808</v>
      </c>
      <c r="V4" s="11">
        <f>'OddsRatio_working_3-way'!S4*'OddsRatio_working_3-way'!R4/3-2*'OddsRatio_working_3-way'!R4^3/27-'OddsRatio_working_3-way'!T4</f>
        <v>0.27441166139796258</v>
      </c>
      <c r="W4" s="11">
        <f>'OddsRatio_working_3-way'!V4^2+4*'OddsRatio_working_3-way'!U4^3/27</f>
        <v>-6.5291691169401395E-3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0.14303052910841291</v>
      </c>
      <c r="Y4" s="11">
        <f>IF('OddsRatio_working_3-way'!W4&gt;=0,IF('OddsRatio_working_3-way'!V4+SQRT('OddsRatio_working_3-way'!W4)&gt;0,0,PI()),ACOS('OddsRatio_working_3-way'!V4/(2*'OddsRatio_working_3-way'!X4)))</f>
        <v>0.28636656290069507</v>
      </c>
      <c r="Z4" s="11">
        <f>'OddsRatio_working_3-way'!X4^(1/3)*COS('OddsRatio_working_3-way'!Y4/3)</f>
        <v>0.52058858800068519</v>
      </c>
      <c r="AA4" s="11">
        <f>'OddsRatio_working_3-way'!X4^(1/3)*COS(('OddsRatio_working_3-way'!Y4+2*PI())/3)</f>
        <v>-0.30346092958347143</v>
      </c>
      <c r="AB4" s="11">
        <f>'OddsRatio_working_3-way'!X4^(1/3)*COS(('OddsRatio_working_3-way'!Y4+4*PI())/3)</f>
        <v>-0.2171276584172134</v>
      </c>
      <c r="AC4" s="11">
        <f>'OddsRatio_working_3-way'!X4^(1/3)*SIN('OddsRatio_working_3-way'!Y4/3)</f>
        <v>4.9844537347859971E-2</v>
      </c>
      <c r="AD4" s="11">
        <f>'OddsRatio_working_3-way'!X4^(1/3)*SIN(('OddsRatio_working_3-way'!Y4+2*PI())/3)</f>
        <v>0.42592067345493423</v>
      </c>
      <c r="AE4" s="11">
        <f>'OddsRatio_working_3-way'!X4^(1/3)*SIN(('OddsRatio_working_3-way'!Y4+4*PI())/3)</f>
        <v>-0.47576521080279427</v>
      </c>
      <c r="AF4" s="11">
        <f>-'OddsRatio_working_3-way'!U4/(3*'OddsRatio_working_3-way'!X4^(1/3))*COS(('OddsRatio_working_3-way'!Y4)/3)</f>
        <v>0.52058858800068519</v>
      </c>
      <c r="AG4" s="11">
        <f>-'OddsRatio_working_3-way'!U4/(3*'OddsRatio_working_3-way'!X4^(1/3))*COS(('OddsRatio_working_3-way'!Y4+2*PI())/3)</f>
        <v>-0.30346092958347143</v>
      </c>
      <c r="AH4" s="11">
        <f>-'OddsRatio_working_3-way'!U4/(3*'OddsRatio_working_3-way'!X4^(1/3))*COS(('OddsRatio_working_3-way'!Y4+4*PI())/3)</f>
        <v>-0.2171276584172134</v>
      </c>
      <c r="AI4" s="11">
        <f>'OddsRatio_working_3-way'!U4/(3*'OddsRatio_working_3-way'!X4^(1/3))*SIN(('OddsRatio_working_3-way'!Y4)/3)</f>
        <v>-4.9844537347859971E-2</v>
      </c>
      <c r="AJ4" s="11">
        <f>'OddsRatio_working_3-way'!U4/(3*'OddsRatio_working_3-way'!X4^(1/3))*SIN(('OddsRatio_working_3-way'!Y4+2*PI())/3)</f>
        <v>-0.42592067345493423</v>
      </c>
      <c r="AK4" s="11">
        <f>'OddsRatio_working_3-way'!U4/(3*'OddsRatio_working_3-way'!X4^(1/3))*SIN(('OddsRatio_working_3-way'!Y4+4*PI())/3)</f>
        <v>0.47576521080279427</v>
      </c>
      <c r="AL4" s="11">
        <f>'OddsRatio_working_3-way'!Z4+'OddsRatio_working_3-way'!AF4</f>
        <v>1.0411771760013704</v>
      </c>
      <c r="AM4" s="11">
        <f>'OddsRatio_working_3-way'!AA4+'OddsRatio_working_3-way'!AG4</f>
        <v>-0.60692185916694286</v>
      </c>
      <c r="AN4" s="11">
        <f>'OddsRatio_working_3-way'!AB4+'OddsRatio_working_3-way'!AH4</f>
        <v>-0.43425531683442681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1.0411771760013704</v>
      </c>
      <c r="AS4" s="11">
        <f>IF(('OddsRatio_working_3-way'!X4=0),IF(Q4&gt;0,-Q4^(1/3),(-Q4)^(1/3)),'OddsRatio_working_3-way'!AM4-'OddsRatio_working_3-way'!R4/3)</f>
        <v>-0.60692185916694286</v>
      </c>
      <c r="AT4" s="11">
        <f>IF(('OddsRatio_working_3-way'!X4=0),IF(Q4&gt;0,-Q4^(1/3),(-Q4)^(1/3)),'OddsRatio_working_3-way'!AN4-'OddsRatio_working_3-way'!R4/3)</f>
        <v>-0.43425531683442681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4.07</v>
      </c>
      <c r="D5" s="9">
        <f t="shared" si="13"/>
        <v>0.46509708487767942</v>
      </c>
      <c r="E5" s="9">
        <f t="shared" si="14"/>
        <v>0.29736154932269721</v>
      </c>
      <c r="F5" s="9">
        <f t="shared" si="15"/>
        <v>0.23754136579962351</v>
      </c>
      <c r="G5" s="9">
        <f t="shared" si="16"/>
        <v>1.0455352080132219</v>
      </c>
      <c r="H5" s="9">
        <f t="shared" si="17"/>
        <v>2.1500887288145445</v>
      </c>
      <c r="I5" s="9">
        <f t="shared" si="18"/>
        <v>3.3629095701098817</v>
      </c>
      <c r="J5" s="9">
        <f t="shared" si="19"/>
        <v>4.2097930886005912</v>
      </c>
      <c r="K5" s="11">
        <f t="shared" si="20"/>
        <v>0.47619047619047616</v>
      </c>
      <c r="L5" s="11">
        <f t="shared" si="21"/>
        <v>0.30674846625766872</v>
      </c>
      <c r="M5" s="11">
        <f t="shared" si="22"/>
        <v>0.24570024570024568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-0.27391019415559315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0.23077016942047612</v>
      </c>
      <c r="Q5" s="11">
        <f>2*'OddsRatio_working_3-way'!K5*'OddsRatio_working_3-way'!L5*'OddsRatio_working_3-way'!M5</f>
        <v>7.1779212883507346E-2</v>
      </c>
      <c r="R5" s="11">
        <f t="shared" si="23"/>
        <v>0</v>
      </c>
      <c r="S5" s="11">
        <f t="shared" si="24"/>
        <v>-0.84250303327297282</v>
      </c>
      <c r="T5" s="11">
        <f t="shared" si="25"/>
        <v>-0.26205382061367738</v>
      </c>
      <c r="U5" s="11">
        <f>'OddsRatio_working_3-way'!S5-'OddsRatio_working_3-way'!R5^2/3</f>
        <v>-0.84250303327297282</v>
      </c>
      <c r="V5" s="11">
        <f>'OddsRatio_working_3-way'!S5*'OddsRatio_working_3-way'!R5/3-2*'OddsRatio_working_3-way'!R5^3/27-'OddsRatio_working_3-way'!T5</f>
        <v>0.26205382061367738</v>
      </c>
      <c r="W5" s="11">
        <f>'OddsRatio_working_3-way'!V5^2+4*'OddsRatio_working_3-way'!U5^3/27</f>
        <v>-1.9923087658307512E-2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0.14882480686744809</v>
      </c>
      <c r="Y5" s="11">
        <f>IF('OddsRatio_working_3-way'!W5&gt;=0,IF('OddsRatio_working_3-way'!V5+SQRT('OddsRatio_working_3-way'!W5)&gt;0,0,PI()),ACOS('OddsRatio_working_3-way'!V5/(2*'OddsRatio_working_3-way'!X5)))</f>
        <v>0.49406934933403468</v>
      </c>
      <c r="Z5" s="11">
        <f>'OddsRatio_working_3-way'!X5^(1/3)*COS('OddsRatio_working_3-way'!Y5/3)</f>
        <v>0.52276760400661093</v>
      </c>
      <c r="AA5" s="11">
        <f>'OddsRatio_working_3-way'!X5^(1/3)*COS(('OddsRatio_working_3-way'!Y5+2*PI())/3)</f>
        <v>-0.33662529633411759</v>
      </c>
      <c r="AB5" s="11">
        <f>'OddsRatio_working_3-way'!X5^(1/3)*COS(('OddsRatio_working_3-way'!Y5+4*PI())/3)</f>
        <v>-0.18614230767249321</v>
      </c>
      <c r="AC5" s="11">
        <f>'OddsRatio_working_3-way'!X5^(1/3)*SIN('OddsRatio_working_3-way'!Y5/3)</f>
        <v>8.6881394012248134E-2</v>
      </c>
      <c r="AD5" s="11">
        <f>'OddsRatio_working_3-way'!X5^(1/3)*SIN(('OddsRatio_working_3-way'!Y5+2*PI())/3)</f>
        <v>0.40928932833912468</v>
      </c>
      <c r="AE5" s="11">
        <f>'OddsRatio_working_3-way'!X5^(1/3)*SIN(('OddsRatio_working_3-way'!Y5+4*PI())/3)</f>
        <v>-0.49617072235137283</v>
      </c>
      <c r="AF5" s="11">
        <f>-'OddsRatio_working_3-way'!U5/(3*'OddsRatio_working_3-way'!X5^(1/3))*COS(('OddsRatio_working_3-way'!Y5)/3)</f>
        <v>0.52276760400661093</v>
      </c>
      <c r="AG5" s="11">
        <f>-'OddsRatio_working_3-way'!U5/(3*'OddsRatio_working_3-way'!X5^(1/3))*COS(('OddsRatio_working_3-way'!Y5+2*PI())/3)</f>
        <v>-0.33662529633411759</v>
      </c>
      <c r="AH5" s="11">
        <f>-'OddsRatio_working_3-way'!U5/(3*'OddsRatio_working_3-way'!X5^(1/3))*COS(('OddsRatio_working_3-way'!Y5+4*PI())/3)</f>
        <v>-0.18614230767249321</v>
      </c>
      <c r="AI5" s="11">
        <f>'OddsRatio_working_3-way'!U5/(3*'OddsRatio_working_3-way'!X5^(1/3))*SIN(('OddsRatio_working_3-way'!Y5)/3)</f>
        <v>-8.6881394012248134E-2</v>
      </c>
      <c r="AJ5" s="11">
        <f>'OddsRatio_working_3-way'!U5/(3*'OddsRatio_working_3-way'!X5^(1/3))*SIN(('OddsRatio_working_3-way'!Y5+2*PI())/3)</f>
        <v>-0.40928932833912468</v>
      </c>
      <c r="AK5" s="11">
        <f>'OddsRatio_working_3-way'!U5/(3*'OddsRatio_working_3-way'!X5^(1/3))*SIN(('OddsRatio_working_3-way'!Y5+4*PI())/3)</f>
        <v>0.49617072235137283</v>
      </c>
      <c r="AL5" s="11">
        <f>'OddsRatio_working_3-way'!Z5+'OddsRatio_working_3-way'!AF5</f>
        <v>1.0455352080132219</v>
      </c>
      <c r="AM5" s="11">
        <f>'OddsRatio_working_3-way'!AA5+'OddsRatio_working_3-way'!AG5</f>
        <v>-0.67325059266823517</v>
      </c>
      <c r="AN5" s="11">
        <f>'OddsRatio_working_3-way'!AB5+'OddsRatio_working_3-way'!AH5</f>
        <v>-0.37228461534498641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1.0455352080132219</v>
      </c>
      <c r="AS5" s="11">
        <f>IF(('OddsRatio_working_3-way'!X5=0),IF(Q5&gt;0,-Q5^(1/3),(-Q5)^(1/3)),'OddsRatio_working_3-way'!AM5-'OddsRatio_working_3-way'!R5/3)</f>
        <v>-0.67325059266823517</v>
      </c>
      <c r="AT5" s="11">
        <f>IF(('OddsRatio_working_3-way'!X5=0),IF(Q5&gt;0,-Q5^(1/3),(-Q5)^(1/3)),'OddsRatio_working_3-way'!AN5-'OddsRatio_working_3-way'!R5/3)</f>
        <v>-0.37228461534498641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5.85</v>
      </c>
      <c r="D6" s="9">
        <f t="shared" si="13"/>
        <v>0.57784846917403176</v>
      </c>
      <c r="E6" s="9">
        <f t="shared" si="14"/>
        <v>0.25915441956595858</v>
      </c>
      <c r="F6" s="9">
        <f t="shared" si="15"/>
        <v>0.16299711126000974</v>
      </c>
      <c r="G6" s="9">
        <f t="shared" si="16"/>
        <v>1.0587789800079883</v>
      </c>
      <c r="H6" s="9">
        <f t="shared" si="17"/>
        <v>1.7305574962055112</v>
      </c>
      <c r="I6" s="9">
        <f t="shared" si="18"/>
        <v>3.8587032460215691</v>
      </c>
      <c r="J6" s="9">
        <f t="shared" si="19"/>
        <v>6.1350780530387432</v>
      </c>
      <c r="K6" s="11">
        <f t="shared" si="20"/>
        <v>0.59171597633136097</v>
      </c>
      <c r="L6" s="11">
        <f t="shared" si="21"/>
        <v>0.27027027027027023</v>
      </c>
      <c r="M6" s="11">
        <f t="shared" si="22"/>
        <v>0.17094017094017094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-0.24700759020285645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0.22525939685703</v>
      </c>
      <c r="Q6" s="11">
        <f>2*'OddsRatio_working_3-way'!K6*'OddsRatio_working_3-way'!L6*'OddsRatio_working_3-way'!M6</f>
        <v>5.4674610887628636E-2</v>
      </c>
      <c r="R6" s="11">
        <f t="shared" si="23"/>
        <v>0</v>
      </c>
      <c r="S6" s="11">
        <f t="shared" si="24"/>
        <v>-0.91195333986309646</v>
      </c>
      <c r="T6" s="11">
        <f t="shared" si="25"/>
        <v>-0.22134789802502339</v>
      </c>
      <c r="U6" s="11">
        <f>'OddsRatio_working_3-way'!S6-'OddsRatio_working_3-way'!R6^2/3</f>
        <v>-0.91195333986309646</v>
      </c>
      <c r="V6" s="11">
        <f>'OddsRatio_working_3-way'!S6*'OddsRatio_working_3-way'!R6/3-2*'OddsRatio_working_3-way'!R6^3/27-'OddsRatio_working_3-way'!T6</f>
        <v>0.22134789802502339</v>
      </c>
      <c r="W6" s="11">
        <f>'OddsRatio_working_3-way'!V6^2+4*'OddsRatio_working_3-way'!U6^3/27</f>
        <v>-6.3365716349519402E-2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0.16760116967791092</v>
      </c>
      <c r="Y6" s="11">
        <f>IF('OddsRatio_working_3-way'!W6&gt;=0,IF('OddsRatio_working_3-way'!V6+SQRT('OddsRatio_working_3-way'!W6)&gt;0,0,PI()),ACOS('OddsRatio_working_3-way'!V6/(2*'OddsRatio_working_3-way'!X6)))</f>
        <v>0.84952337581194148</v>
      </c>
      <c r="Z6" s="11">
        <f>'OddsRatio_working_3-way'!X6^(1/3)*COS('OddsRatio_working_3-way'!Y6/3)</f>
        <v>0.52938949000399416</v>
      </c>
      <c r="AA6" s="11">
        <f>'OddsRatio_working_3-way'!X6^(1/3)*COS(('OddsRatio_working_3-way'!Y6+2*PI())/3)</f>
        <v>-0.39810542999670562</v>
      </c>
      <c r="AB6" s="11">
        <f>'OddsRatio_working_3-way'!X6^(1/3)*COS(('OddsRatio_working_3-way'!Y6+4*PI())/3)</f>
        <v>-0.13128406000728876</v>
      </c>
      <c r="AC6" s="11">
        <f>'OddsRatio_working_3-way'!X6^(1/3)*SIN('OddsRatio_working_3-way'!Y6/3)</f>
        <v>0.15404938978893479</v>
      </c>
      <c r="AD6" s="11">
        <f>'OddsRatio_working_3-way'!X6^(1/3)*SIN(('OddsRatio_working_3-way'!Y6+2*PI())/3)</f>
        <v>0.38144005194547986</v>
      </c>
      <c r="AE6" s="11">
        <f>'OddsRatio_working_3-way'!X6^(1/3)*SIN(('OddsRatio_working_3-way'!Y6+4*PI())/3)</f>
        <v>-0.53548944173441448</v>
      </c>
      <c r="AF6" s="11">
        <f>-'OddsRatio_working_3-way'!U6/(3*'OddsRatio_working_3-way'!X6^(1/3))*COS(('OddsRatio_working_3-way'!Y6)/3)</f>
        <v>0.52938949000399405</v>
      </c>
      <c r="AG6" s="11">
        <f>-'OddsRatio_working_3-way'!U6/(3*'OddsRatio_working_3-way'!X6^(1/3))*COS(('OddsRatio_working_3-way'!Y6+2*PI())/3)</f>
        <v>-0.39810542999670545</v>
      </c>
      <c r="AH6" s="11">
        <f>-'OddsRatio_working_3-way'!U6/(3*'OddsRatio_working_3-way'!X6^(1/3))*COS(('OddsRatio_working_3-way'!Y6+4*PI())/3)</f>
        <v>-0.13128406000728871</v>
      </c>
      <c r="AI6" s="11">
        <f>'OddsRatio_working_3-way'!U6/(3*'OddsRatio_working_3-way'!X6^(1/3))*SIN(('OddsRatio_working_3-way'!Y6)/3)</f>
        <v>-0.15404938978893473</v>
      </c>
      <c r="AJ6" s="11">
        <f>'OddsRatio_working_3-way'!U6/(3*'OddsRatio_working_3-way'!X6^(1/3))*SIN(('OddsRatio_working_3-way'!Y6+2*PI())/3)</f>
        <v>-0.3814400519454797</v>
      </c>
      <c r="AK6" s="11">
        <f>'OddsRatio_working_3-way'!U6/(3*'OddsRatio_working_3-way'!X6^(1/3))*SIN(('OddsRatio_working_3-way'!Y6+4*PI())/3)</f>
        <v>0.53548944173441426</v>
      </c>
      <c r="AL6" s="11">
        <f>'OddsRatio_working_3-way'!Z6+'OddsRatio_working_3-way'!AF6</f>
        <v>1.0587789800079883</v>
      </c>
      <c r="AM6" s="11">
        <f>'OddsRatio_working_3-way'!AA6+'OddsRatio_working_3-way'!AG6</f>
        <v>-0.79621085999341101</v>
      </c>
      <c r="AN6" s="11">
        <f>'OddsRatio_working_3-way'!AB6+'OddsRatio_working_3-way'!AH6</f>
        <v>-0.26256812001457747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1.0587789800079883</v>
      </c>
      <c r="AS6" s="11">
        <f>IF(('OddsRatio_working_3-way'!X6=0),IF(Q6&gt;0,-Q6^(1/3),(-Q6)^(1/3)),'OddsRatio_working_3-way'!AM6-'OddsRatio_working_3-way'!R6/3)</f>
        <v>-0.79621085999341101</v>
      </c>
      <c r="AT6" s="11">
        <f>IF(('OddsRatio_working_3-way'!X6=0),IF(Q6&gt;0,-Q6^(1/3),(-Q6)^(1/3)),'OddsRatio_working_3-way'!AN6-'OddsRatio_working_3-way'!R6/3)</f>
        <v>-0.26256812001457747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1.68</v>
      </c>
      <c r="B7" s="4">
        <f>IF('True_Odds_Calculator_3-way'!B8="","",'True_Odds_Calculator_3-way'!B8)</f>
        <v>4.03</v>
      </c>
      <c r="C7" s="4">
        <f>IF('True_Odds_Calculator_3-way'!C8="","",'True_Odds_Calculator_3-way'!C8)</f>
        <v>5.31</v>
      </c>
      <c r="D7" s="9">
        <f t="shared" si="13"/>
        <v>0.58191989499956631</v>
      </c>
      <c r="E7" s="9">
        <f t="shared" si="14"/>
        <v>0.23802004577958838</v>
      </c>
      <c r="F7" s="9">
        <f t="shared" si="15"/>
        <v>0.18006005922084545</v>
      </c>
      <c r="G7" s="9">
        <f t="shared" si="16"/>
        <v>1.0565435021337863</v>
      </c>
      <c r="H7" s="9">
        <f t="shared" si="17"/>
        <v>1.7184495814509748</v>
      </c>
      <c r="I7" s="9">
        <f t="shared" si="18"/>
        <v>4.2013268114653721</v>
      </c>
      <c r="J7" s="9">
        <f t="shared" si="19"/>
        <v>5.5537024941966173</v>
      </c>
      <c r="K7" s="11">
        <f t="shared" si="20"/>
        <v>0.59523809523809523</v>
      </c>
      <c r="L7" s="11">
        <f t="shared" si="21"/>
        <v>0.24813895781637715</v>
      </c>
      <c r="M7" s="11">
        <f t="shared" si="22"/>
        <v>0.18832391713747648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-0.24701308654288434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0.22308250848436745</v>
      </c>
      <c r="Q7" s="11">
        <f>2*'OddsRatio_working_3-way'!K7*'OddsRatio_working_3-way'!L7*'OddsRatio_working_3-way'!M7</f>
        <v>5.56315482504657E-2</v>
      </c>
      <c r="R7" s="11">
        <f t="shared" si="23"/>
        <v>0</v>
      </c>
      <c r="S7" s="11">
        <f t="shared" si="24"/>
        <v>-0.90312020147012628</v>
      </c>
      <c r="T7" s="11">
        <f t="shared" si="25"/>
        <v>-0.22521700784791179</v>
      </c>
      <c r="U7" s="11">
        <f>'OddsRatio_working_3-way'!S7-'OddsRatio_working_3-way'!R7^2/3</f>
        <v>-0.90312020147012628</v>
      </c>
      <c r="V7" s="11">
        <f>'OddsRatio_working_3-way'!S7*'OddsRatio_working_3-way'!R7/3-2*'OddsRatio_working_3-way'!R7^3/27-'OddsRatio_working_3-way'!T7</f>
        <v>0.22521700784791179</v>
      </c>
      <c r="W7" s="11">
        <f>'OddsRatio_working_3-way'!V7^2+4*'OddsRatio_working_3-way'!U7^3/27</f>
        <v>-5.840447066849247E-2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0.16517200980527758</v>
      </c>
      <c r="Y7" s="11">
        <f>IF('OddsRatio_working_3-way'!W7&gt;=0,IF('OddsRatio_working_3-way'!V7+SQRT('OddsRatio_working_3-way'!W7)&gt;0,0,PI()),ACOS('OddsRatio_working_3-way'!V7/(2*'OddsRatio_working_3-way'!X7)))</f>
        <v>0.82062370894796877</v>
      </c>
      <c r="Z7" s="11">
        <f>'OddsRatio_working_3-way'!X7^(1/3)*COS('OddsRatio_working_3-way'!Y7/3)</f>
        <v>0.52827175106689328</v>
      </c>
      <c r="AA7" s="11">
        <f>'OddsRatio_working_3-way'!X7^(1/3)*COS(('OddsRatio_working_3-way'!Y7+2*PI())/3)</f>
        <v>-0.3924977395588275</v>
      </c>
      <c r="AB7" s="11">
        <f>'OddsRatio_working_3-way'!X7^(1/3)*COS(('OddsRatio_working_3-way'!Y7+4*PI())/3)</f>
        <v>-0.13577401150806595</v>
      </c>
      <c r="AC7" s="11">
        <f>'OddsRatio_working_3-way'!X7^(1/3)*SIN('OddsRatio_working_3-way'!Y7/3)</f>
        <v>0.14821951349747159</v>
      </c>
      <c r="AD7" s="11">
        <f>'OddsRatio_working_3-way'!X7^(1/3)*SIN(('OddsRatio_working_3-way'!Y7+2*PI())/3)</f>
        <v>0.38338699977688301</v>
      </c>
      <c r="AE7" s="11">
        <f>'OddsRatio_working_3-way'!X7^(1/3)*SIN(('OddsRatio_working_3-way'!Y7+4*PI())/3)</f>
        <v>-0.53160651327435449</v>
      </c>
      <c r="AF7" s="11">
        <f>-'OddsRatio_working_3-way'!U7/(3*'OddsRatio_working_3-way'!X7^(1/3))*COS(('OddsRatio_working_3-way'!Y7)/3)</f>
        <v>0.52827175106689306</v>
      </c>
      <c r="AG7" s="11">
        <f>-'OddsRatio_working_3-way'!U7/(3*'OddsRatio_working_3-way'!X7^(1/3))*COS(('OddsRatio_working_3-way'!Y7+2*PI())/3)</f>
        <v>-0.39249773955882733</v>
      </c>
      <c r="AH7" s="11">
        <f>-'OddsRatio_working_3-way'!U7/(3*'OddsRatio_working_3-way'!X7^(1/3))*COS(('OddsRatio_working_3-way'!Y7+4*PI())/3)</f>
        <v>-0.13577401150806589</v>
      </c>
      <c r="AI7" s="11">
        <f>'OddsRatio_working_3-way'!U7/(3*'OddsRatio_working_3-way'!X7^(1/3))*SIN(('OddsRatio_working_3-way'!Y7)/3)</f>
        <v>-0.14821951349747153</v>
      </c>
      <c r="AJ7" s="11">
        <f>'OddsRatio_working_3-way'!U7/(3*'OddsRatio_working_3-way'!X7^(1/3))*SIN(('OddsRatio_working_3-way'!Y7+2*PI())/3)</f>
        <v>-0.38338699977688284</v>
      </c>
      <c r="AK7" s="11">
        <f>'OddsRatio_working_3-way'!U7/(3*'OddsRatio_working_3-way'!X7^(1/3))*SIN(('OddsRatio_working_3-way'!Y7+4*PI())/3)</f>
        <v>0.53160651327435426</v>
      </c>
      <c r="AL7" s="11">
        <f>'OddsRatio_working_3-way'!Z7+'OddsRatio_working_3-way'!AF7</f>
        <v>1.0565435021337863</v>
      </c>
      <c r="AM7" s="11">
        <f>'OddsRatio_working_3-way'!AA7+'OddsRatio_working_3-way'!AG7</f>
        <v>-0.78499547911765477</v>
      </c>
      <c r="AN7" s="11">
        <f>'OddsRatio_working_3-way'!AB7+'OddsRatio_working_3-way'!AH7</f>
        <v>-0.27154802301613185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1.0565435021337863</v>
      </c>
      <c r="AS7" s="11">
        <f>IF(('OddsRatio_working_3-way'!X7=0),IF(Q7&gt;0,-Q7^(1/3),(-Q7)^(1/3)),'OddsRatio_working_3-way'!AM7-'OddsRatio_working_3-way'!R7/3)</f>
        <v>-0.78499547911765477</v>
      </c>
      <c r="AT7" s="11">
        <f>IF(('OddsRatio_working_3-way'!X7=0),IF(Q7&gt;0,-Q7^(1/3),(-Q7)^(1/3)),'OddsRatio_working_3-way'!AN7-'OddsRatio_working_3-way'!R7/3)</f>
        <v>-0.27154802301613185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4.4000000000000004</v>
      </c>
      <c r="D8" s="9">
        <f t="shared" si="13"/>
        <v>0.51462187806851811</v>
      </c>
      <c r="E8" s="9">
        <f t="shared" si="14"/>
        <v>0.26622899647105014</v>
      </c>
      <c r="F8" s="9">
        <f t="shared" si="15"/>
        <v>0.21914912546043175</v>
      </c>
      <c r="G8" s="9">
        <f t="shared" si="16"/>
        <v>1.0479714278616585</v>
      </c>
      <c r="H8" s="9">
        <f t="shared" si="17"/>
        <v>1.9431742850754925</v>
      </c>
      <c r="I8" s="9">
        <f t="shared" si="18"/>
        <v>3.7561648552761624</v>
      </c>
      <c r="J8" s="9">
        <f t="shared" si="19"/>
        <v>4.5631028547296397</v>
      </c>
      <c r="K8" s="11">
        <f t="shared" si="20"/>
        <v>0.52631578947368418</v>
      </c>
      <c r="L8" s="11">
        <f t="shared" si="21"/>
        <v>0.27548209366391185</v>
      </c>
      <c r="M8" s="11">
        <f t="shared" si="22"/>
        <v>0.22727272727272727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-0.26519435327612795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0.22836015658982162</v>
      </c>
      <c r="Q8" s="11">
        <f>2*'OddsRatio_working_3-way'!K8*'OddsRatio_working_3-way'!L8*'OddsRatio_working_3-way'!M8</f>
        <v>6.5904807096629631E-2</v>
      </c>
      <c r="R8" s="11">
        <f t="shared" si="23"/>
        <v>0</v>
      </c>
      <c r="S8" s="11">
        <f t="shared" si="24"/>
        <v>-0.86110489823305736</v>
      </c>
      <c r="T8" s="11">
        <f t="shared" si="25"/>
        <v>-0.24851512214518257</v>
      </c>
      <c r="U8" s="11">
        <f>'OddsRatio_working_3-way'!S8-'OddsRatio_working_3-way'!R8^2/3</f>
        <v>-0.86110489823305736</v>
      </c>
      <c r="V8" s="11">
        <f>'OddsRatio_working_3-way'!S8*'OddsRatio_working_3-way'!R8/3-2*'OddsRatio_working_3-way'!R8^3/27-'OddsRatio_working_3-way'!T8</f>
        <v>0.24851512214518257</v>
      </c>
      <c r="W8" s="11">
        <f>'OddsRatio_working_3-way'!V8^2+4*'OddsRatio_working_3-way'!U8^3/27</f>
        <v>-3.2834411726296781E-2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0.15378083240535195</v>
      </c>
      <c r="Y8" s="11">
        <f>IF('OddsRatio_working_3-way'!W8&gt;=0,IF('OddsRatio_working_3-way'!V8+SQRT('OddsRatio_working_3-way'!W8)&gt;0,0,PI()),ACOS('OddsRatio_working_3-way'!V8/(2*'OddsRatio_working_3-way'!X8)))</f>
        <v>0.63001745869320969</v>
      </c>
      <c r="Z8" s="11">
        <f>'OddsRatio_working_3-way'!X8^(1/3)*COS('OddsRatio_working_3-way'!Y8/3)</f>
        <v>0.52398571393082927</v>
      </c>
      <c r="AA8" s="11">
        <f>'OddsRatio_working_3-way'!X8^(1/3)*COS(('OddsRatio_working_3-way'!Y8+2*PI())/3)</f>
        <v>-0.35871644899736788</v>
      </c>
      <c r="AB8" s="11">
        <f>'OddsRatio_working_3-way'!X8^(1/3)*COS(('OddsRatio_working_3-way'!Y8+4*PI())/3)</f>
        <v>-0.16526926493346153</v>
      </c>
      <c r="AC8" s="11">
        <f>'OddsRatio_working_3-way'!X8^(1/3)*SIN('OddsRatio_working_3-way'!Y8/3)</f>
        <v>0.11168678379327136</v>
      </c>
      <c r="AD8" s="11">
        <f>'OddsRatio_working_3-way'!X8^(1/3)*SIN(('OddsRatio_working_3-way'!Y8+2*PI())/3)</f>
        <v>0.3979415475875881</v>
      </c>
      <c r="AE8" s="11">
        <f>'OddsRatio_working_3-way'!X8^(1/3)*SIN(('OddsRatio_working_3-way'!Y8+4*PI())/3)</f>
        <v>-0.5096283313808595</v>
      </c>
      <c r="AF8" s="11">
        <f>-'OddsRatio_working_3-way'!U8/(3*'OddsRatio_working_3-way'!X8^(1/3))*COS(('OddsRatio_working_3-way'!Y8)/3)</f>
        <v>0.52398571393082916</v>
      </c>
      <c r="AG8" s="11">
        <f>-'OddsRatio_working_3-way'!U8/(3*'OddsRatio_working_3-way'!X8^(1/3))*COS(('OddsRatio_working_3-way'!Y8+2*PI())/3)</f>
        <v>-0.35871644899736782</v>
      </c>
      <c r="AH8" s="11">
        <f>-'OddsRatio_working_3-way'!U8/(3*'OddsRatio_working_3-way'!X8^(1/3))*COS(('OddsRatio_working_3-way'!Y8+4*PI())/3)</f>
        <v>-0.16526926493346147</v>
      </c>
      <c r="AI8" s="11">
        <f>'OddsRatio_working_3-way'!U8/(3*'OddsRatio_working_3-way'!X8^(1/3))*SIN(('OddsRatio_working_3-way'!Y8)/3)</f>
        <v>-0.11168678379327135</v>
      </c>
      <c r="AJ8" s="11">
        <f>'OddsRatio_working_3-way'!U8/(3*'OddsRatio_working_3-way'!X8^(1/3))*SIN(('OddsRatio_working_3-way'!Y8+2*PI())/3)</f>
        <v>-0.39794154758758798</v>
      </c>
      <c r="AK8" s="11">
        <f>'OddsRatio_working_3-way'!U8/(3*'OddsRatio_working_3-way'!X8^(1/3))*SIN(('OddsRatio_working_3-way'!Y8+4*PI())/3)</f>
        <v>0.50962833138085939</v>
      </c>
      <c r="AL8" s="11">
        <f>'OddsRatio_working_3-way'!Z8+'OddsRatio_working_3-way'!AF8</f>
        <v>1.0479714278616585</v>
      </c>
      <c r="AM8" s="11">
        <f>'OddsRatio_working_3-way'!AA8+'OddsRatio_working_3-way'!AG8</f>
        <v>-0.71743289799473575</v>
      </c>
      <c r="AN8" s="11">
        <f>'OddsRatio_working_3-way'!AB8+'OddsRatio_working_3-way'!AH8</f>
        <v>-0.330538529866923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1.0479714278616585</v>
      </c>
      <c r="AS8" s="11">
        <f>IF(('OddsRatio_working_3-way'!X8=0),IF(Q8&gt;0,-Q8^(1/3),(-Q8)^(1/3)),'OddsRatio_working_3-way'!AM8-'OddsRatio_working_3-way'!R8/3)</f>
        <v>-0.71743289799473575</v>
      </c>
      <c r="AT8" s="11">
        <f>IF(('OddsRatio_working_3-way'!X8=0),IF(Q8&gt;0,-Q8^(1/3),(-Q8)^(1/3)),'OddsRatio_working_3-way'!AN8-'OddsRatio_working_3-way'!R8/3)</f>
        <v>-0.330538529866923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3.38</v>
      </c>
      <c r="B9" s="4">
        <f>IF('True_Odds_Calculator_3-way'!B10="","",'True_Odds_Calculator_3-way'!B10)</f>
        <v>3.16</v>
      </c>
      <c r="C9" s="4">
        <f>IF('True_Odds_Calculator_3-way'!C10="","",'True_Odds_Calculator_3-way'!C10)</f>
        <v>2.41</v>
      </c>
      <c r="D9" s="9">
        <f t="shared" si="13"/>
        <v>0.2873689596368974</v>
      </c>
      <c r="E9" s="9">
        <f t="shared" si="14"/>
        <v>0.30763386604097043</v>
      </c>
      <c r="F9" s="9">
        <f t="shared" si="15"/>
        <v>0.40499717432213223</v>
      </c>
      <c r="G9" s="9">
        <f t="shared" si="16"/>
        <v>1.0419525033378307</v>
      </c>
      <c r="H9" s="9">
        <f t="shared" si="17"/>
        <v>3.4798469579440363</v>
      </c>
      <c r="I9" s="9">
        <f t="shared" si="18"/>
        <v>3.2506174072097149</v>
      </c>
      <c r="J9" s="9">
        <f t="shared" si="19"/>
        <v>2.4691530297063413</v>
      </c>
      <c r="K9" s="11">
        <f t="shared" si="20"/>
        <v>0.29585798816568049</v>
      </c>
      <c r="L9" s="11">
        <f t="shared" si="21"/>
        <v>0.31645569620253161</v>
      </c>
      <c r="M9" s="11">
        <f t="shared" si="22"/>
        <v>0.41493775933609955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-0.28159763002817939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0.23115119354821662</v>
      </c>
      <c r="Q9" s="11">
        <f>2*'OddsRatio_working_3-way'!K9*'OddsRatio_working_3-way'!L9*'OddsRatio_working_3-way'!M9</f>
        <v>7.7697880184274495E-2</v>
      </c>
      <c r="R9" s="11">
        <f t="shared" si="23"/>
        <v>0</v>
      </c>
      <c r="S9" s="11">
        <f t="shared" si="24"/>
        <v>-0.82085631731021802</v>
      </c>
      <c r="T9" s="11">
        <f t="shared" si="25"/>
        <v>-0.27591808985217414</v>
      </c>
      <c r="U9" s="11">
        <f>'OddsRatio_working_3-way'!S9-'OddsRatio_working_3-way'!R9^2/3</f>
        <v>-0.82085631731021802</v>
      </c>
      <c r="V9" s="11">
        <f>'OddsRatio_working_3-way'!S9*'OddsRatio_working_3-way'!R9/3-2*'OddsRatio_working_3-way'!R9^3/27-'OddsRatio_working_3-way'!T9</f>
        <v>0.27591808985217414</v>
      </c>
      <c r="W9" s="11">
        <f>'OddsRatio_working_3-way'!V9^2+4*'OddsRatio_working_3-way'!U9^3/27</f>
        <v>-5.8095288439212883E-3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0.14312609925481248</v>
      </c>
      <c r="Y9" s="11">
        <f>IF('OddsRatio_working_3-way'!W9&gt;=0,IF('OddsRatio_working_3-way'!V9+SQRT('OddsRatio_working_3-way'!W9)&gt;0,0,PI()),ACOS('OddsRatio_working_3-way'!V9/(2*'OddsRatio_working_3-way'!X9)))</f>
        <v>0.26952085922260016</v>
      </c>
      <c r="Z9" s="11">
        <f>'OddsRatio_working_3-way'!X9^(1/3)*COS('OddsRatio_working_3-way'!Y9/3)</f>
        <v>0.52097625166891537</v>
      </c>
      <c r="AA9" s="11">
        <f>'OddsRatio_working_3-way'!X9^(1/3)*COS(('OddsRatio_working_3-way'!Y9+2*PI())/3)</f>
        <v>-0.30113155365876565</v>
      </c>
      <c r="AB9" s="11">
        <f>'OddsRatio_working_3-way'!X9^(1/3)*COS(('OddsRatio_working_3-way'!Y9+4*PI())/3)</f>
        <v>-0.21984469801014977</v>
      </c>
      <c r="AC9" s="11">
        <f>'OddsRatio_working_3-way'!X9^(1/3)*SIN('OddsRatio_working_3-way'!Y9/3)</f>
        <v>4.6930987990306601E-2</v>
      </c>
      <c r="AD9" s="11">
        <f>'OddsRatio_working_3-way'!X9^(1/3)*SIN(('OddsRatio_working_3-way'!Y9+2*PI())/3)</f>
        <v>0.42771317471852238</v>
      </c>
      <c r="AE9" s="11">
        <f>'OddsRatio_working_3-way'!X9^(1/3)*SIN(('OddsRatio_working_3-way'!Y9+4*PI())/3)</f>
        <v>-0.47464416270882903</v>
      </c>
      <c r="AF9" s="11">
        <f>-'OddsRatio_working_3-way'!U9/(3*'OddsRatio_working_3-way'!X9^(1/3))*COS(('OddsRatio_working_3-way'!Y9)/3)</f>
        <v>0.52097625166891537</v>
      </c>
      <c r="AG9" s="11">
        <f>-'OddsRatio_working_3-way'!U9/(3*'OddsRatio_working_3-way'!X9^(1/3))*COS(('OddsRatio_working_3-way'!Y9+2*PI())/3)</f>
        <v>-0.30113155365876565</v>
      </c>
      <c r="AH9" s="11">
        <f>-'OddsRatio_working_3-way'!U9/(3*'OddsRatio_working_3-way'!X9^(1/3))*COS(('OddsRatio_working_3-way'!Y9+4*PI())/3)</f>
        <v>-0.21984469801014977</v>
      </c>
      <c r="AI9" s="11">
        <f>'OddsRatio_working_3-way'!U9/(3*'OddsRatio_working_3-way'!X9^(1/3))*SIN(('OddsRatio_working_3-way'!Y9)/3)</f>
        <v>-4.6930987990306601E-2</v>
      </c>
      <c r="AJ9" s="11">
        <f>'OddsRatio_working_3-way'!U9/(3*'OddsRatio_working_3-way'!X9^(1/3))*SIN(('OddsRatio_working_3-way'!Y9+2*PI())/3)</f>
        <v>-0.42771317471852238</v>
      </c>
      <c r="AK9" s="11">
        <f>'OddsRatio_working_3-way'!U9/(3*'OddsRatio_working_3-way'!X9^(1/3))*SIN(('OddsRatio_working_3-way'!Y9+4*PI())/3)</f>
        <v>0.47464416270882903</v>
      </c>
      <c r="AL9" s="11">
        <f>'OddsRatio_working_3-way'!Z9+'OddsRatio_working_3-way'!AF9</f>
        <v>1.0419525033378307</v>
      </c>
      <c r="AM9" s="11">
        <f>'OddsRatio_working_3-way'!AA9+'OddsRatio_working_3-way'!AG9</f>
        <v>-0.6022631073175313</v>
      </c>
      <c r="AN9" s="11">
        <f>'OddsRatio_working_3-way'!AB9+'OddsRatio_working_3-way'!AH9</f>
        <v>-0.43968939602029955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1.0419525033378307</v>
      </c>
      <c r="AS9" s="11">
        <f>IF(('OddsRatio_working_3-way'!X9=0),IF(Q9&gt;0,-Q9^(1/3),(-Q9)^(1/3)),'OddsRatio_working_3-way'!AM9-'OddsRatio_working_3-way'!R9/3)</f>
        <v>-0.6022631073175313</v>
      </c>
      <c r="AT9" s="11">
        <f>IF(('OddsRatio_working_3-way'!X9=0),IF(Q9&gt;0,-Q9^(1/3),(-Q9)^(1/3)),'OddsRatio_working_3-way'!AN9-'OddsRatio_working_3-way'!R9/3)</f>
        <v>-0.43968939602029955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1.07</v>
      </c>
      <c r="B10" s="4">
        <f>IF('True_Odds_Calculator_3-way'!B11="","",'True_Odds_Calculator_3-way'!B11)</f>
        <v>12.23</v>
      </c>
      <c r="C10" s="4">
        <f>IF('True_Odds_Calculator_3-way'!C11="","",'True_Odds_Calculator_3-way'!C11)</f>
        <v>37.44</v>
      </c>
      <c r="D10" s="9">
        <f t="shared" si="13"/>
        <v>0.91591923217144944</v>
      </c>
      <c r="E10" s="9">
        <f t="shared" si="14"/>
        <v>6.358396890698606E-2</v>
      </c>
      <c r="F10" s="9">
        <f t="shared" si="15"/>
        <v>2.049679892156445E-2</v>
      </c>
      <c r="G10" s="9">
        <f t="shared" si="16"/>
        <v>1.3114189373166325</v>
      </c>
      <c r="H10" s="9">
        <f t="shared" si="17"/>
        <v>1.0917993256121645</v>
      </c>
      <c r="I10" s="9">
        <f t="shared" si="18"/>
        <v>15.727234666065783</v>
      </c>
      <c r="J10" s="9">
        <f t="shared" si="19"/>
        <v>48.788106075818078</v>
      </c>
      <c r="K10" s="11">
        <f t="shared" si="20"/>
        <v>0.93457943925233644</v>
      </c>
      <c r="L10" s="11">
        <f t="shared" si="21"/>
        <v>8.1766148814390843E-2</v>
      </c>
      <c r="M10" s="11">
        <f t="shared" si="22"/>
        <v>2.6709401709401712E-2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-5.8466902997550085E-2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9.7439790128979409E-2</v>
      </c>
      <c r="Q10" s="11">
        <f>2*'OddsRatio_working_3-way'!K10*'OddsRatio_working_3-way'!L10*'OddsRatio_working_3-way'!M10</f>
        <v>4.082102644699599E-3</v>
      </c>
      <c r="R10" s="11">
        <f t="shared" si="23"/>
        <v>0</v>
      </c>
      <c r="S10" s="11">
        <f t="shared" si="24"/>
        <v>-1.6665803237955392</v>
      </c>
      <c r="T10" s="11">
        <f t="shared" si="25"/>
        <v>-6.9819033254945109E-2</v>
      </c>
      <c r="U10" s="11">
        <f>'OddsRatio_working_3-way'!S10-'OddsRatio_working_3-way'!R10^2/3</f>
        <v>-1.6665803237955392</v>
      </c>
      <c r="V10" s="11">
        <f>'OddsRatio_working_3-way'!S10*'OddsRatio_working_3-way'!R10/3-2*'OddsRatio_working_3-way'!R10^3/27-'OddsRatio_working_3-way'!T10</f>
        <v>6.9819033254945109E-2</v>
      </c>
      <c r="W10" s="11">
        <f>'OddsRatio_working_3-way'!V10^2+4*'OddsRatio_working_3-way'!U10^3/27</f>
        <v>-0.68088976822177161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0.4140544848285147</v>
      </c>
      <c r="Y10" s="11">
        <f>IF('OddsRatio_working_3-way'!W10&gt;=0,IF('OddsRatio_working_3-way'!V10+SQRT('OddsRatio_working_3-way'!W10)&gt;0,0,PI()),ACOS('OddsRatio_working_3-way'!V10/(2*'OddsRatio_working_3-way'!X10)))</f>
        <v>1.4863847111392918</v>
      </c>
      <c r="Z10" s="11">
        <f>'OddsRatio_working_3-way'!X10^(1/3)*COS('OddsRatio_working_3-way'!Y10/3)</f>
        <v>0.65570946865831625</v>
      </c>
      <c r="AA10" s="11">
        <f>'OddsRatio_working_3-way'!X10^(1/3)*COS(('OddsRatio_working_3-way'!Y10+2*PI())/3)</f>
        <v>-0.63474054449762485</v>
      </c>
      <c r="AB10" s="11">
        <f>'OddsRatio_working_3-way'!X10^(1/3)*COS(('OddsRatio_working_3-way'!Y10+4*PI())/3)</f>
        <v>-2.0968924160691391E-2</v>
      </c>
      <c r="AC10" s="11">
        <f>'OddsRatio_working_3-way'!X10^(1/3)*SIN('OddsRatio_working_3-way'!Y10/3)</f>
        <v>0.35436121022248135</v>
      </c>
      <c r="AD10" s="11">
        <f>'OddsRatio_working_3-way'!X10^(1/3)*SIN(('OddsRatio_working_3-way'!Y10+2*PI())/3)</f>
        <v>0.39068045224885761</v>
      </c>
      <c r="AE10" s="11">
        <f>'OddsRatio_working_3-way'!X10^(1/3)*SIN(('OddsRatio_working_3-way'!Y10+4*PI())/3)</f>
        <v>-0.74504166247133874</v>
      </c>
      <c r="AF10" s="11">
        <f>-'OddsRatio_working_3-way'!U10/(3*'OddsRatio_working_3-way'!X10^(1/3))*COS(('OddsRatio_working_3-way'!Y10)/3)</f>
        <v>0.65570946865831625</v>
      </c>
      <c r="AG10" s="11">
        <f>-'OddsRatio_working_3-way'!U10/(3*'OddsRatio_working_3-way'!X10^(1/3))*COS(('OddsRatio_working_3-way'!Y10+2*PI())/3)</f>
        <v>-0.63474054449762474</v>
      </c>
      <c r="AH10" s="11">
        <f>-'OddsRatio_working_3-way'!U10/(3*'OddsRatio_working_3-way'!X10^(1/3))*COS(('OddsRatio_working_3-way'!Y10+4*PI())/3)</f>
        <v>-2.0968924160691387E-2</v>
      </c>
      <c r="AI10" s="11">
        <f>'OddsRatio_working_3-way'!U10/(3*'OddsRatio_working_3-way'!X10^(1/3))*SIN(('OddsRatio_working_3-way'!Y10)/3)</f>
        <v>-0.35436121022248129</v>
      </c>
      <c r="AJ10" s="11">
        <f>'OddsRatio_working_3-way'!U10/(3*'OddsRatio_working_3-way'!X10^(1/3))*SIN(('OddsRatio_working_3-way'!Y10+2*PI())/3)</f>
        <v>-0.39068045224885756</v>
      </c>
      <c r="AK10" s="11">
        <f>'OddsRatio_working_3-way'!U10/(3*'OddsRatio_working_3-way'!X10^(1/3))*SIN(('OddsRatio_working_3-way'!Y10+4*PI())/3)</f>
        <v>0.74504166247133863</v>
      </c>
      <c r="AL10" s="11">
        <f>'OddsRatio_working_3-way'!Z10+'OddsRatio_working_3-way'!AF10</f>
        <v>1.3114189373166325</v>
      </c>
      <c r="AM10" s="11">
        <f>'OddsRatio_working_3-way'!AA10+'OddsRatio_working_3-way'!AG10</f>
        <v>-1.2694810889952497</v>
      </c>
      <c r="AN10" s="11">
        <f>'OddsRatio_working_3-way'!AB10+'OddsRatio_working_3-way'!AH10</f>
        <v>-4.1937848321382781E-2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1.3114189373166325</v>
      </c>
      <c r="AS10" s="11">
        <f>IF(('OddsRatio_working_3-way'!X10=0),IF(Q10&gt;0,-Q10^(1/3),(-Q10)^(1/3)),'OddsRatio_working_3-way'!AM10-'OddsRatio_working_3-way'!R10/3)</f>
        <v>-1.2694810889952497</v>
      </c>
      <c r="AT10" s="11">
        <f>IF(('OddsRatio_working_3-way'!X10=0),IF(Q10&gt;0,-Q10^(1/3),(-Q10)^(1/3)),'OddsRatio_working_3-way'!AN10-'OddsRatio_working_3-way'!R10/3)</f>
        <v>-4.1937848321382781E-2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3.95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1.96</v>
      </c>
      <c r="D11" s="9">
        <f t="shared" si="13"/>
        <v>0.23930857917195855</v>
      </c>
      <c r="E11" s="9">
        <f t="shared" si="14"/>
        <v>0.26915230652899402</v>
      </c>
      <c r="F11" s="9">
        <f t="shared" si="15"/>
        <v>0.49153911429904723</v>
      </c>
      <c r="G11" s="9">
        <f t="shared" si="16"/>
        <v>1.0775271805048272</v>
      </c>
      <c r="H11" s="9">
        <f t="shared" si="17"/>
        <v>4.1787051824892405</v>
      </c>
      <c r="I11" s="9">
        <f t="shared" si="18"/>
        <v>3.7153684948721644</v>
      </c>
      <c r="J11" s="9">
        <f t="shared" si="19"/>
        <v>2.0344260932846345</v>
      </c>
      <c r="K11" s="11">
        <f t="shared" si="20"/>
        <v>0.25316455696202528</v>
      </c>
      <c r="L11" s="11">
        <f t="shared" si="21"/>
        <v>0.28409090909090912</v>
      </c>
      <c r="M11" s="11">
        <f t="shared" si="22"/>
        <v>0.51020408163265307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-0.26187736314318588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0.23594737089312134</v>
      </c>
      <c r="Q11" s="11">
        <f>2*'OddsRatio_working_3-way'!K11*'OddsRatio_working_3-way'!L11*'OddsRatio_working_3-way'!M11</f>
        <v>7.3389539935652046E-2</v>
      </c>
      <c r="R11" s="11">
        <f t="shared" si="23"/>
        <v>0</v>
      </c>
      <c r="S11" s="11">
        <f t="shared" si="24"/>
        <v>-0.90098421666218287</v>
      </c>
      <c r="T11" s="11">
        <f t="shared" si="25"/>
        <v>-0.28024392431172096</v>
      </c>
      <c r="U11" s="11">
        <f>'OddsRatio_working_3-way'!S11-'OddsRatio_working_3-way'!R11^2/3</f>
        <v>-0.90098421666218287</v>
      </c>
      <c r="V11" s="11">
        <f>'OddsRatio_working_3-way'!S11*'OddsRatio_working_3-way'!R11/3-2*'OddsRatio_working_3-way'!R11^3/27-'OddsRatio_working_3-way'!T11</f>
        <v>0.28024392431172096</v>
      </c>
      <c r="W11" s="11">
        <f>'OddsRatio_working_3-way'!V11^2+4*'OddsRatio_working_3-way'!U11^3/27</f>
        <v>-2.9818048498970962E-2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0.16458637976196919</v>
      </c>
      <c r="Y11" s="11">
        <f>IF('OddsRatio_working_3-way'!W11&gt;=0,IF('OddsRatio_working_3-way'!V11+SQRT('OddsRatio_working_3-way'!W11)&gt;0,0,PI()),ACOS('OddsRatio_working_3-way'!V11/(2*'OddsRatio_working_3-way'!X11)))</f>
        <v>0.55222737328918292</v>
      </c>
      <c r="Z11" s="11">
        <f>'OddsRatio_working_3-way'!X11^(1/3)*COS('OddsRatio_working_3-way'!Y11/3)</f>
        <v>0.5387635902524136</v>
      </c>
      <c r="AA11" s="11">
        <f>'OddsRatio_working_3-way'!X11^(1/3)*COS(('OddsRatio_working_3-way'!Y11+2*PI())/3)</f>
        <v>-0.35625181025969693</v>
      </c>
      <c r="AB11" s="11">
        <f>'OddsRatio_working_3-way'!X11^(1/3)*COS(('OddsRatio_working_3-way'!Y11+4*PI())/3)</f>
        <v>-0.18251177999271673</v>
      </c>
      <c r="AC11" s="11">
        <f>'OddsRatio_working_3-way'!X11^(1/3)*SIN('OddsRatio_working_3-way'!Y11/3)</f>
        <v>0.10030885324365478</v>
      </c>
      <c r="AD11" s="11">
        <f>'OddsRatio_working_3-way'!X11^(1/3)*SIN(('OddsRatio_working_3-way'!Y11+2*PI())/3)</f>
        <v>0.41642852917087286</v>
      </c>
      <c r="AE11" s="11">
        <f>'OddsRatio_working_3-way'!X11^(1/3)*SIN(('OddsRatio_working_3-way'!Y11+4*PI())/3)</f>
        <v>-0.51673738241452771</v>
      </c>
      <c r="AF11" s="11">
        <f>-'OddsRatio_working_3-way'!U11/(3*'OddsRatio_working_3-way'!X11^(1/3))*COS(('OddsRatio_working_3-way'!Y11)/3)</f>
        <v>0.5387635902524136</v>
      </c>
      <c r="AG11" s="11">
        <f>-'OddsRatio_working_3-way'!U11/(3*'OddsRatio_working_3-way'!X11^(1/3))*COS(('OddsRatio_working_3-way'!Y11+2*PI())/3)</f>
        <v>-0.35625181025969693</v>
      </c>
      <c r="AH11" s="11">
        <f>-'OddsRatio_working_3-way'!U11/(3*'OddsRatio_working_3-way'!X11^(1/3))*COS(('OddsRatio_working_3-way'!Y11+4*PI())/3)</f>
        <v>-0.18251177999271673</v>
      </c>
      <c r="AI11" s="11">
        <f>'OddsRatio_working_3-way'!U11/(3*'OddsRatio_working_3-way'!X11^(1/3))*SIN(('OddsRatio_working_3-way'!Y11)/3)</f>
        <v>-0.10030885324365478</v>
      </c>
      <c r="AJ11" s="11">
        <f>'OddsRatio_working_3-way'!U11/(3*'OddsRatio_working_3-way'!X11^(1/3))*SIN(('OddsRatio_working_3-way'!Y11+2*PI())/3)</f>
        <v>-0.41642852917087286</v>
      </c>
      <c r="AK11" s="11">
        <f>'OddsRatio_working_3-way'!U11/(3*'OddsRatio_working_3-way'!X11^(1/3))*SIN(('OddsRatio_working_3-way'!Y11+4*PI())/3)</f>
        <v>0.51673738241452771</v>
      </c>
      <c r="AL11" s="11">
        <f>'OddsRatio_working_3-way'!Z11+'OddsRatio_working_3-way'!AF11</f>
        <v>1.0775271805048272</v>
      </c>
      <c r="AM11" s="11">
        <f>'OddsRatio_working_3-way'!AA11+'OddsRatio_working_3-way'!AG11</f>
        <v>-0.71250362051939387</v>
      </c>
      <c r="AN11" s="11">
        <f>'OddsRatio_working_3-way'!AB11+'OddsRatio_working_3-way'!AH11</f>
        <v>-0.36502355998543345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1.0775271805048272</v>
      </c>
      <c r="AS11" s="11">
        <f>IF(('OddsRatio_working_3-way'!X11=0),IF(Q11&gt;0,-Q11^(1/3),(-Q11)^(1/3)),'OddsRatio_working_3-way'!AM11-'OddsRatio_working_3-way'!R11/3)</f>
        <v>-0.71250362051939387</v>
      </c>
      <c r="AT11" s="11">
        <f>IF(('OddsRatio_working_3-way'!X11=0),IF(Q11&gt;0,-Q11^(1/3),(-Q11)^(1/3)),'OddsRatio_working_3-way'!AN11-'OddsRatio_working_3-way'!R11/3)</f>
        <v>-0.36502355998543345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1.48</v>
      </c>
      <c r="B12" s="4">
        <f>IF('True_Odds_Calculator_3-way'!B13="","",'True_Odds_Calculator_3-way'!B13)</f>
        <v>4.67</v>
      </c>
      <c r="C12" s="4">
        <f>IF('True_Odds_Calculator_3-way'!C13="","",'True_Odds_Calculator_3-way'!C13)</f>
        <v>6.68</v>
      </c>
      <c r="D12" s="9">
        <f t="shared" si="13"/>
        <v>0.65848998687427762</v>
      </c>
      <c r="E12" s="9">
        <f t="shared" si="14"/>
        <v>0.20139657299916069</v>
      </c>
      <c r="F12" s="9">
        <f t="shared" si="15"/>
        <v>0.14011344012656182</v>
      </c>
      <c r="G12" s="9">
        <f t="shared" si="16"/>
        <v>1.0804707864870857</v>
      </c>
      <c r="H12" s="9">
        <f t="shared" si="17"/>
        <v>1.5186259775138011</v>
      </c>
      <c r="I12" s="9">
        <f t="shared" si="18"/>
        <v>4.9653277864076042</v>
      </c>
      <c r="J12" s="9">
        <f t="shared" si="19"/>
        <v>7.1370740672466457</v>
      </c>
      <c r="K12" s="11">
        <f t="shared" si="20"/>
        <v>0.67567567567567566</v>
      </c>
      <c r="L12" s="11">
        <f t="shared" si="21"/>
        <v>0.21413276231263384</v>
      </c>
      <c r="M12" s="11">
        <f t="shared" si="22"/>
        <v>0.14970059880239522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-0.21672079187882709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0.21291117631627191</v>
      </c>
      <c r="Q12" s="11">
        <f>2*'OddsRatio_working_3-way'!K12*'OddsRatio_working_3-way'!L12*'OddsRatio_working_3-way'!M12</f>
        <v>4.3318652353259803E-2</v>
      </c>
      <c r="R12" s="11">
        <f t="shared" si="23"/>
        <v>0</v>
      </c>
      <c r="S12" s="11">
        <f t="shared" si="24"/>
        <v>-0.98242155019124688</v>
      </c>
      <c r="T12" s="11">
        <f t="shared" si="25"/>
        <v>-0.19988230929628628</v>
      </c>
      <c r="U12" s="11">
        <f>'OddsRatio_working_3-way'!S12-'OddsRatio_working_3-way'!R12^2/3</f>
        <v>-0.98242155019124688</v>
      </c>
      <c r="V12" s="11">
        <f>'OddsRatio_working_3-way'!S12*'OddsRatio_working_3-way'!R12/3-2*'OddsRatio_working_3-way'!R12^3/27-'OddsRatio_working_3-way'!T12</f>
        <v>0.19988230929628628</v>
      </c>
      <c r="W12" s="11">
        <f>'OddsRatio_working_3-way'!V12^2+4*'OddsRatio_working_3-way'!U12^3/27</f>
        <v>-0.10051909568852123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0.18739799442505881</v>
      </c>
      <c r="Y12" s="11">
        <f>IF('OddsRatio_working_3-way'!W12&gt;=0,IF('OddsRatio_working_3-way'!V12+SQRT('OddsRatio_working_3-way'!W12)&gt;0,0,PI()),ACOS('OddsRatio_working_3-way'!V12/(2*'OddsRatio_working_3-way'!X12)))</f>
        <v>1.0082881059274633</v>
      </c>
      <c r="Z12" s="11">
        <f>'OddsRatio_working_3-way'!X12^(1/3)*COS('OddsRatio_working_3-way'!Y12/3)</f>
        <v>0.54023539324354286</v>
      </c>
      <c r="AA12" s="11">
        <f>'OddsRatio_working_3-way'!X12^(1/3)*COS(('OddsRatio_working_3-way'!Y12+2*PI())/3)</f>
        <v>-0.43356394914246293</v>
      </c>
      <c r="AB12" s="11">
        <f>'OddsRatio_working_3-way'!X12^(1/3)*COS(('OddsRatio_working_3-way'!Y12+4*PI())/3)</f>
        <v>-0.10667144410108036</v>
      </c>
      <c r="AC12" s="11">
        <f>'OddsRatio_working_3-way'!X12^(1/3)*SIN('OddsRatio_working_3-way'!Y12/3)</f>
        <v>0.18873147578171356</v>
      </c>
      <c r="AD12" s="11">
        <f>'OddsRatio_working_3-way'!X12^(1/3)*SIN(('OddsRatio_working_3-way'!Y12+2*PI())/3)</f>
        <v>0.37349183668152752</v>
      </c>
      <c r="AE12" s="11">
        <f>'OddsRatio_working_3-way'!X12^(1/3)*SIN(('OddsRatio_working_3-way'!Y12+4*PI())/3)</f>
        <v>-0.56222331246324098</v>
      </c>
      <c r="AF12" s="11">
        <f>-'OddsRatio_working_3-way'!U12/(3*'OddsRatio_working_3-way'!X12^(1/3))*COS(('OddsRatio_working_3-way'!Y12)/3)</f>
        <v>0.54023539324354286</v>
      </c>
      <c r="AG12" s="11">
        <f>-'OddsRatio_working_3-way'!U12/(3*'OddsRatio_working_3-way'!X12^(1/3))*COS(('OddsRatio_working_3-way'!Y12+2*PI())/3)</f>
        <v>-0.43356394914246288</v>
      </c>
      <c r="AH12" s="11">
        <f>-'OddsRatio_working_3-way'!U12/(3*'OddsRatio_working_3-way'!X12^(1/3))*COS(('OddsRatio_working_3-way'!Y12+4*PI())/3)</f>
        <v>-0.10667144410108034</v>
      </c>
      <c r="AI12" s="11">
        <f>'OddsRatio_working_3-way'!U12/(3*'OddsRatio_working_3-way'!X12^(1/3))*SIN(('OddsRatio_working_3-way'!Y12)/3)</f>
        <v>-0.18873147578171354</v>
      </c>
      <c r="AJ12" s="11">
        <f>'OddsRatio_working_3-way'!U12/(3*'OddsRatio_working_3-way'!X12^(1/3))*SIN(('OddsRatio_working_3-way'!Y12+2*PI())/3)</f>
        <v>-0.37349183668152741</v>
      </c>
      <c r="AK12" s="11">
        <f>'OddsRatio_working_3-way'!U12/(3*'OddsRatio_working_3-way'!X12^(1/3))*SIN(('OddsRatio_working_3-way'!Y12+4*PI())/3)</f>
        <v>0.56222331246324087</v>
      </c>
      <c r="AL12" s="11">
        <f>'OddsRatio_working_3-way'!Z12+'OddsRatio_working_3-way'!AF12</f>
        <v>1.0804707864870857</v>
      </c>
      <c r="AM12" s="11">
        <f>'OddsRatio_working_3-way'!AA12+'OddsRatio_working_3-way'!AG12</f>
        <v>-0.86712789828492576</v>
      </c>
      <c r="AN12" s="11">
        <f>'OddsRatio_working_3-way'!AB12+'OddsRatio_working_3-way'!AH12</f>
        <v>-0.21334288820216069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1.0804707864870857</v>
      </c>
      <c r="AS12" s="11">
        <f>IF(('OddsRatio_working_3-way'!X12=0),IF(Q12&gt;0,-Q12^(1/3),(-Q12)^(1/3)),'OddsRatio_working_3-way'!AM12-'OddsRatio_working_3-way'!R12/3)</f>
        <v>-0.86712789828492576</v>
      </c>
      <c r="AT12" s="11">
        <f>IF(('OddsRatio_working_3-way'!X12=0),IF(Q12&gt;0,-Q12^(1/3),(-Q12)^(1/3)),'OddsRatio_working_3-way'!AN12-'OddsRatio_working_3-way'!R12/3)</f>
        <v>-0.21334288820216069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2.68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2.85</v>
      </c>
      <c r="D13" s="9">
        <f t="shared" si="13"/>
        <v>0.35812730641295992</v>
      </c>
      <c r="E13" s="9">
        <f t="shared" si="14"/>
        <v>0.30558757744934806</v>
      </c>
      <c r="F13" s="9">
        <f t="shared" si="15"/>
        <v>0.33628511613769191</v>
      </c>
      <c r="G13" s="9">
        <f t="shared" si="16"/>
        <v>1.0668471034585956</v>
      </c>
      <c r="H13" s="9">
        <f t="shared" si="17"/>
        <v>2.7923031338104409</v>
      </c>
      <c r="I13" s="9">
        <f t="shared" si="18"/>
        <v>3.2723843303668083</v>
      </c>
      <c r="J13" s="9">
        <f t="shared" si="19"/>
        <v>2.9736671413984022</v>
      </c>
      <c r="K13" s="11">
        <f t="shared" si="20"/>
        <v>0.37313432835820892</v>
      </c>
      <c r="L13" s="11">
        <f t="shared" si="21"/>
        <v>0.31948881789137379</v>
      </c>
      <c r="M13" s="11">
        <f t="shared" si="22"/>
        <v>0.35087719298245612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-0.27690871353673874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0.23675133664115938</v>
      </c>
      <c r="Q13" s="11">
        <f>2*'OddsRatio_working_3-way'!K13*'OddsRatio_working_3-way'!L13*'OddsRatio_working_3-way'!M13</f>
        <v>8.3657716127618159E-2</v>
      </c>
      <c r="R13" s="11">
        <f t="shared" si="23"/>
        <v>0</v>
      </c>
      <c r="S13" s="11">
        <f t="shared" si="24"/>
        <v>-0.85497972821916457</v>
      </c>
      <c r="T13" s="11">
        <f t="shared" si="25"/>
        <v>-0.30211297816931609</v>
      </c>
      <c r="U13" s="11">
        <f>'OddsRatio_working_3-way'!S13-'OddsRatio_working_3-way'!R13^2/3</f>
        <v>-0.85497972821916457</v>
      </c>
      <c r="V13" s="11">
        <f>'OddsRatio_working_3-way'!S13*'OddsRatio_working_3-way'!R13/3-2*'OddsRatio_working_3-way'!R13^3/27-'OddsRatio_working_3-way'!T13</f>
        <v>0.30211297816931609</v>
      </c>
      <c r="W13" s="11">
        <f>'OddsRatio_working_3-way'!V13^2+4*'OddsRatio_working_3-way'!U13^3/27</f>
        <v>-1.3176622762308132E-3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0.15214295403876288</v>
      </c>
      <c r="Y13" s="11">
        <f>IF('OddsRatio_working_3-way'!W13&gt;=0,IF('OddsRatio_working_3-way'!V13+SQRT('OddsRatio_working_3-way'!W13)&gt;0,0,PI()),ACOS('OddsRatio_working_3-way'!V13/(2*'OddsRatio_working_3-way'!X13)))</f>
        <v>0.11957922101520824</v>
      </c>
      <c r="Z13" s="11">
        <f>'OddsRatio_working_3-way'!X13^(1/3)*COS('OddsRatio_working_3-way'!Y13/3)</f>
        <v>0.53342355172929767</v>
      </c>
      <c r="AA13" s="11">
        <f>'OddsRatio_working_3-way'!X13^(1/3)*COS(('OddsRatio_working_3-way'!Y13+2*PI())/3)</f>
        <v>-0.2851350736195869</v>
      </c>
      <c r="AB13" s="11">
        <f>'OddsRatio_working_3-way'!X13^(1/3)*COS(('OddsRatio_working_3-way'!Y13+4*PI())/3)</f>
        <v>-0.2482884781097108</v>
      </c>
      <c r="AC13" s="11">
        <f>'OddsRatio_working_3-way'!X13^(1/3)*SIN('OddsRatio_working_3-way'!Y13/3)</f>
        <v>2.1273391836348333E-2</v>
      </c>
      <c r="AD13" s="11">
        <f>'OddsRatio_working_3-way'!X13^(1/3)*SIN(('OddsRatio_working_3-way'!Y13+2*PI())/3)</f>
        <v>0.45132165085632026</v>
      </c>
      <c r="AE13" s="11">
        <f>'OddsRatio_working_3-way'!X13^(1/3)*SIN(('OddsRatio_working_3-way'!Y13+4*PI())/3)</f>
        <v>-0.47259504269266844</v>
      </c>
      <c r="AF13" s="11">
        <f>-'OddsRatio_working_3-way'!U13/(3*'OddsRatio_working_3-way'!X13^(1/3))*COS(('OddsRatio_working_3-way'!Y13)/3)</f>
        <v>0.53342355172929778</v>
      </c>
      <c r="AG13" s="11">
        <f>-'OddsRatio_working_3-way'!U13/(3*'OddsRatio_working_3-way'!X13^(1/3))*COS(('OddsRatio_working_3-way'!Y13+2*PI())/3)</f>
        <v>-0.28513507361958695</v>
      </c>
      <c r="AH13" s="11">
        <f>-'OddsRatio_working_3-way'!U13/(3*'OddsRatio_working_3-way'!X13^(1/3))*COS(('OddsRatio_working_3-way'!Y13+4*PI())/3)</f>
        <v>-0.24828847810971086</v>
      </c>
      <c r="AI13" s="11">
        <f>'OddsRatio_working_3-way'!U13/(3*'OddsRatio_working_3-way'!X13^(1/3))*SIN(('OddsRatio_working_3-way'!Y13)/3)</f>
        <v>-2.1273391836348337E-2</v>
      </c>
      <c r="AJ13" s="11">
        <f>'OddsRatio_working_3-way'!U13/(3*'OddsRatio_working_3-way'!X13^(1/3))*SIN(('OddsRatio_working_3-way'!Y13+2*PI())/3)</f>
        <v>-0.45132165085632031</v>
      </c>
      <c r="AK13" s="11">
        <f>'OddsRatio_working_3-way'!U13/(3*'OddsRatio_working_3-way'!X13^(1/3))*SIN(('OddsRatio_working_3-way'!Y13+4*PI())/3)</f>
        <v>0.47259504269266855</v>
      </c>
      <c r="AL13" s="11">
        <f>'OddsRatio_working_3-way'!Z13+'OddsRatio_working_3-way'!AF13</f>
        <v>1.0668471034585956</v>
      </c>
      <c r="AM13" s="11">
        <f>'OddsRatio_working_3-way'!AA13+'OddsRatio_working_3-way'!AG13</f>
        <v>-0.5702701472391738</v>
      </c>
      <c r="AN13" s="11">
        <f>'OddsRatio_working_3-way'!AB13+'OddsRatio_working_3-way'!AH13</f>
        <v>-0.49657695621942166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1.0668471034585956</v>
      </c>
      <c r="AS13" s="11">
        <f>IF(('OddsRatio_working_3-way'!X13=0),IF(Q13&gt;0,-Q13^(1/3),(-Q13)^(1/3)),'OddsRatio_working_3-way'!AM13-'OddsRatio_working_3-way'!R13/3)</f>
        <v>-0.5702701472391738</v>
      </c>
      <c r="AT13" s="11">
        <f>IF(('OddsRatio_working_3-way'!X13=0),IF(Q13&gt;0,-Q13^(1/3),(-Q13)^(1/3)),'OddsRatio_working_3-way'!AN13-'OddsRatio_working_3-way'!R13/3)</f>
        <v>-0.49657695621942166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3.69</v>
      </c>
      <c r="C14" s="4">
        <f>IF('True_Odds_Calculator_3-way'!C15="","",'True_Odds_Calculator_3-way'!C15)</f>
        <v>4.42</v>
      </c>
      <c r="D14" s="9">
        <f t="shared" si="13"/>
        <v>0.52014123798754364</v>
      </c>
      <c r="E14" s="9">
        <f t="shared" si="14"/>
        <v>0.26177447944604654</v>
      </c>
      <c r="F14" s="9">
        <f t="shared" si="15"/>
        <v>0.21808428256640972</v>
      </c>
      <c r="G14" s="9">
        <f t="shared" si="16"/>
        <v>1.0483576534927352</v>
      </c>
      <c r="H14" s="9">
        <f t="shared" si="17"/>
        <v>1.9225547350736072</v>
      </c>
      <c r="I14" s="9">
        <f t="shared" si="18"/>
        <v>3.8200820878954578</v>
      </c>
      <c r="J14" s="9">
        <f t="shared" si="19"/>
        <v>4.5853831749451546</v>
      </c>
      <c r="K14" s="11">
        <f t="shared" si="20"/>
        <v>0.53191489361702127</v>
      </c>
      <c r="L14" s="11">
        <f t="shared" si="21"/>
        <v>0.2710027100271003</v>
      </c>
      <c r="M14" s="11">
        <f t="shared" si="22"/>
        <v>0.22624434389140272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-0.26403078895523724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0.22796632125366217</v>
      </c>
      <c r="Q14" s="11">
        <f>2*'OddsRatio_working_3-way'!K14*'OddsRatio_working_3-way'!L14*'OddsRatio_working_3-way'!M14</f>
        <v>6.5226415237099336E-2</v>
      </c>
      <c r="R14" s="11">
        <f t="shared" si="23"/>
        <v>0</v>
      </c>
      <c r="S14" s="11">
        <f t="shared" si="24"/>
        <v>-0.86340809780449779</v>
      </c>
      <c r="T14" s="11">
        <f t="shared" si="25"/>
        <v>-0.24704094357782483</v>
      </c>
      <c r="U14" s="11">
        <f>'OddsRatio_working_3-way'!S14-'OddsRatio_working_3-way'!R14^2/3</f>
        <v>-0.86340809780449779</v>
      </c>
      <c r="V14" s="11">
        <f>'OddsRatio_working_3-way'!S14*'OddsRatio_working_3-way'!R14/3-2*'OddsRatio_working_3-way'!R14^3/27-'OddsRatio_working_3-way'!T14</f>
        <v>0.24704094357782483</v>
      </c>
      <c r="W14" s="11">
        <f>'OddsRatio_working_3-way'!V14^2+4*'OddsRatio_working_3-way'!U14^3/27</f>
        <v>-3.4326015756353537E-2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0.15439822178394377</v>
      </c>
      <c r="Y14" s="11">
        <f>IF('OddsRatio_working_3-way'!W14&gt;=0,IF('OddsRatio_working_3-way'!V14+SQRT('OddsRatio_working_3-way'!W14)&gt;0,0,PI()),ACOS('OddsRatio_working_3-way'!V14/(2*'OddsRatio_working_3-way'!X14)))</f>
        <v>0.64348065964171819</v>
      </c>
      <c r="Z14" s="11">
        <f>'OddsRatio_working_3-way'!X14^(1/3)*COS('OddsRatio_working_3-way'!Y14/3)</f>
        <v>0.52417882674636751</v>
      </c>
      <c r="AA14" s="11">
        <f>'OddsRatio_working_3-way'!X14^(1/3)*COS(('OddsRatio_working_3-way'!Y14+2*PI())/3)</f>
        <v>-0.36098047790494836</v>
      </c>
      <c r="AB14" s="11">
        <f>'OddsRatio_working_3-way'!X14^(1/3)*COS(('OddsRatio_working_3-way'!Y14+4*PI())/3)</f>
        <v>-0.16319834884141954</v>
      </c>
      <c r="AC14" s="11">
        <f>'OddsRatio_working_3-way'!X14^(1/3)*SIN('OddsRatio_working_3-way'!Y14/3)</f>
        <v>0.11418956545572584</v>
      </c>
      <c r="AD14" s="11">
        <f>'OddsRatio_working_3-way'!X14^(1/3)*SIN(('OddsRatio_working_3-way'!Y14+2*PI())/3)</f>
        <v>0.39685739736041331</v>
      </c>
      <c r="AE14" s="11">
        <f>'OddsRatio_working_3-way'!X14^(1/3)*SIN(('OddsRatio_working_3-way'!Y14+4*PI())/3)</f>
        <v>-0.51104696281613904</v>
      </c>
      <c r="AF14" s="11">
        <f>-'OddsRatio_working_3-way'!U14/(3*'OddsRatio_working_3-way'!X14^(1/3))*COS(('OddsRatio_working_3-way'!Y14)/3)</f>
        <v>0.52417882674636762</v>
      </c>
      <c r="AG14" s="11">
        <f>-'OddsRatio_working_3-way'!U14/(3*'OddsRatio_working_3-way'!X14^(1/3))*COS(('OddsRatio_working_3-way'!Y14+2*PI())/3)</f>
        <v>-0.36098047790494842</v>
      </c>
      <c r="AH14" s="11">
        <f>-'OddsRatio_working_3-way'!U14/(3*'OddsRatio_working_3-way'!X14^(1/3))*COS(('OddsRatio_working_3-way'!Y14+4*PI())/3)</f>
        <v>-0.16319834884141957</v>
      </c>
      <c r="AI14" s="11">
        <f>'OddsRatio_working_3-way'!U14/(3*'OddsRatio_working_3-way'!X14^(1/3))*SIN(('OddsRatio_working_3-way'!Y14)/3)</f>
        <v>-0.11418956545572587</v>
      </c>
      <c r="AJ14" s="11">
        <f>'OddsRatio_working_3-way'!U14/(3*'OddsRatio_working_3-way'!X14^(1/3))*SIN(('OddsRatio_working_3-way'!Y14+2*PI())/3)</f>
        <v>-0.39685739736041342</v>
      </c>
      <c r="AK14" s="11">
        <f>'OddsRatio_working_3-way'!U14/(3*'OddsRatio_working_3-way'!X14^(1/3))*SIN(('OddsRatio_working_3-way'!Y14+4*PI())/3)</f>
        <v>0.51104696281613915</v>
      </c>
      <c r="AL14" s="11">
        <f>'OddsRatio_working_3-way'!Z14+'OddsRatio_working_3-way'!AF14</f>
        <v>1.0483576534927352</v>
      </c>
      <c r="AM14" s="11">
        <f>'OddsRatio_working_3-way'!AA14+'OddsRatio_working_3-way'!AG14</f>
        <v>-0.72196095580989672</v>
      </c>
      <c r="AN14" s="11">
        <f>'OddsRatio_working_3-way'!AB14+'OddsRatio_working_3-way'!AH14</f>
        <v>-0.32639669768283908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1.0483576534927352</v>
      </c>
      <c r="AS14" s="11">
        <f>IF(('OddsRatio_working_3-way'!X14=0),IF(Q14&gt;0,-Q14^(1/3),(-Q14)^(1/3)),'OddsRatio_working_3-way'!AM14-'OddsRatio_working_3-way'!R14/3)</f>
        <v>-0.72196095580989672</v>
      </c>
      <c r="AT14" s="11">
        <f>IF(('OddsRatio_working_3-way'!X14=0),IF(Q14&gt;0,-Q14^(1/3),(-Q14)^(1/3)),'OddsRatio_working_3-way'!AN14-'OddsRatio_working_3-way'!R14/3)</f>
        <v>-0.32639669768283908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4.53</v>
      </c>
      <c r="B15" s="4">
        <f>IF('True_Odds_Calculator_3-way'!B16="","",'True_Odds_Calculator_3-way'!B16)</f>
        <v>4.3600000000000003</v>
      </c>
      <c r="C15" s="4">
        <f>IF('True_Odds_Calculator_3-way'!C16="","",'True_Odds_Calculator_3-way'!C16)</f>
        <v>1.72</v>
      </c>
      <c r="D15" s="9">
        <f t="shared" si="13"/>
        <v>0.21167230172435678</v>
      </c>
      <c r="E15" s="9">
        <f t="shared" si="14"/>
        <v>0.22002552455931876</v>
      </c>
      <c r="F15" s="9">
        <f t="shared" si="15"/>
        <v>0.56830217371632441</v>
      </c>
      <c r="G15" s="9">
        <f t="shared" si="16"/>
        <v>1.0550378689597819</v>
      </c>
      <c r="H15" s="9">
        <f t="shared" si="17"/>
        <v>4.7242836774280308</v>
      </c>
      <c r="I15" s="9">
        <f t="shared" si="18"/>
        <v>4.544927239704867</v>
      </c>
      <c r="J15" s="9">
        <f t="shared" si="19"/>
        <v>1.759627265651043</v>
      </c>
      <c r="K15" s="11">
        <f t="shared" si="20"/>
        <v>0.22075055187637968</v>
      </c>
      <c r="L15" s="11">
        <f t="shared" si="21"/>
        <v>0.2293577981651376</v>
      </c>
      <c r="M15" s="11">
        <f t="shared" si="22"/>
        <v>0.58139534883720934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-0.25138151601512981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0.22401212126350137</v>
      </c>
      <c r="Q15" s="11">
        <f>2*'OddsRatio_working_3-way'!K15*'OddsRatio_working_3-way'!L15*'OddsRatio_working_3-way'!M15</f>
        <v>5.8873093630355151E-2</v>
      </c>
      <c r="R15" s="11">
        <f t="shared" si="23"/>
        <v>0</v>
      </c>
      <c r="S15" s="11">
        <f t="shared" si="24"/>
        <v>-0.891124076322377</v>
      </c>
      <c r="T15" s="11">
        <f t="shared" si="25"/>
        <v>-0.23419818037381784</v>
      </c>
      <c r="U15" s="11">
        <f>'OddsRatio_working_3-way'!S15-'OddsRatio_working_3-way'!R15^2/3</f>
        <v>-0.891124076322377</v>
      </c>
      <c r="V15" s="11">
        <f>'OddsRatio_working_3-way'!S15*'OddsRatio_working_3-way'!R15/3-2*'OddsRatio_working_3-way'!R15^3/27-'OddsRatio_working_3-way'!T15</f>
        <v>0.23419818037381784</v>
      </c>
      <c r="W15" s="11">
        <f>'OddsRatio_working_3-way'!V15^2+4*'OddsRatio_working_3-way'!U15^3/27</f>
        <v>-4.9987288999551661E-2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0.16189199848198102</v>
      </c>
      <c r="Y15" s="11">
        <f>IF('OddsRatio_working_3-way'!W15&gt;=0,IF('OddsRatio_working_3-way'!V15+SQRT('OddsRatio_working_3-way'!W15)&gt;0,0,PI()),ACOS('OddsRatio_working_3-way'!V15/(2*'OddsRatio_working_3-way'!X15)))</f>
        <v>0.76220365396883494</v>
      </c>
      <c r="Z15" s="11">
        <f>'OddsRatio_working_3-way'!X15^(1/3)*COS('OddsRatio_working_3-way'!Y15/3)</f>
        <v>0.52751893447989107</v>
      </c>
      <c r="AA15" s="11">
        <f>'OddsRatio_working_3-way'!X15^(1/3)*COS(('OddsRatio_working_3-way'!Y15+2*PI())/3)</f>
        <v>-0.38239272313598238</v>
      </c>
      <c r="AB15" s="11">
        <f>'OddsRatio_working_3-way'!X15^(1/3)*COS(('OddsRatio_working_3-way'!Y15+4*PI())/3)</f>
        <v>-0.14512621134390907</v>
      </c>
      <c r="AC15" s="11">
        <f>'OddsRatio_working_3-way'!X15^(1/3)*SIN('OddsRatio_working_3-way'!Y15/3)</f>
        <v>0.13698588445283727</v>
      </c>
      <c r="AD15" s="11">
        <f>'OddsRatio_working_3-way'!X15^(1/3)*SIN(('OddsRatio_working_3-way'!Y15+2*PI())/3)</f>
        <v>0.3883518560104659</v>
      </c>
      <c r="AE15" s="11">
        <f>'OddsRatio_working_3-way'!X15^(1/3)*SIN(('OddsRatio_working_3-way'!Y15+4*PI())/3)</f>
        <v>-0.52533774046330306</v>
      </c>
      <c r="AF15" s="11">
        <f>-'OddsRatio_working_3-way'!U15/(3*'OddsRatio_working_3-way'!X15^(1/3))*COS(('OddsRatio_working_3-way'!Y15)/3)</f>
        <v>0.52751893447989096</v>
      </c>
      <c r="AG15" s="11">
        <f>-'OddsRatio_working_3-way'!U15/(3*'OddsRatio_working_3-way'!X15^(1/3))*COS(('OddsRatio_working_3-way'!Y15+2*PI())/3)</f>
        <v>-0.38239272313598233</v>
      </c>
      <c r="AH15" s="11">
        <f>-'OddsRatio_working_3-way'!U15/(3*'OddsRatio_working_3-way'!X15^(1/3))*COS(('OddsRatio_working_3-way'!Y15+4*PI())/3)</f>
        <v>-0.14512621134390905</v>
      </c>
      <c r="AI15" s="11">
        <f>'OddsRatio_working_3-way'!U15/(3*'OddsRatio_working_3-way'!X15^(1/3))*SIN(('OddsRatio_working_3-way'!Y15)/3)</f>
        <v>-0.13698588445283724</v>
      </c>
      <c r="AJ15" s="11">
        <f>'OddsRatio_working_3-way'!U15/(3*'OddsRatio_working_3-way'!X15^(1/3))*SIN(('OddsRatio_working_3-way'!Y15+2*PI())/3)</f>
        <v>-0.38835185601046585</v>
      </c>
      <c r="AK15" s="11">
        <f>'OddsRatio_working_3-way'!U15/(3*'OddsRatio_working_3-way'!X15^(1/3))*SIN(('OddsRatio_working_3-way'!Y15+4*PI())/3)</f>
        <v>0.52533774046330295</v>
      </c>
      <c r="AL15" s="11">
        <f>'OddsRatio_working_3-way'!Z15+'OddsRatio_working_3-way'!AF15</f>
        <v>1.0550378689597819</v>
      </c>
      <c r="AM15" s="11">
        <f>'OddsRatio_working_3-way'!AA15+'OddsRatio_working_3-way'!AG15</f>
        <v>-0.76478544627196476</v>
      </c>
      <c r="AN15" s="11">
        <f>'OddsRatio_working_3-way'!AB15+'OddsRatio_working_3-way'!AH15</f>
        <v>-0.29025242268781815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1.0550378689597819</v>
      </c>
      <c r="AS15" s="11">
        <f>IF(('OddsRatio_working_3-way'!X15=0),IF(Q15&gt;0,-Q15^(1/3),(-Q15)^(1/3)),'OddsRatio_working_3-way'!AM15-'OddsRatio_working_3-way'!R15/3)</f>
        <v>-0.76478544627196476</v>
      </c>
      <c r="AT15" s="11">
        <f>IF(('OddsRatio_working_3-way'!X15=0),IF(Q15&gt;0,-Q15^(1/3),(-Q15)^(1/3)),'OddsRatio_working_3-way'!AN15-'OddsRatio_working_3-way'!R15/3)</f>
        <v>-0.29025242268781815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3.79</v>
      </c>
      <c r="C16" s="4">
        <f>IF('True_Odds_Calculator_3-way'!C17="","",'True_Odds_Calculator_3-way'!C17)</f>
        <v>3.02</v>
      </c>
      <c r="D16" s="9">
        <f t="shared" si="13"/>
        <v>0.4225130142608397</v>
      </c>
      <c r="E16" s="9">
        <f t="shared" si="14"/>
        <v>0.25569223153179921</v>
      </c>
      <c r="F16" s="9">
        <f t="shared" si="15"/>
        <v>0.32179475420736109</v>
      </c>
      <c r="G16" s="9">
        <f t="shared" si="16"/>
        <v>1.0433519092362957</v>
      </c>
      <c r="H16" s="9">
        <f t="shared" si="17"/>
        <v>2.3667910010995472</v>
      </c>
      <c r="I16" s="9">
        <f t="shared" si="18"/>
        <v>3.9109518267692649</v>
      </c>
      <c r="J16" s="9">
        <f t="shared" si="19"/>
        <v>3.1075708566573175</v>
      </c>
      <c r="K16" s="11">
        <f t="shared" si="20"/>
        <v>0.4329004329004329</v>
      </c>
      <c r="L16" s="11">
        <f t="shared" si="21"/>
        <v>0.26385224274406333</v>
      </c>
      <c r="M16" s="11">
        <f t="shared" si="22"/>
        <v>0.33112582781456956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-0.2792342815932255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0.23146924193596335</v>
      </c>
      <c r="Q16" s="11">
        <f>2*'OddsRatio_working_3-way'!K16*'OddsRatio_working_3-way'!L16*'OddsRatio_working_3-way'!M16</f>
        <v>7.5643543116327899E-2</v>
      </c>
      <c r="R16" s="11">
        <f t="shared" si="23"/>
        <v>0</v>
      </c>
      <c r="S16" s="11">
        <f t="shared" si="24"/>
        <v>-0.82894278100550756</v>
      </c>
      <c r="T16" s="11">
        <f t="shared" si="25"/>
        <v>-0.27089633366193061</v>
      </c>
      <c r="U16" s="11">
        <f>'OddsRatio_working_3-way'!S16-'OddsRatio_working_3-way'!R16^2/3</f>
        <v>-0.82894278100550756</v>
      </c>
      <c r="V16" s="11">
        <f>'OddsRatio_working_3-way'!S16*'OddsRatio_working_3-way'!R16/3-2*'OddsRatio_working_3-way'!R16^3/27-'OddsRatio_working_3-way'!T16</f>
        <v>0.27089633366193061</v>
      </c>
      <c r="W16" s="11">
        <f>'OddsRatio_working_3-way'!V16^2+4*'OddsRatio_working_3-way'!U16^3/27</f>
        <v>-1.1001076767827953E-2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0.14524625671536598</v>
      </c>
      <c r="Y16" s="11">
        <f>IF('OddsRatio_working_3-way'!W16&gt;=0,IF('OddsRatio_working_3-way'!V16+SQRT('OddsRatio_working_3-way'!W16)&gt;0,0,PI()),ACOS('OddsRatio_working_3-way'!V16/(2*'OddsRatio_working_3-way'!X16)))</f>
        <v>0.36940724121290214</v>
      </c>
      <c r="Z16" s="11">
        <f>'OddsRatio_working_3-way'!X16^(1/3)*COS('OddsRatio_working_3-way'!Y16/3)</f>
        <v>0.52167595461814786</v>
      </c>
      <c r="AA16" s="11">
        <f>'OddsRatio_working_3-way'!X16^(1/3)*COS(('OddsRatio_working_3-way'!Y16+2*PI())/3)</f>
        <v>-0.31675169683576976</v>
      </c>
      <c r="AB16" s="11">
        <f>'OddsRatio_working_3-way'!X16^(1/3)*COS(('OddsRatio_working_3-way'!Y16+4*PI())/3)</f>
        <v>-0.20492425778237774</v>
      </c>
      <c r="AC16" s="11">
        <f>'OddsRatio_working_3-way'!X16^(1/3)*SIN('OddsRatio_working_3-way'!Y16/3)</f>
        <v>6.4563602040262347E-2</v>
      </c>
      <c r="AD16" s="11">
        <f>'OddsRatio_working_3-way'!X16^(1/3)*SIN(('OddsRatio_working_3-way'!Y16+2*PI())/3)</f>
        <v>0.41950282822268287</v>
      </c>
      <c r="AE16" s="11">
        <f>'OddsRatio_working_3-way'!X16^(1/3)*SIN(('OddsRatio_working_3-way'!Y16+4*PI())/3)</f>
        <v>-0.48406643026294521</v>
      </c>
      <c r="AF16" s="11">
        <f>-'OddsRatio_working_3-way'!U16/(3*'OddsRatio_working_3-way'!X16^(1/3))*COS(('OddsRatio_working_3-way'!Y16)/3)</f>
        <v>0.52167595461814786</v>
      </c>
      <c r="AG16" s="11">
        <f>-'OddsRatio_working_3-way'!U16/(3*'OddsRatio_working_3-way'!X16^(1/3))*COS(('OddsRatio_working_3-way'!Y16+2*PI())/3)</f>
        <v>-0.31675169683576976</v>
      </c>
      <c r="AH16" s="11">
        <f>-'OddsRatio_working_3-way'!U16/(3*'OddsRatio_working_3-way'!X16^(1/3))*COS(('OddsRatio_working_3-way'!Y16+4*PI())/3)</f>
        <v>-0.20492425778237774</v>
      </c>
      <c r="AI16" s="11">
        <f>'OddsRatio_working_3-way'!U16/(3*'OddsRatio_working_3-way'!X16^(1/3))*SIN(('OddsRatio_working_3-way'!Y16)/3)</f>
        <v>-6.4563602040262347E-2</v>
      </c>
      <c r="AJ16" s="11">
        <f>'OddsRatio_working_3-way'!U16/(3*'OddsRatio_working_3-way'!X16^(1/3))*SIN(('OddsRatio_working_3-way'!Y16+2*PI())/3)</f>
        <v>-0.41950282822268287</v>
      </c>
      <c r="AK16" s="11">
        <f>'OddsRatio_working_3-way'!U16/(3*'OddsRatio_working_3-way'!X16^(1/3))*SIN(('OddsRatio_working_3-way'!Y16+4*PI())/3)</f>
        <v>0.48406643026294521</v>
      </c>
      <c r="AL16" s="11">
        <f>'OddsRatio_working_3-way'!Z16+'OddsRatio_working_3-way'!AF16</f>
        <v>1.0433519092362957</v>
      </c>
      <c r="AM16" s="11">
        <f>'OddsRatio_working_3-way'!AA16+'OddsRatio_working_3-way'!AG16</f>
        <v>-0.63350339367153952</v>
      </c>
      <c r="AN16" s="11">
        <f>'OddsRatio_working_3-way'!AB16+'OddsRatio_working_3-way'!AH16</f>
        <v>-0.40984851556475549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1.0433519092362957</v>
      </c>
      <c r="AS16" s="11">
        <f>IF(('OddsRatio_working_3-way'!X16=0),IF(Q16&gt;0,-Q16^(1/3),(-Q16)^(1/3)),'OddsRatio_working_3-way'!AM16-'OddsRatio_working_3-way'!R16/3)</f>
        <v>-0.63350339367153952</v>
      </c>
      <c r="AT16" s="11">
        <f>IF(('OddsRatio_working_3-way'!X16=0),IF(Q16&gt;0,-Q16^(1/3),(-Q16)^(1/3)),'OddsRatio_working_3-way'!AN16-'OddsRatio_working_3-way'!R16/3)</f>
        <v>-0.40984851556475549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3.67</v>
      </c>
      <c r="B17" s="4">
        <f>IF('True_Odds_Calculator_3-way'!B18="","",'True_Odds_Calculator_3-way'!B18)</f>
        <v>3.58</v>
      </c>
      <c r="C17" s="4">
        <f>IF('True_Odds_Calculator_3-way'!C18="","",'True_Odds_Calculator_3-way'!C18)</f>
        <v>2.0699999999999998</v>
      </c>
      <c r="D17" s="9">
        <f t="shared" si="13"/>
        <v>0.26187107983915459</v>
      </c>
      <c r="E17" s="9">
        <f t="shared" si="14"/>
        <v>0.26855287686176332</v>
      </c>
      <c r="F17" s="9">
        <f t="shared" si="15"/>
        <v>0.46957604329908198</v>
      </c>
      <c r="G17" s="9">
        <f t="shared" si="16"/>
        <v>1.0556827399812945</v>
      </c>
      <c r="H17" s="9">
        <f t="shared" si="17"/>
        <v>3.8186729157500556</v>
      </c>
      <c r="I17" s="9">
        <f t="shared" si="18"/>
        <v>3.72366146915174</v>
      </c>
      <c r="J17" s="9">
        <f t="shared" si="19"/>
        <v>2.1295805317799843</v>
      </c>
      <c r="K17" s="11">
        <f t="shared" si="20"/>
        <v>0.27247956403269757</v>
      </c>
      <c r="L17" s="11">
        <f t="shared" si="21"/>
        <v>0.27932960893854747</v>
      </c>
      <c r="M17" s="11">
        <f t="shared" si="22"/>
        <v>0.48309178743961356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-0.27101623559918675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0.23237940850763078</v>
      </c>
      <c r="Q17" s="11">
        <f>2*'OddsRatio_working_3-way'!K17*'OddsRatio_working_3-way'!L17*'OddsRatio_working_3-way'!M17</f>
        <v>7.3537787502414811E-2</v>
      </c>
      <c r="R17" s="11">
        <f t="shared" si="23"/>
        <v>0</v>
      </c>
      <c r="S17" s="11">
        <f t="shared" si="24"/>
        <v>-0.85743722324924831</v>
      </c>
      <c r="T17" s="11">
        <f t="shared" si="25"/>
        <v>-0.27134089343330647</v>
      </c>
      <c r="U17" s="11">
        <f>'OddsRatio_working_3-way'!S17-'OddsRatio_working_3-way'!R17^2/3</f>
        <v>-0.85743722324924831</v>
      </c>
      <c r="V17" s="11">
        <f>'OddsRatio_working_3-way'!S17*'OddsRatio_working_3-way'!R17/3-2*'OddsRatio_working_3-way'!R17^3/27-'OddsRatio_working_3-way'!T17</f>
        <v>0.27134089343330647</v>
      </c>
      <c r="W17" s="11">
        <f>'OddsRatio_working_3-way'!V17^2+4*'OddsRatio_working_3-way'!U17^3/27</f>
        <v>-1.9764732750996231E-2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0.15279938906960755</v>
      </c>
      <c r="Y17" s="11">
        <f>IF('OddsRatio_working_3-way'!W17&gt;=0,IF('OddsRatio_working_3-way'!V17+SQRT('OddsRatio_working_3-way'!W17)&gt;0,0,PI()),ACOS('OddsRatio_working_3-way'!V17/(2*'OddsRatio_working_3-way'!X17)))</f>
        <v>0.47803817823965988</v>
      </c>
      <c r="Z17" s="11">
        <f>'OddsRatio_working_3-way'!X17^(1/3)*COS('OddsRatio_working_3-way'!Y17/3)</f>
        <v>0.52784136999064724</v>
      </c>
      <c r="AA17" s="11">
        <f>'OddsRatio_working_3-way'!X17^(1/3)*COS(('OddsRatio_working_3-way'!Y17+2*PI())/3)</f>
        <v>-0.33738443052405076</v>
      </c>
      <c r="AB17" s="11">
        <f>'OddsRatio_working_3-way'!X17^(1/3)*COS(('OddsRatio_working_3-way'!Y17+4*PI())/3)</f>
        <v>-0.19045693946659661</v>
      </c>
      <c r="AC17" s="11">
        <f>'OddsRatio_working_3-way'!X17^(1/3)*SIN('OddsRatio_working_3-way'!Y17/3)</f>
        <v>8.4828626513377456E-2</v>
      </c>
      <c r="AD17" s="11">
        <f>'OddsRatio_working_3-way'!X17^(1/3)*SIN(('OddsRatio_working_3-way'!Y17+2*PI())/3)</f>
        <v>0.41470972232359282</v>
      </c>
      <c r="AE17" s="11">
        <f>'OddsRatio_working_3-way'!X17^(1/3)*SIN(('OddsRatio_working_3-way'!Y17+4*PI())/3)</f>
        <v>-0.49953834883697029</v>
      </c>
      <c r="AF17" s="11">
        <f>-'OddsRatio_working_3-way'!U17/(3*'OddsRatio_working_3-way'!X17^(1/3))*COS(('OddsRatio_working_3-way'!Y17)/3)</f>
        <v>0.52784136999064712</v>
      </c>
      <c r="AG17" s="11">
        <f>-'OddsRatio_working_3-way'!U17/(3*'OddsRatio_working_3-way'!X17^(1/3))*COS(('OddsRatio_working_3-way'!Y17+2*PI())/3)</f>
        <v>-0.3373844305240507</v>
      </c>
      <c r="AH17" s="11">
        <f>-'OddsRatio_working_3-way'!U17/(3*'OddsRatio_working_3-way'!X17^(1/3))*COS(('OddsRatio_working_3-way'!Y17+4*PI())/3)</f>
        <v>-0.19045693946659659</v>
      </c>
      <c r="AI17" s="11">
        <f>'OddsRatio_working_3-way'!U17/(3*'OddsRatio_working_3-way'!X17^(1/3))*SIN(('OddsRatio_working_3-way'!Y17)/3)</f>
        <v>-8.4828626513377428E-2</v>
      </c>
      <c r="AJ17" s="11">
        <f>'OddsRatio_working_3-way'!U17/(3*'OddsRatio_working_3-way'!X17^(1/3))*SIN(('OddsRatio_working_3-way'!Y17+2*PI())/3)</f>
        <v>-0.41470972232359271</v>
      </c>
      <c r="AK17" s="11">
        <f>'OddsRatio_working_3-way'!U17/(3*'OddsRatio_working_3-way'!X17^(1/3))*SIN(('OddsRatio_working_3-way'!Y17+4*PI())/3)</f>
        <v>0.49953834883697018</v>
      </c>
      <c r="AL17" s="11">
        <f>'OddsRatio_working_3-way'!Z17+'OddsRatio_working_3-way'!AF17</f>
        <v>1.0556827399812945</v>
      </c>
      <c r="AM17" s="11">
        <f>'OddsRatio_working_3-way'!AA17+'OddsRatio_working_3-way'!AG17</f>
        <v>-0.67476886104810152</v>
      </c>
      <c r="AN17" s="11">
        <f>'OddsRatio_working_3-way'!AB17+'OddsRatio_working_3-way'!AH17</f>
        <v>-0.38091387893319317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1.0556827399812945</v>
      </c>
      <c r="AS17" s="11">
        <f>IF(('OddsRatio_working_3-way'!X17=0),IF(Q17&gt;0,-Q17^(1/3),(-Q17)^(1/3)),'OddsRatio_working_3-way'!AM17-'OddsRatio_working_3-way'!R17/3)</f>
        <v>-0.67476886104810152</v>
      </c>
      <c r="AT17" s="11">
        <f>IF(('OddsRatio_working_3-way'!X17=0),IF(Q17&gt;0,-Q17^(1/3),(-Q17)^(1/3)),'OddsRatio_working_3-way'!AN17-'OddsRatio_working_3-way'!R17/3)</f>
        <v>-0.38091387893319317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1.58</v>
      </c>
      <c r="B18" s="4">
        <f>IF('True_Odds_Calculator_3-way'!B19="","",'True_Odds_Calculator_3-way'!B19)</f>
        <v>4.18</v>
      </c>
      <c r="C18" s="4">
        <f>IF('True_Odds_Calculator_3-way'!C19="","",'True_Odds_Calculator_3-way'!C19)</f>
        <v>5.99</v>
      </c>
      <c r="D18" s="9">
        <f t="shared" si="13"/>
        <v>0.61621309301333194</v>
      </c>
      <c r="E18" s="9">
        <f t="shared" si="14"/>
        <v>0.22651361629959679</v>
      </c>
      <c r="F18" s="9">
        <f t="shared" si="15"/>
        <v>0.15727329068707127</v>
      </c>
      <c r="G18" s="9">
        <f t="shared" si="16"/>
        <v>1.0738193837043328</v>
      </c>
      <c r="H18" s="9">
        <f t="shared" si="17"/>
        <v>1.6228152425485136</v>
      </c>
      <c r="I18" s="9">
        <f t="shared" si="18"/>
        <v>4.4147456401797776</v>
      </c>
      <c r="J18" s="9">
        <f t="shared" si="19"/>
        <v>6.3583587246846198</v>
      </c>
      <c r="K18" s="11">
        <f t="shared" si="20"/>
        <v>0.63291139240506322</v>
      </c>
      <c r="L18" s="11">
        <f t="shared" si="21"/>
        <v>0.23923444976076558</v>
      </c>
      <c r="M18" s="11">
        <f t="shared" si="22"/>
        <v>0.1669449081803005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-0.23264593473324668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0.2211810227390269</v>
      </c>
      <c r="Q18" s="11">
        <f>2*'OddsRatio_working_3-way'!K18*'OddsRatio_working_3-way'!L18*'OddsRatio_working_3-way'!M18</f>
        <v>5.0555662340349014E-2</v>
      </c>
      <c r="R18" s="11">
        <f t="shared" si="23"/>
        <v>0</v>
      </c>
      <c r="S18" s="11">
        <f t="shared" si="24"/>
        <v>-0.95071948277383167</v>
      </c>
      <c r="T18" s="11">
        <f t="shared" si="25"/>
        <v>-0.21730731034830442</v>
      </c>
      <c r="U18" s="11">
        <f>'OddsRatio_working_3-way'!S18-'OddsRatio_working_3-way'!R18^2/3</f>
        <v>-0.95071948277383167</v>
      </c>
      <c r="V18" s="11">
        <f>'OddsRatio_working_3-way'!S18*'OddsRatio_working_3-way'!R18/3-2*'OddsRatio_working_3-way'!R18^3/27-'OddsRatio_working_3-way'!T18</f>
        <v>0.21730731034830442</v>
      </c>
      <c r="W18" s="11">
        <f>'OddsRatio_working_3-way'!V18^2+4*'OddsRatio_working_3-way'!U18^3/27</f>
        <v>-8.0084862543357505E-2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0.17840076350325115</v>
      </c>
      <c r="Y18" s="11">
        <f>IF('OddsRatio_working_3-way'!W18&gt;=0,IF('OddsRatio_working_3-way'!V18+SQRT('OddsRatio_working_3-way'!W18)&gt;0,0,PI()),ACOS('OddsRatio_working_3-way'!V18/(2*'OddsRatio_working_3-way'!X18)))</f>
        <v>0.91594346916230673</v>
      </c>
      <c r="Z18" s="11">
        <f>'OddsRatio_working_3-way'!X18^(1/3)*COS('OddsRatio_working_3-way'!Y18/3)</f>
        <v>0.5369096918521663</v>
      </c>
      <c r="AA18" s="11">
        <f>'OddsRatio_working_3-way'!X18^(1/3)*COS(('OddsRatio_working_3-way'!Y18+2*PI())/3)</f>
        <v>-0.41500128153564225</v>
      </c>
      <c r="AB18" s="11">
        <f>'OddsRatio_working_3-way'!X18^(1/3)*COS(('OddsRatio_working_3-way'!Y18+4*PI())/3)</f>
        <v>-0.12190841031652375</v>
      </c>
      <c r="AC18" s="11">
        <f>'OddsRatio_working_3-way'!X18^(1/3)*SIN('OddsRatio_working_3-way'!Y18/3)</f>
        <v>0.16921724809591832</v>
      </c>
      <c r="AD18" s="11">
        <f>'OddsRatio_working_3-way'!X18^(1/3)*SIN(('OddsRatio_working_3-way'!Y18+2*PI())/3)</f>
        <v>0.38036880863409184</v>
      </c>
      <c r="AE18" s="11">
        <f>'OddsRatio_working_3-way'!X18^(1/3)*SIN(('OddsRatio_working_3-way'!Y18+4*PI())/3)</f>
        <v>-0.54958605673001015</v>
      </c>
      <c r="AF18" s="11">
        <f>-'OddsRatio_working_3-way'!U18/(3*'OddsRatio_working_3-way'!X18^(1/3))*COS(('OddsRatio_working_3-way'!Y18)/3)</f>
        <v>0.53690969185216653</v>
      </c>
      <c r="AG18" s="11">
        <f>-'OddsRatio_working_3-way'!U18/(3*'OddsRatio_working_3-way'!X18^(1/3))*COS(('OddsRatio_working_3-way'!Y18+2*PI())/3)</f>
        <v>-0.41500128153564242</v>
      </c>
      <c r="AH18" s="11">
        <f>-'OddsRatio_working_3-way'!U18/(3*'OddsRatio_working_3-way'!X18^(1/3))*COS(('OddsRatio_working_3-way'!Y18+4*PI())/3)</f>
        <v>-0.1219084103165238</v>
      </c>
      <c r="AI18" s="11">
        <f>'OddsRatio_working_3-way'!U18/(3*'OddsRatio_working_3-way'!X18^(1/3))*SIN(('OddsRatio_working_3-way'!Y18)/3)</f>
        <v>-0.1692172480959184</v>
      </c>
      <c r="AJ18" s="11">
        <f>'OddsRatio_working_3-way'!U18/(3*'OddsRatio_working_3-way'!X18^(1/3))*SIN(('OddsRatio_working_3-way'!Y18+2*PI())/3)</f>
        <v>-0.38036880863409195</v>
      </c>
      <c r="AK18" s="11">
        <f>'OddsRatio_working_3-way'!U18/(3*'OddsRatio_working_3-way'!X18^(1/3))*SIN(('OddsRatio_working_3-way'!Y18+4*PI())/3)</f>
        <v>0.54958605673001037</v>
      </c>
      <c r="AL18" s="11">
        <f>'OddsRatio_working_3-way'!Z18+'OddsRatio_working_3-way'!AF18</f>
        <v>1.0738193837043328</v>
      </c>
      <c r="AM18" s="11">
        <f>'OddsRatio_working_3-way'!AA18+'OddsRatio_working_3-way'!AG18</f>
        <v>-0.83000256307128462</v>
      </c>
      <c r="AN18" s="11">
        <f>'OddsRatio_working_3-way'!AB18+'OddsRatio_working_3-way'!AH18</f>
        <v>-0.24381682063304755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1.0738193837043328</v>
      </c>
      <c r="AS18" s="11">
        <f>IF(('OddsRatio_working_3-way'!X18=0),IF(Q18&gt;0,-Q18^(1/3),(-Q18)^(1/3)),'OddsRatio_working_3-way'!AM18-'OddsRatio_working_3-way'!R18/3)</f>
        <v>-0.83000256307128462</v>
      </c>
      <c r="AT18" s="11">
        <f>IF(('OddsRatio_working_3-way'!X18=0),IF(Q18&gt;0,-Q18^(1/3),(-Q18)^(1/3)),'OddsRatio_working_3-way'!AN18-'OddsRatio_working_3-way'!R18/3)</f>
        <v>-0.24381682063304755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1.26</v>
      </c>
      <c r="B19" s="4">
        <f>IF('True_Odds_Calculator_3-way'!B20="","",'True_Odds_Calculator_3-way'!B20)</f>
        <v>6.14</v>
      </c>
      <c r="C19" s="4">
        <f>IF('True_Odds_Calculator_3-way'!C20="","",'True_Odds_Calculator_3-way'!C20)</f>
        <v>12.01</v>
      </c>
      <c r="D19" s="9">
        <f t="shared" si="13"/>
        <v>0.77565763720561498</v>
      </c>
      <c r="E19" s="9">
        <f t="shared" si="14"/>
        <v>0.14885766572116188</v>
      </c>
      <c r="F19" s="9">
        <f t="shared" si="15"/>
        <v>7.5484697073223223E-2</v>
      </c>
      <c r="G19" s="9">
        <f t="shared" si="16"/>
        <v>1.1124176442397813</v>
      </c>
      <c r="H19" s="9">
        <f t="shared" si="17"/>
        <v>1.2892285875023433</v>
      </c>
      <c r="I19" s="9">
        <f t="shared" si="18"/>
        <v>6.7178266913924753</v>
      </c>
      <c r="J19" s="9">
        <f t="shared" si="19"/>
        <v>13.247718263079991</v>
      </c>
      <c r="K19" s="11">
        <f t="shared" si="20"/>
        <v>0.79365079365079361</v>
      </c>
      <c r="L19" s="11">
        <f t="shared" si="21"/>
        <v>0.16286644951140067</v>
      </c>
      <c r="M19" s="11">
        <f t="shared" si="22"/>
        <v>8.3263946711074108E-2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-0.15835867607870868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0.17661462250254981</v>
      </c>
      <c r="Q19" s="11">
        <f>2*'OddsRatio_working_3-way'!K19*'OddsRatio_working_3-way'!L19*'OddsRatio_working_3-way'!M19</f>
        <v>2.1525243449427155E-2</v>
      </c>
      <c r="R19" s="11">
        <f t="shared" si="23"/>
        <v>0</v>
      </c>
      <c r="S19" s="11">
        <f t="shared" si="24"/>
        <v>-1.1152822622409864</v>
      </c>
      <c r="T19" s="11">
        <f t="shared" si="25"/>
        <v>-0.13592714957233229</v>
      </c>
      <c r="U19" s="11">
        <f>'OddsRatio_working_3-way'!S19-'OddsRatio_working_3-way'!R19^2/3</f>
        <v>-1.1152822622409864</v>
      </c>
      <c r="V19" s="11">
        <f>'OddsRatio_working_3-way'!S19*'OddsRatio_working_3-way'!R19/3-2*'OddsRatio_working_3-way'!R19^3/27-'OddsRatio_working_3-way'!T19</f>
        <v>0.13592714957233229</v>
      </c>
      <c r="W19" s="11">
        <f>'OddsRatio_working_3-way'!V19^2+4*'OddsRatio_working_3-way'!U19^3/27</f>
        <v>-0.18704216377934643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0.22667066074494821</v>
      </c>
      <c r="Y19" s="11">
        <f>IF('OddsRatio_working_3-way'!W19&gt;=0,IF('OddsRatio_working_3-way'!V19+SQRT('OddsRatio_working_3-way'!W19)&gt;0,0,PI()),ACOS('OddsRatio_working_3-way'!V19/(2*'OddsRatio_working_3-way'!X19)))</f>
        <v>1.2662776653019614</v>
      </c>
      <c r="Z19" s="11">
        <f>'OddsRatio_working_3-way'!X19^(1/3)*COS('OddsRatio_working_3-way'!Y19/3)</f>
        <v>0.55620882211989064</v>
      </c>
      <c r="AA19" s="11">
        <f>'OddsRatio_working_3-way'!X19^(1/3)*COS(('OddsRatio_working_3-way'!Y19+2*PI())/3)</f>
        <v>-0.494424486890298</v>
      </c>
      <c r="AB19" s="11">
        <f>'OddsRatio_working_3-way'!X19^(1/3)*COS(('OddsRatio_working_3-way'!Y19+4*PI())/3)</f>
        <v>-6.1784335229592542E-2</v>
      </c>
      <c r="AC19" s="11">
        <f>'OddsRatio_working_3-way'!X19^(1/3)*SIN('OddsRatio_working_3-way'!Y19/3)</f>
        <v>0.24978490802354872</v>
      </c>
      <c r="AD19" s="11">
        <f>'OddsRatio_working_3-way'!X19^(1/3)*SIN(('OddsRatio_working_3-way'!Y19+2*PI())/3)</f>
        <v>0.35679851575307098</v>
      </c>
      <c r="AE19" s="11">
        <f>'OddsRatio_working_3-way'!X19^(1/3)*SIN(('OddsRatio_working_3-way'!Y19+4*PI())/3)</f>
        <v>-0.60658342377661967</v>
      </c>
      <c r="AF19" s="11">
        <f>-'OddsRatio_working_3-way'!U19/(3*'OddsRatio_working_3-way'!X19^(1/3))*COS(('OddsRatio_working_3-way'!Y19)/3)</f>
        <v>0.55620882211989053</v>
      </c>
      <c r="AG19" s="11">
        <f>-'OddsRatio_working_3-way'!U19/(3*'OddsRatio_working_3-way'!X19^(1/3))*COS(('OddsRatio_working_3-way'!Y19+2*PI())/3)</f>
        <v>-0.49442448689029789</v>
      </c>
      <c r="AH19" s="11">
        <f>-'OddsRatio_working_3-way'!U19/(3*'OddsRatio_working_3-way'!X19^(1/3))*COS(('OddsRatio_working_3-way'!Y19+4*PI())/3)</f>
        <v>-6.1784335229592528E-2</v>
      </c>
      <c r="AI19" s="11">
        <f>'OddsRatio_working_3-way'!U19/(3*'OddsRatio_working_3-way'!X19^(1/3))*SIN(('OddsRatio_working_3-way'!Y19)/3)</f>
        <v>-0.24978490802354869</v>
      </c>
      <c r="AJ19" s="11">
        <f>'OddsRatio_working_3-way'!U19/(3*'OddsRatio_working_3-way'!X19^(1/3))*SIN(('OddsRatio_working_3-way'!Y19+2*PI())/3)</f>
        <v>-0.35679851575307087</v>
      </c>
      <c r="AK19" s="11">
        <f>'OddsRatio_working_3-way'!U19/(3*'OddsRatio_working_3-way'!X19^(1/3))*SIN(('OddsRatio_working_3-way'!Y19+4*PI())/3)</f>
        <v>0.60658342377661956</v>
      </c>
      <c r="AL19" s="11">
        <f>'OddsRatio_working_3-way'!Z19+'OddsRatio_working_3-way'!AF19</f>
        <v>1.1124176442397813</v>
      </c>
      <c r="AM19" s="11">
        <f>'OddsRatio_working_3-way'!AA19+'OddsRatio_working_3-way'!AG19</f>
        <v>-0.98884897378059589</v>
      </c>
      <c r="AN19" s="11">
        <f>'OddsRatio_working_3-way'!AB19+'OddsRatio_working_3-way'!AH19</f>
        <v>-0.12356867045918507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1.1124176442397813</v>
      </c>
      <c r="AS19" s="11">
        <f>IF(('OddsRatio_working_3-way'!X19=0),IF(Q19&gt;0,-Q19^(1/3),(-Q19)^(1/3)),'OddsRatio_working_3-way'!AM19-'OddsRatio_working_3-way'!R19/3)</f>
        <v>-0.98884897378059589</v>
      </c>
      <c r="AT19" s="11">
        <f>IF(('OddsRatio_working_3-way'!X19=0),IF(Q19&gt;0,-Q19^(1/3),(-Q19)^(1/3)),'OddsRatio_working_3-way'!AN19-'OddsRatio_working_3-way'!R19/3)</f>
        <v>-0.12356867045918507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2.31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3.75</v>
      </c>
      <c r="D20" s="9">
        <f t="shared" si="13"/>
        <v>0.42067320275883563</v>
      </c>
      <c r="E20" s="9">
        <f t="shared" si="14"/>
        <v>0.32231997218645903</v>
      </c>
      <c r="F20" s="9">
        <f t="shared" si="15"/>
        <v>0.25700682505470551</v>
      </c>
      <c r="G20" s="9">
        <f t="shared" si="16"/>
        <v>1.051253546617815</v>
      </c>
      <c r="H20" s="9">
        <f t="shared" si="17"/>
        <v>2.3771421460693372</v>
      </c>
      <c r="I20" s="9">
        <f t="shared" si="18"/>
        <v>3.1025070932356296</v>
      </c>
      <c r="J20" s="9">
        <f t="shared" si="19"/>
        <v>3.8909472531989908</v>
      </c>
      <c r="K20" s="11">
        <f t="shared" si="20"/>
        <v>0.4329004329004329</v>
      </c>
      <c r="L20" s="11">
        <f t="shared" si="21"/>
        <v>0.33333333333333331</v>
      </c>
      <c r="M20" s="11">
        <f t="shared" si="22"/>
        <v>0.26666666666666666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-0.27724867724867741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0.23318903318903317</v>
      </c>
      <c r="Q20" s="11">
        <f>2*'OddsRatio_working_3-way'!K20*'OddsRatio_working_3-way'!L20*'OddsRatio_working_3-way'!M20</f>
        <v>7.6960076960076951E-2</v>
      </c>
      <c r="R20" s="11">
        <f t="shared" si="23"/>
        <v>0</v>
      </c>
      <c r="S20" s="11">
        <f t="shared" si="24"/>
        <v>-0.84108258154059623</v>
      </c>
      <c r="T20" s="11">
        <f t="shared" si="25"/>
        <v>-0.27758501040943767</v>
      </c>
      <c r="U20" s="11">
        <f>'OddsRatio_working_3-way'!S20-'OddsRatio_working_3-way'!R20^2/3</f>
        <v>-0.84108258154059623</v>
      </c>
      <c r="V20" s="11">
        <f>'OddsRatio_working_3-way'!S20*'OddsRatio_working_3-way'!R20/3-2*'OddsRatio_working_3-way'!R20^3/27-'OddsRatio_working_3-way'!T20</f>
        <v>0.27758501040943767</v>
      </c>
      <c r="W20" s="11">
        <f>'OddsRatio_working_3-way'!V20^2+4*'OddsRatio_working_3-way'!U20^3/27</f>
        <v>-1.1094497295331199E-2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0.1484485898378112</v>
      </c>
      <c r="Y20" s="11">
        <f>IF('OddsRatio_working_3-way'!W20&gt;=0,IF('OddsRatio_working_3-way'!V20+SQRT('OddsRatio_working_3-way'!W20)&gt;0,0,PI()),ACOS('OddsRatio_working_3-way'!V20/(2*'OddsRatio_working_3-way'!X20)))</f>
        <v>0.36266880062984086</v>
      </c>
      <c r="Z20" s="11">
        <f>'OddsRatio_working_3-way'!X20^(1/3)*COS('OddsRatio_working_3-way'!Y20/3)</f>
        <v>0.52562677330890739</v>
      </c>
      <c r="AA20" s="11">
        <f>'OddsRatio_working_3-way'!X20^(1/3)*COS(('OddsRatio_working_3-way'!Y20+2*PI())/3)</f>
        <v>-0.31811272454198114</v>
      </c>
      <c r="AB20" s="11">
        <f>'OddsRatio_working_3-way'!X20^(1/3)*COS(('OddsRatio_working_3-way'!Y20+4*PI())/3)</f>
        <v>-0.20751404876692611</v>
      </c>
      <c r="AC20" s="11">
        <f>'OddsRatio_working_3-way'!X20^(1/3)*SIN('OddsRatio_working_3-way'!Y20/3)</f>
        <v>6.3854175230744104E-2</v>
      </c>
      <c r="AD20" s="11">
        <f>'OddsRatio_working_3-way'!X20^(1/3)*SIN(('OddsRatio_working_3-way'!Y20+2*PI())/3)</f>
        <v>0.42327905097938601</v>
      </c>
      <c r="AE20" s="11">
        <f>'OddsRatio_working_3-way'!X20^(1/3)*SIN(('OddsRatio_working_3-way'!Y20+4*PI())/3)</f>
        <v>-0.48713322621013011</v>
      </c>
      <c r="AF20" s="11">
        <f>-'OddsRatio_working_3-way'!U20/(3*'OddsRatio_working_3-way'!X20^(1/3))*COS(('OddsRatio_working_3-way'!Y20)/3)</f>
        <v>0.5256267733089075</v>
      </c>
      <c r="AG20" s="11">
        <f>-'OddsRatio_working_3-way'!U20/(3*'OddsRatio_working_3-way'!X20^(1/3))*COS(('OddsRatio_working_3-way'!Y20+2*PI())/3)</f>
        <v>-0.3181127245419812</v>
      </c>
      <c r="AH20" s="11">
        <f>-'OddsRatio_working_3-way'!U20/(3*'OddsRatio_working_3-way'!X20^(1/3))*COS(('OddsRatio_working_3-way'!Y20+4*PI())/3)</f>
        <v>-0.20751404876692617</v>
      </c>
      <c r="AI20" s="11">
        <f>'OddsRatio_working_3-way'!U20/(3*'OddsRatio_working_3-way'!X20^(1/3))*SIN(('OddsRatio_working_3-way'!Y20)/3)</f>
        <v>-6.3854175230744117E-2</v>
      </c>
      <c r="AJ20" s="11">
        <f>'OddsRatio_working_3-way'!U20/(3*'OddsRatio_working_3-way'!X20^(1/3))*SIN(('OddsRatio_working_3-way'!Y20+2*PI())/3)</f>
        <v>-0.42327905097938612</v>
      </c>
      <c r="AK20" s="11">
        <f>'OddsRatio_working_3-way'!U20/(3*'OddsRatio_working_3-way'!X20^(1/3))*SIN(('OddsRatio_working_3-way'!Y20+4*PI())/3)</f>
        <v>0.48713322621013022</v>
      </c>
      <c r="AL20" s="11">
        <f>'OddsRatio_working_3-way'!Z20+'OddsRatio_working_3-way'!AF20</f>
        <v>1.051253546617815</v>
      </c>
      <c r="AM20" s="11">
        <f>'OddsRatio_working_3-way'!AA20+'OddsRatio_working_3-way'!AG20</f>
        <v>-0.63622544908396228</v>
      </c>
      <c r="AN20" s="11">
        <f>'OddsRatio_working_3-way'!AB20+'OddsRatio_working_3-way'!AH20</f>
        <v>-0.41502809753385228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1.051253546617815</v>
      </c>
      <c r="AS20" s="11">
        <f>IF(('OddsRatio_working_3-way'!X20=0),IF(Q20&gt;0,-Q20^(1/3),(-Q20)^(1/3)),'OddsRatio_working_3-way'!AM20-'OddsRatio_working_3-way'!R20/3)</f>
        <v>-0.63622544908396228</v>
      </c>
      <c r="AT20" s="11">
        <f>IF(('OddsRatio_working_3-way'!X20=0),IF(Q20&gt;0,-Q20^(1/3),(-Q20)^(1/3)),'OddsRatio_working_3-way'!AN20-'OddsRatio_working_3-way'!R20/3)</f>
        <v>-0.41502809753385228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1.45</v>
      </c>
      <c r="B21" s="4">
        <f>IF('True_Odds_Calculator_3-way'!B22="","",'True_Odds_Calculator_3-way'!B22)</f>
        <v>4.53</v>
      </c>
      <c r="C21" s="4">
        <f>IF('True_Odds_Calculator_3-way'!C22="","",'True_Odds_Calculator_3-way'!C22)</f>
        <v>8.39</v>
      </c>
      <c r="D21" s="9">
        <f t="shared" si="13"/>
        <v>0.67653195595202253</v>
      </c>
      <c r="E21" s="9">
        <f t="shared" si="14"/>
        <v>0.21049800073533093</v>
      </c>
      <c r="F21" s="9">
        <f t="shared" si="15"/>
        <v>0.11297004331264687</v>
      </c>
      <c r="G21" s="9">
        <f t="shared" si="16"/>
        <v>1.0625039502393423</v>
      </c>
      <c r="H21" s="9">
        <f t="shared" si="17"/>
        <v>1.4781267776077036</v>
      </c>
      <c r="I21" s="9">
        <f t="shared" si="18"/>
        <v>4.7506389443448791</v>
      </c>
      <c r="J21" s="9">
        <f t="shared" si="19"/>
        <v>8.8519041922687407</v>
      </c>
      <c r="K21" s="11">
        <f t="shared" si="20"/>
        <v>0.68965517241379315</v>
      </c>
      <c r="L21" s="11">
        <f t="shared" si="21"/>
        <v>0.22075055187637968</v>
      </c>
      <c r="M21" s="11">
        <f t="shared" si="22"/>
        <v>0.11918951132300357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-0.21301171671818675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0.2063157103969781</v>
      </c>
      <c r="Q21" s="11">
        <f>2*'OddsRatio_working_3-way'!K21*'OddsRatio_working_3-way'!L21*'OddsRatio_working_3-way'!M21</f>
        <v>3.6291241934384891E-2</v>
      </c>
      <c r="R21" s="11">
        <f t="shared" si="23"/>
        <v>0</v>
      </c>
      <c r="S21" s="11">
        <f t="shared" si="24"/>
        <v>-0.96856507977883943</v>
      </c>
      <c r="T21" s="11">
        <f t="shared" si="25"/>
        <v>-0.17037204569548628</v>
      </c>
      <c r="U21" s="11">
        <f>'OddsRatio_working_3-way'!S21-'OddsRatio_working_3-way'!R21^2/3</f>
        <v>-0.96856507977883943</v>
      </c>
      <c r="V21" s="11">
        <f>'OddsRatio_working_3-way'!S21*'OddsRatio_working_3-way'!R21/3-2*'OddsRatio_working_3-way'!R21^3/27-'OddsRatio_working_3-way'!T21</f>
        <v>0.17037204569548628</v>
      </c>
      <c r="W21" s="11">
        <f>'OddsRatio_working_3-way'!V21^2+4*'OddsRatio_working_3-way'!U21^3/27</f>
        <v>-0.10558501632934469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0.18344730189063121</v>
      </c>
      <c r="Y21" s="11">
        <f>IF('OddsRatio_working_3-way'!W21&gt;=0,IF('OddsRatio_working_3-way'!V21+SQRT('OddsRatio_working_3-way'!W21)&gt;0,0,PI()),ACOS('OddsRatio_working_3-way'!V21/(2*'OddsRatio_working_3-way'!X21)))</f>
        <v>1.0878818188267891</v>
      </c>
      <c r="Z21" s="11">
        <f>'OddsRatio_working_3-way'!X21^(1/3)*COS('OddsRatio_working_3-way'!Y21/3)</f>
        <v>0.53125197511967115</v>
      </c>
      <c r="AA21" s="11">
        <f>'OddsRatio_working_3-way'!X21^(1/3)*COS(('OddsRatio_working_3-way'!Y21+2*PI())/3)</f>
        <v>-0.44018192169928566</v>
      </c>
      <c r="AB21" s="11">
        <f>'OddsRatio_working_3-way'!X21^(1/3)*COS(('OddsRatio_working_3-way'!Y21+4*PI())/3)</f>
        <v>-9.1070053420385655E-2</v>
      </c>
      <c r="AC21" s="11">
        <f>'OddsRatio_working_3-way'!X21^(1/3)*SIN('OddsRatio_working_3-way'!Y21/3)</f>
        <v>0.20155983112811615</v>
      </c>
      <c r="AD21" s="11">
        <f>'OddsRatio_working_3-way'!X21^(1/3)*SIN(('OddsRatio_working_3-way'!Y21+2*PI())/3)</f>
        <v>0.35929779070023571</v>
      </c>
      <c r="AE21" s="11">
        <f>'OddsRatio_working_3-way'!X21^(1/3)*SIN(('OddsRatio_working_3-way'!Y21+4*PI())/3)</f>
        <v>-0.56085762182835186</v>
      </c>
      <c r="AF21" s="11">
        <f>-'OddsRatio_working_3-way'!U21/(3*'OddsRatio_working_3-way'!X21^(1/3))*COS(('OddsRatio_working_3-way'!Y21)/3)</f>
        <v>0.53125197511967126</v>
      </c>
      <c r="AG21" s="11">
        <f>-'OddsRatio_working_3-way'!U21/(3*'OddsRatio_working_3-way'!X21^(1/3))*COS(('OddsRatio_working_3-way'!Y21+2*PI())/3)</f>
        <v>-0.44018192169928572</v>
      </c>
      <c r="AH21" s="11">
        <f>-'OddsRatio_working_3-way'!U21/(3*'OddsRatio_working_3-way'!X21^(1/3))*COS(('OddsRatio_working_3-way'!Y21+4*PI())/3)</f>
        <v>-9.1070053420385669E-2</v>
      </c>
      <c r="AI21" s="11">
        <f>'OddsRatio_working_3-way'!U21/(3*'OddsRatio_working_3-way'!X21^(1/3))*SIN(('OddsRatio_working_3-way'!Y21)/3)</f>
        <v>-0.20155983112811618</v>
      </c>
      <c r="AJ21" s="11">
        <f>'OddsRatio_working_3-way'!U21/(3*'OddsRatio_working_3-way'!X21^(1/3))*SIN(('OddsRatio_working_3-way'!Y21+2*PI())/3)</f>
        <v>-0.35929779070023576</v>
      </c>
      <c r="AK21" s="11">
        <f>'OddsRatio_working_3-way'!U21/(3*'OddsRatio_working_3-way'!X21^(1/3))*SIN(('OddsRatio_working_3-way'!Y21+4*PI())/3)</f>
        <v>0.56085762182835197</v>
      </c>
      <c r="AL21" s="11">
        <f>'OddsRatio_working_3-way'!Z21+'OddsRatio_working_3-way'!AF21</f>
        <v>1.0625039502393423</v>
      </c>
      <c r="AM21" s="11">
        <f>'OddsRatio_working_3-way'!AA21+'OddsRatio_working_3-way'!AG21</f>
        <v>-0.88036384339857143</v>
      </c>
      <c r="AN21" s="11">
        <f>'OddsRatio_working_3-way'!AB21+'OddsRatio_working_3-way'!AH21</f>
        <v>-0.18214010684077131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1.0625039502393423</v>
      </c>
      <c r="AS21" s="11">
        <f>IF(('OddsRatio_working_3-way'!X21=0),IF(Q21&gt;0,-Q21^(1/3),(-Q21)^(1/3)),'OddsRatio_working_3-way'!AM21-'OddsRatio_working_3-way'!R21/3)</f>
        <v>-0.88036384339857143</v>
      </c>
      <c r="AT21" s="11">
        <f>IF(('OddsRatio_working_3-way'!X21=0),IF(Q21&gt;0,-Q21^(1/3),(-Q21)^(1/3)),'OddsRatio_working_3-way'!AN21-'OddsRatio_working_3-way'!R21/3)</f>
        <v>-0.18214010684077131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3.1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2.48</v>
      </c>
      <c r="D22" s="9">
        <f t="shared" si="13"/>
        <v>0.31017914909192129</v>
      </c>
      <c r="E22" s="9">
        <f t="shared" si="14"/>
        <v>0.30031424305921078</v>
      </c>
      <c r="F22" s="9">
        <f t="shared" si="15"/>
        <v>0.38950660784886776</v>
      </c>
      <c r="G22" s="9">
        <f t="shared" si="16"/>
        <v>1.0590206351449205</v>
      </c>
      <c r="H22" s="9">
        <f t="shared" si="17"/>
        <v>3.2239433338043333</v>
      </c>
      <c r="I22" s="9">
        <f t="shared" si="18"/>
        <v>3.3298453973188251</v>
      </c>
      <c r="J22" s="9">
        <f t="shared" si="19"/>
        <v>2.5673505400144827</v>
      </c>
      <c r="K22" s="11">
        <f t="shared" si="20"/>
        <v>0.32258064516129031</v>
      </c>
      <c r="L22" s="11">
        <f t="shared" si="21"/>
        <v>0.3125</v>
      </c>
      <c r="M22" s="11">
        <f t="shared" si="22"/>
        <v>0.40322580645161293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-0.27793314255983348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0.23494406867845996</v>
      </c>
      <c r="Q22" s="11">
        <f>2*'OddsRatio_working_3-way'!K22*'OddsRatio_working_3-way'!L22*'OddsRatio_working_3-way'!M22</f>
        <v>8.1295525494276794E-2</v>
      </c>
      <c r="R22" s="11">
        <f t="shared" si="23"/>
        <v>0</v>
      </c>
      <c r="S22" s="11">
        <f t="shared" si="24"/>
        <v>-0.84532584532584554</v>
      </c>
      <c r="T22" s="11">
        <f t="shared" si="25"/>
        <v>-0.29250029250029252</v>
      </c>
      <c r="U22" s="11">
        <f>'OddsRatio_working_3-way'!S22-'OddsRatio_working_3-way'!R22^2/3</f>
        <v>-0.84532584532584554</v>
      </c>
      <c r="V22" s="11">
        <f>'OddsRatio_working_3-way'!S22*'OddsRatio_working_3-way'!R22/3-2*'OddsRatio_working_3-way'!R22^3/27-'OddsRatio_working_3-way'!T22</f>
        <v>0.29250029250029252</v>
      </c>
      <c r="W22" s="11">
        <f>'OddsRatio_working_3-way'!V22^2+4*'OddsRatio_working_3-way'!U22^3/27</f>
        <v>-3.9323758228032302E-3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0.14957339079492041</v>
      </c>
      <c r="Y22" s="11">
        <f>IF('OddsRatio_working_3-way'!W22&gt;=0,IF('OddsRatio_working_3-way'!V22+SQRT('OddsRatio_working_3-way'!W22)&gt;0,0,PI()),ACOS('OddsRatio_working_3-way'!V22/(2*'OddsRatio_working_3-way'!X22)))</f>
        <v>0.21119147135022431</v>
      </c>
      <c r="Z22" s="11">
        <f>'OddsRatio_working_3-way'!X22^(1/3)*COS('OddsRatio_working_3-way'!Y22/3)</f>
        <v>0.52951031757246025</v>
      </c>
      <c r="AA22" s="11">
        <f>'OddsRatio_working_3-way'!X22^(1/3)*COS(('OddsRatio_working_3-way'!Y22+2*PI())/3)</f>
        <v>-0.29709057311318166</v>
      </c>
      <c r="AB22" s="11">
        <f>'OddsRatio_working_3-way'!X22^(1/3)*COS(('OddsRatio_working_3-way'!Y22+4*PI())/3)</f>
        <v>-0.23241974445927868</v>
      </c>
      <c r="AC22" s="11">
        <f>'OddsRatio_working_3-way'!X22^(1/3)*SIN('OddsRatio_working_3-way'!Y22/3)</f>
        <v>3.7337720332047124E-2</v>
      </c>
      <c r="AD22" s="11">
        <f>'OddsRatio_working_3-way'!X22^(1/3)*SIN(('OddsRatio_working_3-way'!Y22+2*PI())/3)</f>
        <v>0.43990052641769267</v>
      </c>
      <c r="AE22" s="11">
        <f>'OddsRatio_working_3-way'!X22^(1/3)*SIN(('OddsRatio_working_3-way'!Y22+4*PI())/3)</f>
        <v>-0.47723824674973975</v>
      </c>
      <c r="AF22" s="11">
        <f>-'OddsRatio_working_3-way'!U22/(3*'OddsRatio_working_3-way'!X22^(1/3))*COS(('OddsRatio_working_3-way'!Y22)/3)</f>
        <v>0.52951031757246025</v>
      </c>
      <c r="AG22" s="11">
        <f>-'OddsRatio_working_3-way'!U22/(3*'OddsRatio_working_3-way'!X22^(1/3))*COS(('OddsRatio_working_3-way'!Y22+2*PI())/3)</f>
        <v>-0.29709057311318166</v>
      </c>
      <c r="AH22" s="11">
        <f>-'OddsRatio_working_3-way'!U22/(3*'OddsRatio_working_3-way'!X22^(1/3))*COS(('OddsRatio_working_3-way'!Y22+4*PI())/3)</f>
        <v>-0.23241974445927868</v>
      </c>
      <c r="AI22" s="11">
        <f>'OddsRatio_working_3-way'!U22/(3*'OddsRatio_working_3-way'!X22^(1/3))*SIN(('OddsRatio_working_3-way'!Y22)/3)</f>
        <v>-3.7337720332047124E-2</v>
      </c>
      <c r="AJ22" s="11">
        <f>'OddsRatio_working_3-way'!U22/(3*'OddsRatio_working_3-way'!X22^(1/3))*SIN(('OddsRatio_working_3-way'!Y22+2*PI())/3)</f>
        <v>-0.43990052641769267</v>
      </c>
      <c r="AK22" s="11">
        <f>'OddsRatio_working_3-way'!U22/(3*'OddsRatio_working_3-way'!X22^(1/3))*SIN(('OddsRatio_working_3-way'!Y22+4*PI())/3)</f>
        <v>0.47723824674973975</v>
      </c>
      <c r="AL22" s="11">
        <f>'OddsRatio_working_3-way'!Z22+'OddsRatio_working_3-way'!AF22</f>
        <v>1.0590206351449205</v>
      </c>
      <c r="AM22" s="11">
        <f>'OddsRatio_working_3-way'!AA22+'OddsRatio_working_3-way'!AG22</f>
        <v>-0.59418114622636331</v>
      </c>
      <c r="AN22" s="11">
        <f>'OddsRatio_working_3-way'!AB22+'OddsRatio_working_3-way'!AH22</f>
        <v>-0.46483948891855736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1.0590206351449205</v>
      </c>
      <c r="AS22" s="11">
        <f>IF(('OddsRatio_working_3-way'!X22=0),IF(Q22&gt;0,-Q22^(1/3),(-Q22)^(1/3)),'OddsRatio_working_3-way'!AM22-'OddsRatio_working_3-way'!R22/3)</f>
        <v>-0.59418114622636331</v>
      </c>
      <c r="AT22" s="11">
        <f>IF(('OddsRatio_working_3-way'!X22=0),IF(Q22&gt;0,-Q22^(1/3),(-Q22)^(1/3)),'OddsRatio_working_3-way'!AN22-'OddsRatio_working_3-way'!R22/3)</f>
        <v>-0.46483948891855736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3.62</v>
      </c>
      <c r="B23" s="4">
        <f>IF('True_Odds_Calculator_3-way'!B24="","",'True_Odds_Calculator_3-way'!B24)</f>
        <v>3.33</v>
      </c>
      <c r="C23" s="4">
        <f>IF('True_Odds_Calculator_3-way'!C24="","",'True_Odds_Calculator_3-way'!C24)</f>
        <v>2.21</v>
      </c>
      <c r="D23" s="9">
        <f t="shared" si="13"/>
        <v>0.26744783388702298</v>
      </c>
      <c r="E23" s="9">
        <f t="shared" si="14"/>
        <v>0.2910471024972634</v>
      </c>
      <c r="F23" s="9">
        <f t="shared" si="15"/>
        <v>0.44150506361571357</v>
      </c>
      <c r="G23" s="9">
        <f t="shared" si="16"/>
        <v>1.0454377563589099</v>
      </c>
      <c r="H23" s="9">
        <f t="shared" si="17"/>
        <v>3.7390469216603428</v>
      </c>
      <c r="I23" s="9">
        <f t="shared" si="18"/>
        <v>3.4358699723162598</v>
      </c>
      <c r="J23" s="9">
        <f t="shared" si="19"/>
        <v>2.2649796851942812</v>
      </c>
      <c r="K23" s="11">
        <f t="shared" si="20"/>
        <v>0.27624309392265195</v>
      </c>
      <c r="L23" s="11">
        <f t="shared" si="21"/>
        <v>0.3003003003003003</v>
      </c>
      <c r="M23" s="11">
        <f t="shared" si="22"/>
        <v>0.45248868778280543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-0.2772665668343276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0.2312254505949663</v>
      </c>
      <c r="Q23" s="11">
        <f>2*'OddsRatio_working_3-way'!K23*'OddsRatio_working_3-way'!L23*'OddsRatio_working_3-way'!M23</f>
        <v>7.5073198245118947E-2</v>
      </c>
      <c r="R23" s="11">
        <f t="shared" si="23"/>
        <v>0</v>
      </c>
      <c r="S23" s="11">
        <f t="shared" si="24"/>
        <v>-0.8339463832043198</v>
      </c>
      <c r="T23" s="11">
        <f t="shared" si="25"/>
        <v>-0.27076181272867533</v>
      </c>
      <c r="U23" s="11">
        <f>'OddsRatio_working_3-way'!S23-'OddsRatio_working_3-way'!R23^2/3</f>
        <v>-0.8339463832043198</v>
      </c>
      <c r="V23" s="11">
        <f>'OddsRatio_working_3-way'!S23*'OddsRatio_working_3-way'!R23/3-2*'OddsRatio_working_3-way'!R23^3/27-'OddsRatio_working_3-way'!T23</f>
        <v>0.27076181272867533</v>
      </c>
      <c r="W23" s="11">
        <f>'OddsRatio_working_3-way'!V23^2+4*'OddsRatio_working_3-way'!U23^3/27</f>
        <v>-1.2611274951687526E-2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0.14656332606061942</v>
      </c>
      <c r="Y23" s="11">
        <f>IF('OddsRatio_working_3-way'!W23&gt;=0,IF('OddsRatio_working_3-way'!V23+SQRT('OddsRatio_working_3-way'!W23)&gt;0,0,PI()),ACOS('OddsRatio_working_3-way'!V23/(2*'OddsRatio_working_3-way'!X23)))</f>
        <v>0.39316150896712365</v>
      </c>
      <c r="Z23" s="11">
        <f>'OddsRatio_working_3-way'!X23^(1/3)*COS('OddsRatio_working_3-way'!Y23/3)</f>
        <v>0.52271887817945495</v>
      </c>
      <c r="AA23" s="11">
        <f>'OddsRatio_working_3-way'!X23^(1/3)*COS(('OddsRatio_working_3-way'!Y23+2*PI())/3)</f>
        <v>-0.32102791147832738</v>
      </c>
      <c r="AB23" s="11">
        <f>'OddsRatio_working_3-way'!X23^(1/3)*COS(('OddsRatio_working_3-way'!Y23+4*PI())/3)</f>
        <v>-0.20169096670112763</v>
      </c>
      <c r="AC23" s="11">
        <f>'OddsRatio_working_3-way'!X23^(1/3)*SIN('OddsRatio_working_3-way'!Y23/3)</f>
        <v>6.8899217191384005E-2</v>
      </c>
      <c r="AD23" s="11">
        <f>'OddsRatio_working_3-way'!X23^(1/3)*SIN(('OddsRatio_working_3-way'!Y23+2*PI())/3)</f>
        <v>0.41823821894541935</v>
      </c>
      <c r="AE23" s="11">
        <f>'OddsRatio_working_3-way'!X23^(1/3)*SIN(('OddsRatio_working_3-way'!Y23+4*PI())/3)</f>
        <v>-0.48713743613680316</v>
      </c>
      <c r="AF23" s="11">
        <f>-'OddsRatio_working_3-way'!U23/(3*'OddsRatio_working_3-way'!X23^(1/3))*COS(('OddsRatio_working_3-way'!Y23)/3)</f>
        <v>0.52271887817945484</v>
      </c>
      <c r="AG23" s="11">
        <f>-'OddsRatio_working_3-way'!U23/(3*'OddsRatio_working_3-way'!X23^(1/3))*COS(('OddsRatio_working_3-way'!Y23+2*PI())/3)</f>
        <v>-0.32102791147832732</v>
      </c>
      <c r="AH23" s="11">
        <f>-'OddsRatio_working_3-way'!U23/(3*'OddsRatio_working_3-way'!X23^(1/3))*COS(('OddsRatio_working_3-way'!Y23+4*PI())/3)</f>
        <v>-0.20169096670112757</v>
      </c>
      <c r="AI23" s="11">
        <f>'OddsRatio_working_3-way'!U23/(3*'OddsRatio_working_3-way'!X23^(1/3))*SIN(('OddsRatio_working_3-way'!Y23)/3)</f>
        <v>-6.8899217191383991E-2</v>
      </c>
      <c r="AJ23" s="11">
        <f>'OddsRatio_working_3-way'!U23/(3*'OddsRatio_working_3-way'!X23^(1/3))*SIN(('OddsRatio_working_3-way'!Y23+2*PI())/3)</f>
        <v>-0.41823821894541924</v>
      </c>
      <c r="AK23" s="11">
        <f>'OddsRatio_working_3-way'!U23/(3*'OddsRatio_working_3-way'!X23^(1/3))*SIN(('OddsRatio_working_3-way'!Y23+4*PI())/3)</f>
        <v>0.48713743613680305</v>
      </c>
      <c r="AL23" s="11">
        <f>'OddsRatio_working_3-way'!Z23+'OddsRatio_working_3-way'!AF23</f>
        <v>1.0454377563589099</v>
      </c>
      <c r="AM23" s="11">
        <f>'OddsRatio_working_3-way'!AA23+'OddsRatio_working_3-way'!AG23</f>
        <v>-0.64205582295665464</v>
      </c>
      <c r="AN23" s="11">
        <f>'OddsRatio_working_3-way'!AB23+'OddsRatio_working_3-way'!AH23</f>
        <v>-0.4033819334022552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1.0454377563589099</v>
      </c>
      <c r="AS23" s="11">
        <f>IF(('OddsRatio_working_3-way'!X23=0),IF(Q23&gt;0,-Q23^(1/3),(-Q23)^(1/3)),'OddsRatio_working_3-way'!AM23-'OddsRatio_working_3-way'!R23/3)</f>
        <v>-0.64205582295665464</v>
      </c>
      <c r="AT23" s="11">
        <f>IF(('OddsRatio_working_3-way'!X23=0),IF(Q23&gt;0,-Q23^(1/3),(-Q23)^(1/3)),'OddsRatio_working_3-way'!AN23-'OddsRatio_working_3-way'!R23/3)</f>
        <v>-0.4033819334022552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2.61</v>
      </c>
      <c r="B24" s="4">
        <f>IF('True_Odds_Calculator_3-way'!B25="","",'True_Odds_Calculator_3-way'!B25)</f>
        <v>3.23</v>
      </c>
      <c r="C24" s="4">
        <f>IF('True_Odds_Calculator_3-way'!C25="","",'True_Odds_Calculator_3-way'!C25)</f>
        <v>2.98</v>
      </c>
      <c r="D24" s="9">
        <f t="shared" si="13"/>
        <v>0.37318437356445017</v>
      </c>
      <c r="E24" s="9">
        <f t="shared" si="14"/>
        <v>0.30061999349300406</v>
      </c>
      <c r="F24" s="9">
        <f t="shared" si="15"/>
        <v>0.32619563294254567</v>
      </c>
      <c r="G24" s="9">
        <f t="shared" si="16"/>
        <v>1.0432550332381143</v>
      </c>
      <c r="H24" s="9">
        <f t="shared" si="17"/>
        <v>2.6796406035133642</v>
      </c>
      <c r="I24" s="9">
        <f t="shared" si="18"/>
        <v>3.3264587241209949</v>
      </c>
      <c r="J24" s="9">
        <f t="shared" si="19"/>
        <v>3.0656449658114662</v>
      </c>
      <c r="K24" s="11">
        <f t="shared" si="20"/>
        <v>0.38314176245210729</v>
      </c>
      <c r="L24" s="11">
        <f t="shared" si="21"/>
        <v>0.30959752321981426</v>
      </c>
      <c r="M24" s="11">
        <f t="shared" si="22"/>
        <v>0.33557046979865773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-0.2829675506544107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0.23166674189864989</v>
      </c>
      <c r="Q24" s="11">
        <f>2*'OddsRatio_working_3-way'!K24*'OddsRatio_working_3-way'!L24*'OddsRatio_working_3-way'!M24</f>
        <v>7.9610564226340164E-2</v>
      </c>
      <c r="R24" s="11">
        <f t="shared" si="23"/>
        <v>0</v>
      </c>
      <c r="S24" s="11">
        <f t="shared" si="24"/>
        <v>-0.81870426966937038</v>
      </c>
      <c r="T24" s="11">
        <f t="shared" si="25"/>
        <v>-0.28134167342590044</v>
      </c>
      <c r="U24" s="11">
        <f>'OddsRatio_working_3-way'!S24-'OddsRatio_working_3-way'!R24^2/3</f>
        <v>-0.81870426966937038</v>
      </c>
      <c r="V24" s="11">
        <f>'OddsRatio_working_3-way'!S24*'OddsRatio_working_3-way'!R24/3-2*'OddsRatio_working_3-way'!R24^3/27-'OddsRatio_working_3-way'!T24</f>
        <v>0.28134167342590044</v>
      </c>
      <c r="W24" s="11">
        <f>'OddsRatio_working_3-way'!V24^2+4*'OddsRatio_working_3-way'!U24^3/27</f>
        <v>-2.1444006809763355E-3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0.14256361552572097</v>
      </c>
      <c r="Y24" s="11">
        <f>IF('OddsRatio_working_3-way'!W24&gt;=0,IF('OddsRatio_working_3-way'!V24+SQRT('OddsRatio_working_3-way'!W24)&gt;0,0,PI()),ACOS('OddsRatio_working_3-way'!V24/(2*'OddsRatio_working_3-way'!X24)))</f>
        <v>0.16313316237097863</v>
      </c>
      <c r="Z24" s="11">
        <f>'OddsRatio_working_3-way'!X24^(1/3)*COS('OddsRatio_working_3-way'!Y24/3)</f>
        <v>0.52162751661905715</v>
      </c>
      <c r="AA24" s="11">
        <f>'OddsRatio_working_3-way'!X24^(1/3)*COS(('OddsRatio_working_3-way'!Y24+2*PI())/3)</f>
        <v>-0.28540273646477232</v>
      </c>
      <c r="AB24" s="11">
        <f>'OddsRatio_working_3-way'!X24^(1/3)*COS(('OddsRatio_working_3-way'!Y24+4*PI())/3)</f>
        <v>-0.23622478015428497</v>
      </c>
      <c r="AC24" s="11">
        <f>'OddsRatio_working_3-way'!X24^(1/3)*SIN('OddsRatio_working_3-way'!Y24/3)</f>
        <v>2.8392906314055447E-2</v>
      </c>
      <c r="AD24" s="11">
        <f>'OddsRatio_working_3-way'!X24^(1/3)*SIN(('OddsRatio_working_3-way'!Y24+2*PI())/3)</f>
        <v>0.43754622754806521</v>
      </c>
      <c r="AE24" s="11">
        <f>'OddsRatio_working_3-way'!X24^(1/3)*SIN(('OddsRatio_working_3-way'!Y24+4*PI())/3)</f>
        <v>-0.46593913386212071</v>
      </c>
      <c r="AF24" s="11">
        <f>-'OddsRatio_working_3-way'!U24/(3*'OddsRatio_working_3-way'!X24^(1/3))*COS(('OddsRatio_working_3-way'!Y24)/3)</f>
        <v>0.52162751661905715</v>
      </c>
      <c r="AG24" s="11">
        <f>-'OddsRatio_working_3-way'!U24/(3*'OddsRatio_working_3-way'!X24^(1/3))*COS(('OddsRatio_working_3-way'!Y24+2*PI())/3)</f>
        <v>-0.28540273646477232</v>
      </c>
      <c r="AH24" s="11">
        <f>-'OddsRatio_working_3-way'!U24/(3*'OddsRatio_working_3-way'!X24^(1/3))*COS(('OddsRatio_working_3-way'!Y24+4*PI())/3)</f>
        <v>-0.23622478015428497</v>
      </c>
      <c r="AI24" s="11">
        <f>'OddsRatio_working_3-way'!U24/(3*'OddsRatio_working_3-way'!X24^(1/3))*SIN(('OddsRatio_working_3-way'!Y24)/3)</f>
        <v>-2.8392906314055447E-2</v>
      </c>
      <c r="AJ24" s="11">
        <f>'OddsRatio_working_3-way'!U24/(3*'OddsRatio_working_3-way'!X24^(1/3))*SIN(('OddsRatio_working_3-way'!Y24+2*PI())/3)</f>
        <v>-0.43754622754806521</v>
      </c>
      <c r="AK24" s="11">
        <f>'OddsRatio_working_3-way'!U24/(3*'OddsRatio_working_3-way'!X24^(1/3))*SIN(('OddsRatio_working_3-way'!Y24+4*PI())/3)</f>
        <v>0.46593913386212071</v>
      </c>
      <c r="AL24" s="11">
        <f>'OddsRatio_working_3-way'!Z24+'OddsRatio_working_3-way'!AF24</f>
        <v>1.0432550332381143</v>
      </c>
      <c r="AM24" s="11">
        <f>'OddsRatio_working_3-way'!AA24+'OddsRatio_working_3-way'!AG24</f>
        <v>-0.57080547292954464</v>
      </c>
      <c r="AN24" s="11">
        <f>'OddsRatio_working_3-way'!AB24+'OddsRatio_working_3-way'!AH24</f>
        <v>-0.47244956030856994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1.0432550332381143</v>
      </c>
      <c r="AS24" s="11">
        <f>IF(('OddsRatio_working_3-way'!X24=0),IF(Q24&gt;0,-Q24^(1/3),(-Q24)^(1/3)),'OddsRatio_working_3-way'!AM24-'OddsRatio_working_3-way'!R24/3)</f>
        <v>-0.57080547292954464</v>
      </c>
      <c r="AT24" s="11">
        <f>IF(('OddsRatio_working_3-way'!X24=0),IF(Q24&gt;0,-Q24^(1/3),(-Q24)^(1/3)),'OddsRatio_working_3-way'!AN24-'OddsRatio_working_3-way'!R24/3)</f>
        <v>-0.47244956030856994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</v>
      </c>
      <c r="C25" s="4">
        <f>IF('True_Odds_Calculator_3-way'!C26="","",'True_Odds_Calculator_3-way'!C26)</f>
        <v>3.24</v>
      </c>
      <c r="D25" s="9">
        <f t="shared" si="13"/>
        <v>0.37618950156311537</v>
      </c>
      <c r="E25" s="9">
        <f t="shared" si="14"/>
        <v>0.32406193694211211</v>
      </c>
      <c r="F25" s="9">
        <f t="shared" si="15"/>
        <v>0.2997485614947723</v>
      </c>
      <c r="G25" s="9">
        <f t="shared" si="16"/>
        <v>1.0429149276772858</v>
      </c>
      <c r="H25" s="9">
        <f t="shared" si="17"/>
        <v>2.6582347350068845</v>
      </c>
      <c r="I25" s="9">
        <f t="shared" si="18"/>
        <v>3.0858298553545711</v>
      </c>
      <c r="J25" s="9">
        <f t="shared" si="19"/>
        <v>3.3361294379971205</v>
      </c>
      <c r="K25" s="11">
        <f t="shared" si="20"/>
        <v>0.38610038610038611</v>
      </c>
      <c r="L25" s="11">
        <f t="shared" si="21"/>
        <v>0.33333333333333331</v>
      </c>
      <c r="M25" s="11">
        <f t="shared" si="22"/>
        <v>0.30864197530864196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-0.28294961628294957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0.23158078713634273</v>
      </c>
      <c r="Q25" s="11">
        <f>2*'OddsRatio_working_3-way'!K25*'OddsRatio_working_3-way'!L25*'OddsRatio_working_3-way'!M25</f>
        <v>7.9444523888968333E-2</v>
      </c>
      <c r="R25" s="11">
        <f t="shared" si="23"/>
        <v>0</v>
      </c>
      <c r="S25" s="11">
        <f t="shared" si="24"/>
        <v>-0.81845238095238126</v>
      </c>
      <c r="T25" s="11">
        <f t="shared" si="25"/>
        <v>-0.28077268643306386</v>
      </c>
      <c r="U25" s="11">
        <f>'OddsRatio_working_3-way'!S25-'OddsRatio_working_3-way'!R25^2/3</f>
        <v>-0.81845238095238126</v>
      </c>
      <c r="V25" s="11">
        <f>'OddsRatio_working_3-way'!S25*'OddsRatio_working_3-way'!R25/3-2*'OddsRatio_working_3-way'!R25^3/27-'OddsRatio_working_3-way'!T25</f>
        <v>0.28077268643306386</v>
      </c>
      <c r="W25" s="11">
        <f>'OddsRatio_working_3-way'!V25^2+4*'OddsRatio_working_3-way'!U25^3/27</f>
        <v>-2.3892216875612271E-3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0.14249782729431423</v>
      </c>
      <c r="Y25" s="11">
        <f>IF('OddsRatio_working_3-way'!W25&gt;=0,IF('OddsRatio_working_3-way'!V25+SQRT('OddsRatio_working_3-way'!W25)&gt;0,0,PI()),ACOS('OddsRatio_working_3-way'!V25/(2*'OddsRatio_working_3-way'!X25)))</f>
        <v>0.17236239247850738</v>
      </c>
      <c r="Z25" s="11">
        <f>'OddsRatio_working_3-way'!X25^(1/3)*COS('OddsRatio_working_3-way'!Y25/3)</f>
        <v>0.52145746383864289</v>
      </c>
      <c r="AA25" s="11">
        <f>'OddsRatio_working_3-way'!X25^(1/3)*COS(('OddsRatio_working_3-way'!Y25+2*PI())/3)</f>
        <v>-0.28670334054627111</v>
      </c>
      <c r="AB25" s="11">
        <f>'OddsRatio_working_3-way'!X25^(1/3)*COS(('OddsRatio_working_3-way'!Y25+4*PI())/3)</f>
        <v>-0.23475412329237189</v>
      </c>
      <c r="AC25" s="11">
        <f>'OddsRatio_working_3-way'!X25^(1/3)*SIN('OddsRatio_working_3-way'!Y25/3)</f>
        <v>2.9992894565729112E-2</v>
      </c>
      <c r="AD25" s="11">
        <f>'OddsRatio_working_3-way'!X25^(1/3)*SIN(('OddsRatio_working_3-way'!Y25+2*PI())/3)</f>
        <v>0.43659896339440546</v>
      </c>
      <c r="AE25" s="11">
        <f>'OddsRatio_working_3-way'!X25^(1/3)*SIN(('OddsRatio_working_3-way'!Y25+4*PI())/3)</f>
        <v>-0.46659185796013447</v>
      </c>
      <c r="AF25" s="11">
        <f>-'OddsRatio_working_3-way'!U25/(3*'OddsRatio_working_3-way'!X25^(1/3))*COS(('OddsRatio_working_3-way'!Y25)/3)</f>
        <v>0.52145746383864278</v>
      </c>
      <c r="AG25" s="11">
        <f>-'OddsRatio_working_3-way'!U25/(3*'OddsRatio_working_3-way'!X25^(1/3))*COS(('OddsRatio_working_3-way'!Y25+2*PI())/3)</f>
        <v>-0.286703340546271</v>
      </c>
      <c r="AH25" s="11">
        <f>-'OddsRatio_working_3-way'!U25/(3*'OddsRatio_working_3-way'!X25^(1/3))*COS(('OddsRatio_working_3-way'!Y25+4*PI())/3)</f>
        <v>-0.23475412329237183</v>
      </c>
      <c r="AI25" s="11">
        <f>'OddsRatio_working_3-way'!U25/(3*'OddsRatio_working_3-way'!X25^(1/3))*SIN(('OddsRatio_working_3-way'!Y25)/3)</f>
        <v>-2.9992894565729105E-2</v>
      </c>
      <c r="AJ25" s="11">
        <f>'OddsRatio_working_3-way'!U25/(3*'OddsRatio_working_3-way'!X25^(1/3))*SIN(('OddsRatio_working_3-way'!Y25+2*PI())/3)</f>
        <v>-0.43659896339440535</v>
      </c>
      <c r="AK25" s="11">
        <f>'OddsRatio_working_3-way'!U25/(3*'OddsRatio_working_3-way'!X25^(1/3))*SIN(('OddsRatio_working_3-way'!Y25+4*PI())/3)</f>
        <v>0.46659185796013436</v>
      </c>
      <c r="AL25" s="11">
        <f>'OddsRatio_working_3-way'!Z25+'OddsRatio_working_3-way'!AF25</f>
        <v>1.0429149276772858</v>
      </c>
      <c r="AM25" s="11">
        <f>'OddsRatio_working_3-way'!AA25+'OddsRatio_working_3-way'!AG25</f>
        <v>-0.57340668109254211</v>
      </c>
      <c r="AN25" s="11">
        <f>'OddsRatio_working_3-way'!AB25+'OddsRatio_working_3-way'!AH25</f>
        <v>-0.46950824658474372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1.0429149276772858</v>
      </c>
      <c r="AS25" s="11">
        <f>IF(('OddsRatio_working_3-way'!X25=0),IF(Q25&gt;0,-Q25^(1/3),(-Q25)^(1/3)),'OddsRatio_working_3-way'!AM25-'OddsRatio_working_3-way'!R25/3)</f>
        <v>-0.57340668109254211</v>
      </c>
      <c r="AT25" s="11">
        <f>IF(('OddsRatio_working_3-way'!X25=0),IF(Q25&gt;0,-Q25^(1/3),(-Q25)^(1/3)),'OddsRatio_working_3-way'!AN25-'OddsRatio_working_3-way'!R25/3)</f>
        <v>-0.46950824658474372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2.0099999999999998</v>
      </c>
      <c r="B26" s="4">
        <f>IF('True_Odds_Calculator_3-way'!B27="","",'True_Odds_Calculator_3-way'!B27)</f>
        <v>3.85</v>
      </c>
      <c r="C26" s="4">
        <f>IF('True_Odds_Calculator_3-way'!C27="","",'True_Odds_Calculator_3-way'!C27)</f>
        <v>3.69</v>
      </c>
      <c r="D26" s="9">
        <f t="shared" si="13"/>
        <v>0.48640341194524678</v>
      </c>
      <c r="E26" s="9">
        <f t="shared" si="14"/>
        <v>0.25128541830143358</v>
      </c>
      <c r="F26" s="9">
        <f t="shared" si="15"/>
        <v>0.26231116975331958</v>
      </c>
      <c r="G26" s="9">
        <f t="shared" si="16"/>
        <v>1.0454521099839242</v>
      </c>
      <c r="H26" s="9">
        <f t="shared" si="17"/>
        <v>2.0559066310837628</v>
      </c>
      <c r="I26" s="9">
        <f t="shared" si="18"/>
        <v>3.9795385134541847</v>
      </c>
      <c r="J26" s="9">
        <f t="shared" si="19"/>
        <v>3.812266175856756</v>
      </c>
      <c r="K26" s="11">
        <f t="shared" si="20"/>
        <v>0.49751243781094534</v>
      </c>
      <c r="L26" s="11">
        <f t="shared" si="21"/>
        <v>0.25974025974025972</v>
      </c>
      <c r="M26" s="11">
        <f t="shared" si="22"/>
        <v>0.2710027100271003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-0.27116607859236164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0.22938137244653445</v>
      </c>
      <c r="Q26" s="11">
        <f>2*'OddsRatio_working_3-way'!K26*'OddsRatio_working_3-way'!L26*'OddsRatio_working_3-way'!M26</f>
        <v>7.0040113724132658E-2</v>
      </c>
      <c r="R26" s="11">
        <f t="shared" si="23"/>
        <v>0</v>
      </c>
      <c r="S26" s="11">
        <f t="shared" si="24"/>
        <v>-0.8459073260094554</v>
      </c>
      <c r="T26" s="11">
        <f t="shared" si="25"/>
        <v>-0.25829231328532987</v>
      </c>
      <c r="U26" s="11">
        <f>'OddsRatio_working_3-way'!S26-'OddsRatio_working_3-way'!R26^2/3</f>
        <v>-0.8459073260094554</v>
      </c>
      <c r="V26" s="11">
        <f>'OddsRatio_working_3-way'!S26*'OddsRatio_working_3-way'!R26/3-2*'OddsRatio_working_3-way'!R26^3/27-'OddsRatio_working_3-way'!T26</f>
        <v>0.25829231328532987</v>
      </c>
      <c r="W26" s="11">
        <f>'OddsRatio_working_3-way'!V26^2+4*'OddsRatio_working_3-way'!U26^3/27</f>
        <v>-2.2958676901162975E-2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0.14972774960194418</v>
      </c>
      <c r="Y26" s="11">
        <f>IF('OddsRatio_working_3-way'!W26&gt;=0,IF('OddsRatio_working_3-way'!V26+SQRT('OddsRatio_working_3-way'!W26)&gt;0,0,PI()),ACOS('OddsRatio_working_3-way'!V26/(2*'OddsRatio_working_3-way'!X26)))</f>
        <v>0.53052827440898498</v>
      </c>
      <c r="Z26" s="11">
        <f>'OddsRatio_working_3-way'!X26^(1/3)*COS('OddsRatio_working_3-way'!Y26/3)</f>
        <v>0.52272605499196212</v>
      </c>
      <c r="AA26" s="11">
        <f>'OddsRatio_working_3-way'!X26^(1/3)*COS(('OddsRatio_working_3-way'!Y26+2*PI())/3)</f>
        <v>-0.34226380052547062</v>
      </c>
      <c r="AB26" s="11">
        <f>'OddsRatio_working_3-way'!X26^(1/3)*COS(('OddsRatio_working_3-way'!Y26+4*PI())/3)</f>
        <v>-0.18046225446649167</v>
      </c>
      <c r="AC26" s="11">
        <f>'OddsRatio_working_3-way'!X26^(1/3)*SIN('OddsRatio_working_3-way'!Y26/3)</f>
        <v>9.3416166172449216E-2</v>
      </c>
      <c r="AD26" s="11">
        <f>'OddsRatio_working_3-way'!X26^(1/3)*SIN(('OddsRatio_working_3-way'!Y26+2*PI())/3)</f>
        <v>0.40598595975683616</v>
      </c>
      <c r="AE26" s="11">
        <f>'OddsRatio_working_3-way'!X26^(1/3)*SIN(('OddsRatio_working_3-way'!Y26+4*PI())/3)</f>
        <v>-0.49940212592928529</v>
      </c>
      <c r="AF26" s="11">
        <f>-'OddsRatio_working_3-way'!U26/(3*'OddsRatio_working_3-way'!X26^(1/3))*COS(('OddsRatio_working_3-way'!Y26)/3)</f>
        <v>0.52272605499196201</v>
      </c>
      <c r="AG26" s="11">
        <f>-'OddsRatio_working_3-way'!U26/(3*'OddsRatio_working_3-way'!X26^(1/3))*COS(('OddsRatio_working_3-way'!Y26+2*PI())/3)</f>
        <v>-0.34226380052547056</v>
      </c>
      <c r="AH26" s="11">
        <f>-'OddsRatio_working_3-way'!U26/(3*'OddsRatio_working_3-way'!X26^(1/3))*COS(('OddsRatio_working_3-way'!Y26+4*PI())/3)</f>
        <v>-0.18046225446649161</v>
      </c>
      <c r="AI26" s="11">
        <f>'OddsRatio_working_3-way'!U26/(3*'OddsRatio_working_3-way'!X26^(1/3))*SIN(('OddsRatio_working_3-way'!Y26)/3)</f>
        <v>-9.3416166172449189E-2</v>
      </c>
      <c r="AJ26" s="11">
        <f>'OddsRatio_working_3-way'!U26/(3*'OddsRatio_working_3-way'!X26^(1/3))*SIN(('OddsRatio_working_3-way'!Y26+2*PI())/3)</f>
        <v>-0.40598595975683605</v>
      </c>
      <c r="AK26" s="11">
        <f>'OddsRatio_working_3-way'!U26/(3*'OddsRatio_working_3-way'!X26^(1/3))*SIN(('OddsRatio_working_3-way'!Y26+4*PI())/3)</f>
        <v>0.49940212592928518</v>
      </c>
      <c r="AL26" s="11">
        <f>'OddsRatio_working_3-way'!Z26+'OddsRatio_working_3-way'!AF26</f>
        <v>1.0454521099839242</v>
      </c>
      <c r="AM26" s="11">
        <f>'OddsRatio_working_3-way'!AA26+'OddsRatio_working_3-way'!AG26</f>
        <v>-0.68452760105094113</v>
      </c>
      <c r="AN26" s="11">
        <f>'OddsRatio_working_3-way'!AB26+'OddsRatio_working_3-way'!AH26</f>
        <v>-0.36092450893298328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1.0454521099839242</v>
      </c>
      <c r="AS26" s="11">
        <f>IF(('OddsRatio_working_3-way'!X26=0),IF(Q26&gt;0,-Q26^(1/3),(-Q26)^(1/3)),'OddsRatio_working_3-way'!AM26-'OddsRatio_working_3-way'!R26/3)</f>
        <v>-0.68452760105094113</v>
      </c>
      <c r="AT26" s="11">
        <f>IF(('OddsRatio_working_3-way'!X26=0),IF(Q26&gt;0,-Q26^(1/3),(-Q26)^(1/3)),'OddsRatio_working_3-way'!AN26-'OddsRatio_working_3-way'!R26/3)</f>
        <v>-0.36092450893298328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2.6</v>
      </c>
      <c r="B27" s="4">
        <f>IF('True_Odds_Calculator_3-way'!B28="","",'True_Odds_Calculator_3-way'!B28)</f>
        <v>3.34</v>
      </c>
      <c r="C27" s="4">
        <f>IF('True_Odds_Calculator_3-way'!C28="","",'True_Odds_Calculator_3-way'!C28)</f>
        <v>2.91</v>
      </c>
      <c r="D27" s="9">
        <f t="shared" si="13"/>
        <v>0.37485728455846479</v>
      </c>
      <c r="E27" s="9">
        <f t="shared" si="14"/>
        <v>0.29078348888047456</v>
      </c>
      <c r="F27" s="9">
        <f t="shared" si="15"/>
        <v>0.33435922656106037</v>
      </c>
      <c r="G27" s="9">
        <f t="shared" si="16"/>
        <v>1.0423011990047684</v>
      </c>
      <c r="H27" s="9">
        <f t="shared" si="17"/>
        <v>2.6676819184076295</v>
      </c>
      <c r="I27" s="9">
        <f t="shared" si="18"/>
        <v>3.4389848056711574</v>
      </c>
      <c r="J27" s="9">
        <f t="shared" si="19"/>
        <v>2.9907952900991082</v>
      </c>
      <c r="K27" s="11">
        <f t="shared" si="20"/>
        <v>0.38461538461538458</v>
      </c>
      <c r="L27" s="11">
        <f t="shared" si="21"/>
        <v>0.29940119760479045</v>
      </c>
      <c r="M27" s="11">
        <f t="shared" si="22"/>
        <v>0.3436426116838488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-0.28298043089079561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0.23149577134391011</v>
      </c>
      <c r="Q27" s="11">
        <f>2*'OddsRatio_working_3-way'!K27*'OddsRatio_working_3-way'!L27*'OddsRatio_working_3-way'!M27</f>
        <v>7.9143853450909449E-2</v>
      </c>
      <c r="R27" s="11">
        <f t="shared" si="23"/>
        <v>0</v>
      </c>
      <c r="S27" s="11">
        <f t="shared" si="24"/>
        <v>-0.81806282722513124</v>
      </c>
      <c r="T27" s="11">
        <f t="shared" si="25"/>
        <v>-0.27967959905132694</v>
      </c>
      <c r="U27" s="11">
        <f>'OddsRatio_working_3-way'!S27-'OddsRatio_working_3-way'!R27^2/3</f>
        <v>-0.81806282722513124</v>
      </c>
      <c r="V27" s="11">
        <f>'OddsRatio_working_3-way'!S27*'OddsRatio_working_3-way'!R27/3-2*'OddsRatio_working_3-way'!R27^3/27-'OddsRatio_working_3-way'!T27</f>
        <v>0.27967959905132694</v>
      </c>
      <c r="W27" s="11">
        <f>'OddsRatio_working_3-way'!V27^2+4*'OddsRatio_working_3-way'!U27^3/27</f>
        <v>-2.8859232521765282E-3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0.14239610368413133</v>
      </c>
      <c r="Y27" s="11">
        <f>IF('OddsRatio_working_3-way'!W27&gt;=0,IF('OddsRatio_working_3-way'!V27+SQRT('OddsRatio_working_3-way'!W27)&gt;0,0,PI()),ACOS('OddsRatio_working_3-way'!V27/(2*'OddsRatio_working_3-way'!X27)))</f>
        <v>0.1897684734082814</v>
      </c>
      <c r="Z27" s="11">
        <f>'OddsRatio_working_3-way'!X27^(1/3)*COS('OddsRatio_working_3-way'!Y27/3)</f>
        <v>0.52115059950238407</v>
      </c>
      <c r="AA27" s="11">
        <f>'OddsRatio_working_3-way'!X27^(1/3)*COS(('OddsRatio_working_3-way'!Y27+2*PI())/3)</f>
        <v>-0.28916281949341599</v>
      </c>
      <c r="AB27" s="11">
        <f>'OddsRatio_working_3-way'!X27^(1/3)*COS(('OddsRatio_working_3-way'!Y27+4*PI())/3)</f>
        <v>-0.23198778000896794</v>
      </c>
      <c r="AC27" s="11">
        <f>'OddsRatio_working_3-way'!X27^(1/3)*SIN('OddsRatio_working_3-way'!Y27/3)</f>
        <v>3.3010024437273543E-2</v>
      </c>
      <c r="AD27" s="11">
        <f>'OddsRatio_working_3-way'!X27^(1/3)*SIN(('OddsRatio_working_3-way'!Y27+2*PI())/3)</f>
        <v>0.43482464614791766</v>
      </c>
      <c r="AE27" s="11">
        <f>'OddsRatio_working_3-way'!X27^(1/3)*SIN(('OddsRatio_working_3-way'!Y27+4*PI())/3)</f>
        <v>-0.46783467058519124</v>
      </c>
      <c r="AF27" s="11">
        <f>-'OddsRatio_working_3-way'!U27/(3*'OddsRatio_working_3-way'!X27^(1/3))*COS(('OddsRatio_working_3-way'!Y27)/3)</f>
        <v>0.52115059950238418</v>
      </c>
      <c r="AG27" s="11">
        <f>-'OddsRatio_working_3-way'!U27/(3*'OddsRatio_working_3-way'!X27^(1/3))*COS(('OddsRatio_working_3-way'!Y27+2*PI())/3)</f>
        <v>-0.28916281949341605</v>
      </c>
      <c r="AH27" s="11">
        <f>-'OddsRatio_working_3-way'!U27/(3*'OddsRatio_working_3-way'!X27^(1/3))*COS(('OddsRatio_working_3-way'!Y27+4*PI())/3)</f>
        <v>-0.231987780008968</v>
      </c>
      <c r="AI27" s="11">
        <f>'OddsRatio_working_3-way'!U27/(3*'OddsRatio_working_3-way'!X27^(1/3))*SIN(('OddsRatio_working_3-way'!Y27)/3)</f>
        <v>-3.301002443727355E-2</v>
      </c>
      <c r="AJ27" s="11">
        <f>'OddsRatio_working_3-way'!U27/(3*'OddsRatio_working_3-way'!X27^(1/3))*SIN(('OddsRatio_working_3-way'!Y27+2*PI())/3)</f>
        <v>-0.43482464614791777</v>
      </c>
      <c r="AK27" s="11">
        <f>'OddsRatio_working_3-way'!U27/(3*'OddsRatio_working_3-way'!X27^(1/3))*SIN(('OddsRatio_working_3-way'!Y27+4*PI())/3)</f>
        <v>0.46783467058519129</v>
      </c>
      <c r="AL27" s="11">
        <f>'OddsRatio_working_3-way'!Z27+'OddsRatio_working_3-way'!AF27</f>
        <v>1.0423011990047684</v>
      </c>
      <c r="AM27" s="11">
        <f>'OddsRatio_working_3-way'!AA27+'OddsRatio_working_3-way'!AG27</f>
        <v>-0.57832563898683209</v>
      </c>
      <c r="AN27" s="11">
        <f>'OddsRatio_working_3-way'!AB27+'OddsRatio_working_3-way'!AH27</f>
        <v>-0.46397556001793594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1.0423011990047684</v>
      </c>
      <c r="AS27" s="11">
        <f>IF(('OddsRatio_working_3-way'!X27=0),IF(Q27&gt;0,-Q27^(1/3),(-Q27)^(1/3)),'OddsRatio_working_3-way'!AM27-'OddsRatio_working_3-way'!R27/3)</f>
        <v>-0.57832563898683209</v>
      </c>
      <c r="AT27" s="11">
        <f>IF(('OddsRatio_working_3-way'!X27=0),IF(Q27&gt;0,-Q27^(1/3),(-Q27)^(1/3)),'OddsRatio_working_3-way'!AN27-'OddsRatio_working_3-way'!R27/3)</f>
        <v>-0.46397556001793594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1.68</v>
      </c>
      <c r="B28" s="4">
        <f>IF('True_Odds_Calculator_3-way'!B29="","",'True_Odds_Calculator_3-way'!B29)</f>
        <v>3.92</v>
      </c>
      <c r="C28" s="4">
        <f>IF('True_Odds_Calculator_3-way'!C29="","",'True_Odds_Calculator_3-way'!C29)</f>
        <v>5.59</v>
      </c>
      <c r="D28" s="9">
        <f t="shared" si="13"/>
        <v>0.58291573700304922</v>
      </c>
      <c r="E28" s="9">
        <f t="shared" si="14"/>
        <v>0.24554938660606171</v>
      </c>
      <c r="F28" s="9">
        <f t="shared" si="15"/>
        <v>0.17153487639088894</v>
      </c>
      <c r="G28" s="9">
        <f t="shared" si="16"/>
        <v>1.0522261990096611</v>
      </c>
      <c r="H28" s="9">
        <f t="shared" si="17"/>
        <v>1.7155138153265692</v>
      </c>
      <c r="I28" s="9">
        <f t="shared" si="18"/>
        <v>4.0725005011082107</v>
      </c>
      <c r="J28" s="9">
        <f t="shared" si="19"/>
        <v>5.8297182534543452</v>
      </c>
      <c r="K28" s="11">
        <f t="shared" si="20"/>
        <v>0.59523809523809523</v>
      </c>
      <c r="L28" s="11">
        <f t="shared" si="21"/>
        <v>0.25510204081632654</v>
      </c>
      <c r="M28" s="11">
        <f t="shared" si="22"/>
        <v>0.17889087656529518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-0.24756958750788827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0.22247271001423824</v>
      </c>
      <c r="Q28" s="11">
        <f>2*'OddsRatio_working_3-way'!K28*'OddsRatio_working_3-way'!L28*'OddsRatio_working_3-way'!M28</f>
        <v>5.432789011336709E-2</v>
      </c>
      <c r="R28" s="11">
        <f t="shared" si="23"/>
        <v>0</v>
      </c>
      <c r="S28" s="11">
        <f t="shared" si="24"/>
        <v>-0.89862697697934979</v>
      </c>
      <c r="T28" s="11">
        <f t="shared" si="25"/>
        <v>-0.21944492722328443</v>
      </c>
      <c r="U28" s="11">
        <f>'OddsRatio_working_3-way'!S28-'OddsRatio_working_3-way'!R28^2/3</f>
        <v>-0.89862697697934979</v>
      </c>
      <c r="V28" s="11">
        <f>'OddsRatio_working_3-way'!S28*'OddsRatio_working_3-way'!R28/3-2*'OddsRatio_working_3-way'!R28^3/27-'OddsRatio_working_3-way'!T28</f>
        <v>0.21944492722328443</v>
      </c>
      <c r="W28" s="11">
        <f>'OddsRatio_working_3-way'!V28^2+4*'OddsRatio_working_3-way'!U28^3/27</f>
        <v>-5.9350389321950935E-2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0.16394089285927377</v>
      </c>
      <c r="Y28" s="11">
        <f>IF('OddsRatio_working_3-way'!W28&gt;=0,IF('OddsRatio_working_3-way'!V28+SQRT('OddsRatio_working_3-way'!W28)&gt;0,0,PI()),ACOS('OddsRatio_working_3-way'!V28/(2*'OddsRatio_working_3-way'!X28)))</f>
        <v>0.83755614952803303</v>
      </c>
      <c r="Z28" s="11">
        <f>'OddsRatio_working_3-way'!X28^(1/3)*COS('OddsRatio_working_3-way'!Y28/3)</f>
        <v>0.52611309950483054</v>
      </c>
      <c r="AA28" s="11">
        <f>'OddsRatio_working_3-way'!X28^(1/3)*COS(('OddsRatio_working_3-way'!Y28+2*PI())/3)</f>
        <v>-0.39367239542935706</v>
      </c>
      <c r="AB28" s="11">
        <f>'OddsRatio_working_3-way'!X28^(1/3)*COS(('OddsRatio_working_3-way'!Y28+4*PI())/3)</f>
        <v>-0.13244070407547309</v>
      </c>
      <c r="AC28" s="11">
        <f>'OddsRatio_working_3-way'!X28^(1/3)*SIN('OddsRatio_working_3-way'!Y28/3)</f>
        <v>0.15082218732402608</v>
      </c>
      <c r="AD28" s="11">
        <f>'OddsRatio_working_3-way'!X28^(1/3)*SIN(('OddsRatio_working_3-way'!Y28+2*PI())/3)</f>
        <v>0.3802162157729404</v>
      </c>
      <c r="AE28" s="11">
        <f>'OddsRatio_working_3-way'!X28^(1/3)*SIN(('OddsRatio_working_3-way'!Y28+4*PI())/3)</f>
        <v>-0.53103840309696648</v>
      </c>
      <c r="AF28" s="11">
        <f>-'OddsRatio_working_3-way'!U28/(3*'OddsRatio_working_3-way'!X28^(1/3))*COS(('OddsRatio_working_3-way'!Y28)/3)</f>
        <v>0.52611309950483054</v>
      </c>
      <c r="AG28" s="11">
        <f>-'OddsRatio_working_3-way'!U28/(3*'OddsRatio_working_3-way'!X28^(1/3))*COS(('OddsRatio_working_3-way'!Y28+2*PI())/3)</f>
        <v>-0.39367239542935706</v>
      </c>
      <c r="AH28" s="11">
        <f>-'OddsRatio_working_3-way'!U28/(3*'OddsRatio_working_3-way'!X28^(1/3))*COS(('OddsRatio_working_3-way'!Y28+4*PI())/3)</f>
        <v>-0.13244070407547309</v>
      </c>
      <c r="AI28" s="11">
        <f>'OddsRatio_working_3-way'!U28/(3*'OddsRatio_working_3-way'!X28^(1/3))*SIN(('OddsRatio_working_3-way'!Y28)/3)</f>
        <v>-0.15082218732402608</v>
      </c>
      <c r="AJ28" s="11">
        <f>'OddsRatio_working_3-way'!U28/(3*'OddsRatio_working_3-way'!X28^(1/3))*SIN(('OddsRatio_working_3-way'!Y28+2*PI())/3)</f>
        <v>-0.3802162157729404</v>
      </c>
      <c r="AK28" s="11">
        <f>'OddsRatio_working_3-way'!U28/(3*'OddsRatio_working_3-way'!X28^(1/3))*SIN(('OddsRatio_working_3-way'!Y28+4*PI())/3)</f>
        <v>0.53103840309696648</v>
      </c>
      <c r="AL28" s="11">
        <f>'OddsRatio_working_3-way'!Z28+'OddsRatio_working_3-way'!AF28</f>
        <v>1.0522261990096611</v>
      </c>
      <c r="AM28" s="11">
        <f>'OddsRatio_working_3-way'!AA28+'OddsRatio_working_3-way'!AG28</f>
        <v>-0.78734479085871412</v>
      </c>
      <c r="AN28" s="11">
        <f>'OddsRatio_working_3-way'!AB28+'OddsRatio_working_3-way'!AH28</f>
        <v>-0.26488140815094618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1.0522261990096611</v>
      </c>
      <c r="AS28" s="11">
        <f>IF(('OddsRatio_working_3-way'!X28=0),IF(Q28&gt;0,-Q28^(1/3),(-Q28)^(1/3)),'OddsRatio_working_3-way'!AM28-'OddsRatio_working_3-way'!R28/3)</f>
        <v>-0.78734479085871412</v>
      </c>
      <c r="AT28" s="11">
        <f>IF(('OddsRatio_working_3-way'!X28=0),IF(Q28&gt;0,-Q28^(1/3),(-Q28)^(1/3)),'OddsRatio_working_3-way'!AN28-'OddsRatio_working_3-way'!R28/3)</f>
        <v>-0.26488140815094618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1.97</v>
      </c>
      <c r="D29" s="9">
        <f t="shared" si="13"/>
        <v>0.24266926628506916</v>
      </c>
      <c r="E29" s="9">
        <f t="shared" si="14"/>
        <v>0.26126017241180544</v>
      </c>
      <c r="F29" s="9">
        <f t="shared" si="15"/>
        <v>0.49607056130312549</v>
      </c>
      <c r="G29" s="9">
        <f t="shared" si="16"/>
        <v>1.0472600589113741</v>
      </c>
      <c r="H29" s="9">
        <f t="shared" si="17"/>
        <v>4.1208349755558951</v>
      </c>
      <c r="I29" s="9">
        <f t="shared" si="18"/>
        <v>3.8276021590607106</v>
      </c>
      <c r="J29" s="9">
        <f t="shared" si="19"/>
        <v>2.0158422571440333</v>
      </c>
      <c r="K29" s="11">
        <f t="shared" si="20"/>
        <v>0.25125628140703515</v>
      </c>
      <c r="L29" s="11">
        <f t="shared" si="21"/>
        <v>0.27027027027027023</v>
      </c>
      <c r="M29" s="11">
        <f t="shared" si="22"/>
        <v>0.50761421319796951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-0.26903001769721169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0.2292295611684434</v>
      </c>
      <c r="Q29" s="11">
        <f>2*'OddsRatio_working_3-way'!K29*'OddsRatio_working_3-way'!L29*'OddsRatio_working_3-way'!M29</f>
        <v>6.8941221404043102E-2</v>
      </c>
      <c r="R29" s="11">
        <f t="shared" si="23"/>
        <v>0</v>
      </c>
      <c r="S29" s="11">
        <f t="shared" si="24"/>
        <v>-0.85205942121461342</v>
      </c>
      <c r="T29" s="11">
        <f t="shared" si="25"/>
        <v>-0.25625847254574829</v>
      </c>
      <c r="U29" s="11">
        <f>'OddsRatio_working_3-way'!S29-'OddsRatio_working_3-way'!R29^2/3</f>
        <v>-0.85205942121461342</v>
      </c>
      <c r="V29" s="11">
        <f>'OddsRatio_working_3-way'!S29*'OddsRatio_working_3-way'!R29/3-2*'OddsRatio_working_3-way'!R29^3/27-'OddsRatio_working_3-way'!T29</f>
        <v>0.25625847254574829</v>
      </c>
      <c r="W29" s="11">
        <f>'OddsRatio_working_3-way'!V29^2+4*'OddsRatio_working_3-way'!U29^3/27</f>
        <v>-2.5975983295521324E-2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0.15136412062226087</v>
      </c>
      <c r="Y29" s="11">
        <f>IF('OddsRatio_working_3-way'!W29&gt;=0,IF('OddsRatio_working_3-way'!V29+SQRT('OddsRatio_working_3-way'!W29)&gt;0,0,PI()),ACOS('OddsRatio_working_3-way'!V29/(2*'OddsRatio_working_3-way'!X29)))</f>
        <v>0.56142605195039885</v>
      </c>
      <c r="Z29" s="11">
        <f>'OddsRatio_working_3-way'!X29^(1/3)*COS('OddsRatio_working_3-way'!Y29/3)</f>
        <v>0.52363002945568704</v>
      </c>
      <c r="AA29" s="11">
        <f>'OddsRatio_working_3-way'!X29^(1/3)*COS(('OddsRatio_working_3-way'!Y29+2*PI())/3)</f>
        <v>-0.34768438931989781</v>
      </c>
      <c r="AB29" s="11">
        <f>'OddsRatio_working_3-way'!X29^(1/3)*COS(('OddsRatio_working_3-way'!Y29+4*PI())/3)</f>
        <v>-0.17594564013578914</v>
      </c>
      <c r="AC29" s="11">
        <f>'OddsRatio_working_3-way'!X29^(1/3)*SIN('OddsRatio_working_3-way'!Y29/3)</f>
        <v>9.9153413071734781E-2</v>
      </c>
      <c r="AD29" s="11">
        <f>'OddsRatio_working_3-way'!X29^(1/3)*SIN(('OddsRatio_working_3-way'!Y29+2*PI())/3)</f>
        <v>0.40390020115715153</v>
      </c>
      <c r="AE29" s="11">
        <f>'OddsRatio_working_3-way'!X29^(1/3)*SIN(('OddsRatio_working_3-way'!Y29+4*PI())/3)</f>
        <v>-0.50305361422888628</v>
      </c>
      <c r="AF29" s="11">
        <f>-'OddsRatio_working_3-way'!U29/(3*'OddsRatio_working_3-way'!X29^(1/3))*COS(('OddsRatio_working_3-way'!Y29)/3)</f>
        <v>0.52363002945568715</v>
      </c>
      <c r="AG29" s="11">
        <f>-'OddsRatio_working_3-way'!U29/(3*'OddsRatio_working_3-way'!X29^(1/3))*COS(('OddsRatio_working_3-way'!Y29+2*PI())/3)</f>
        <v>-0.34768438931989792</v>
      </c>
      <c r="AH29" s="11">
        <f>-'OddsRatio_working_3-way'!U29/(3*'OddsRatio_working_3-way'!X29^(1/3))*COS(('OddsRatio_working_3-way'!Y29+4*PI())/3)</f>
        <v>-0.17594564013578917</v>
      </c>
      <c r="AI29" s="11">
        <f>'OddsRatio_working_3-way'!U29/(3*'OddsRatio_working_3-way'!X29^(1/3))*SIN(('OddsRatio_working_3-way'!Y29)/3)</f>
        <v>-9.9153413071734808E-2</v>
      </c>
      <c r="AJ29" s="11">
        <f>'OddsRatio_working_3-way'!U29/(3*'OddsRatio_working_3-way'!X29^(1/3))*SIN(('OddsRatio_working_3-way'!Y29+2*PI())/3)</f>
        <v>-0.40390020115715164</v>
      </c>
      <c r="AK29" s="11">
        <f>'OddsRatio_working_3-way'!U29/(3*'OddsRatio_working_3-way'!X29^(1/3))*SIN(('OddsRatio_working_3-way'!Y29+4*PI())/3)</f>
        <v>0.50305361422888639</v>
      </c>
      <c r="AL29" s="11">
        <f>'OddsRatio_working_3-way'!Z29+'OddsRatio_working_3-way'!AF29</f>
        <v>1.0472600589113741</v>
      </c>
      <c r="AM29" s="11">
        <f>'OddsRatio_working_3-way'!AA29+'OddsRatio_working_3-way'!AG29</f>
        <v>-0.69536877863979574</v>
      </c>
      <c r="AN29" s="11">
        <f>'OddsRatio_working_3-way'!AB29+'OddsRatio_working_3-way'!AH29</f>
        <v>-0.35189128027157834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1.0472600589113741</v>
      </c>
      <c r="AS29" s="11">
        <f>IF(('OddsRatio_working_3-way'!X29=0),IF(Q29&gt;0,-Q29^(1/3),(-Q29)^(1/3)),'OddsRatio_working_3-way'!AM29-'OddsRatio_working_3-way'!R29/3)</f>
        <v>-0.69536877863979574</v>
      </c>
      <c r="AT29" s="11">
        <f>IF(('OddsRatio_working_3-way'!X29=0),IF(Q29&gt;0,-Q29^(1/3),(-Q29)^(1/3)),'OddsRatio_working_3-way'!AN29-'OddsRatio_working_3-way'!R29/3)</f>
        <v>-0.35189128027157834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3.91</v>
      </c>
      <c r="D30" s="9">
        <f t="shared" si="13"/>
        <v>0.48887627456190413</v>
      </c>
      <c r="E30" s="9">
        <f t="shared" si="14"/>
        <v>0.26374754023986907</v>
      </c>
      <c r="F30" s="9">
        <f t="shared" si="15"/>
        <v>0.24737618519822666</v>
      </c>
      <c r="G30" s="9">
        <f t="shared" si="16"/>
        <v>1.0455073237009267</v>
      </c>
      <c r="H30" s="9">
        <f t="shared" si="17"/>
        <v>2.0455073237009267</v>
      </c>
      <c r="I30" s="9">
        <f t="shared" si="18"/>
        <v>3.7915045542814743</v>
      </c>
      <c r="J30" s="9">
        <f t="shared" si="19"/>
        <v>4.0424263119696962</v>
      </c>
      <c r="K30" s="11">
        <f t="shared" si="20"/>
        <v>0.5</v>
      </c>
      <c r="L30" s="11">
        <f t="shared" si="21"/>
        <v>0.27247956403269757</v>
      </c>
      <c r="M30" s="11">
        <f t="shared" si="22"/>
        <v>0.25575447570332482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-0.2707269141515154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0.2292730858484846</v>
      </c>
      <c r="Q30" s="11">
        <f>2*'OddsRatio_working_3-way'!K30*'OddsRatio_working_3-way'!L30*'OddsRatio_working_3-way'!M30</f>
        <v>6.9687868039053094E-2</v>
      </c>
      <c r="R30" s="11">
        <f t="shared" si="23"/>
        <v>0</v>
      </c>
      <c r="S30" s="11">
        <f t="shared" si="24"/>
        <v>-0.84687954489877326</v>
      </c>
      <c r="T30" s="11">
        <f t="shared" si="25"/>
        <v>-0.2574101960178643</v>
      </c>
      <c r="U30" s="11">
        <f>'OddsRatio_working_3-way'!S30-'OddsRatio_working_3-way'!R30^2/3</f>
        <v>-0.84687954489877326</v>
      </c>
      <c r="V30" s="11">
        <f>'OddsRatio_working_3-way'!S30*'OddsRatio_working_3-way'!R30/3-2*'OddsRatio_working_3-way'!R30^3/27-'OddsRatio_working_3-way'!T30</f>
        <v>0.2574101960178643</v>
      </c>
      <c r="W30" s="11">
        <f>'OddsRatio_working_3-way'!V30^2+4*'OddsRatio_working_3-way'!U30^3/27</f>
        <v>-2.3723133674277197E-2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0.14998595158233363</v>
      </c>
      <c r="Y30" s="11">
        <f>IF('OddsRatio_working_3-way'!W30&gt;=0,IF('OddsRatio_working_3-way'!V30+SQRT('OddsRatio_working_3-way'!W30)&gt;0,0,PI()),ACOS('OddsRatio_working_3-way'!V30/(2*'OddsRatio_working_3-way'!X30)))</f>
        <v>0.53921044155813669</v>
      </c>
      <c r="Z30" s="11">
        <f>'OddsRatio_working_3-way'!X30^(1/3)*COS('OddsRatio_working_3-way'!Y30/3)</f>
        <v>0.52275366185046324</v>
      </c>
      <c r="AA30" s="11">
        <f>'OddsRatio_working_3-way'!X30^(1/3)*COS(('OddsRatio_working_3-way'!Y30+2*PI())/3)</f>
        <v>-0.34363461469760159</v>
      </c>
      <c r="AB30" s="11">
        <f>'OddsRatio_working_3-way'!X30^(1/3)*COS(('OddsRatio_working_3-way'!Y30+4*PI())/3)</f>
        <v>-0.1791190471528617</v>
      </c>
      <c r="AC30" s="11">
        <f>'OddsRatio_working_3-way'!X30^(1/3)*SIN('OddsRatio_working_3-way'!Y30/3)</f>
        <v>9.4983107207839715E-2</v>
      </c>
      <c r="AD30" s="11">
        <f>'OddsRatio_working_3-way'!X30^(1/3)*SIN(('OddsRatio_working_3-way'!Y30+2*PI())/3)</f>
        <v>0.40522639747992145</v>
      </c>
      <c r="AE30" s="11">
        <f>'OddsRatio_working_3-way'!X30^(1/3)*SIN(('OddsRatio_working_3-way'!Y30+4*PI())/3)</f>
        <v>-0.50020950468776104</v>
      </c>
      <c r="AF30" s="11">
        <f>-'OddsRatio_working_3-way'!U30/(3*'OddsRatio_working_3-way'!X30^(1/3))*COS(('OddsRatio_working_3-way'!Y30)/3)</f>
        <v>0.52275366185046335</v>
      </c>
      <c r="AG30" s="11">
        <f>-'OddsRatio_working_3-way'!U30/(3*'OddsRatio_working_3-way'!X30^(1/3))*COS(('OddsRatio_working_3-way'!Y30+2*PI())/3)</f>
        <v>-0.34363461469760165</v>
      </c>
      <c r="AH30" s="11">
        <f>-'OddsRatio_working_3-way'!U30/(3*'OddsRatio_working_3-way'!X30^(1/3))*COS(('OddsRatio_working_3-way'!Y30+4*PI())/3)</f>
        <v>-0.17911904715286175</v>
      </c>
      <c r="AI30" s="11">
        <f>'OddsRatio_working_3-way'!U30/(3*'OddsRatio_working_3-way'!X30^(1/3))*SIN(('OddsRatio_working_3-way'!Y30)/3)</f>
        <v>-9.4983107207839729E-2</v>
      </c>
      <c r="AJ30" s="11">
        <f>'OddsRatio_working_3-way'!U30/(3*'OddsRatio_working_3-way'!X30^(1/3))*SIN(('OddsRatio_working_3-way'!Y30+2*PI())/3)</f>
        <v>-0.40522639747992151</v>
      </c>
      <c r="AK30" s="11">
        <f>'OddsRatio_working_3-way'!U30/(3*'OddsRatio_working_3-way'!X30^(1/3))*SIN(('OddsRatio_working_3-way'!Y30+4*PI())/3)</f>
        <v>0.50020950468776115</v>
      </c>
      <c r="AL30" s="11">
        <f>'OddsRatio_working_3-way'!Z30+'OddsRatio_working_3-way'!AF30</f>
        <v>1.0455073237009267</v>
      </c>
      <c r="AM30" s="11">
        <f>'OddsRatio_working_3-way'!AA30+'OddsRatio_working_3-way'!AG30</f>
        <v>-0.68726922939520319</v>
      </c>
      <c r="AN30" s="11">
        <f>'OddsRatio_working_3-way'!AB30+'OddsRatio_working_3-way'!AH30</f>
        <v>-0.35823809430572345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1.0455073237009267</v>
      </c>
      <c r="AS30" s="11">
        <f>IF(('OddsRatio_working_3-way'!X30=0),IF(Q30&gt;0,-Q30^(1/3),(-Q30)^(1/3)),'OddsRatio_working_3-way'!AM30-'OddsRatio_working_3-way'!R30/3)</f>
        <v>-0.68726922939520319</v>
      </c>
      <c r="AT30" s="11">
        <f>IF(('OddsRatio_working_3-way'!X30=0),IF(Q30&gt;0,-Q30^(1/3),(-Q30)^(1/3)),'OddsRatio_working_3-way'!AN30-'OddsRatio_working_3-way'!R30/3)</f>
        <v>-0.35823809430572345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2.7</v>
      </c>
      <c r="D31" s="9">
        <f t="shared" si="13"/>
        <v>0.34794999190114884</v>
      </c>
      <c r="E31" s="9">
        <f t="shared" si="14"/>
        <v>0.29102176803909813</v>
      </c>
      <c r="F31" s="9">
        <f t="shared" si="15"/>
        <v>0.36102824005975309</v>
      </c>
      <c r="G31" s="9">
        <f t="shared" si="16"/>
        <v>1.0410978960513253</v>
      </c>
      <c r="H31" s="9">
        <f t="shared" si="17"/>
        <v>2.8739762128923858</v>
      </c>
      <c r="I31" s="9">
        <f t="shared" si="18"/>
        <v>3.4361690767601005</v>
      </c>
      <c r="J31" s="9">
        <f t="shared" si="19"/>
        <v>2.7698664232872527</v>
      </c>
      <c r="K31" s="11">
        <f t="shared" si="20"/>
        <v>0.35714285714285715</v>
      </c>
      <c r="L31" s="11">
        <f t="shared" si="21"/>
        <v>0.29940119760479045</v>
      </c>
      <c r="M31" s="11">
        <f t="shared" si="22"/>
        <v>0.37037037037037035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-0.28357570573139446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0.231283464816399</v>
      </c>
      <c r="Q31" s="11">
        <f>2*'OddsRatio_working_3-way'!K31*'OddsRatio_working_3-way'!L31*'OddsRatio_working_3-way'!M31</f>
        <v>7.9206666033013351E-2</v>
      </c>
      <c r="R31" s="11">
        <f t="shared" si="23"/>
        <v>0</v>
      </c>
      <c r="S31" s="11">
        <f t="shared" si="24"/>
        <v>-0.81559689402826641</v>
      </c>
      <c r="T31" s="11">
        <f t="shared" si="25"/>
        <v>-0.27931400480420082</v>
      </c>
      <c r="U31" s="11">
        <f>'OddsRatio_working_3-way'!S31-'OddsRatio_working_3-way'!R31^2/3</f>
        <v>-0.81559689402826641</v>
      </c>
      <c r="V31" s="11">
        <f>'OddsRatio_working_3-way'!S31*'OddsRatio_working_3-way'!R31/3-2*'OddsRatio_working_3-way'!R31^3/27-'OddsRatio_working_3-way'!T31</f>
        <v>0.27931400480420082</v>
      </c>
      <c r="W31" s="11">
        <f>'OddsRatio_working_3-way'!V31^2+4*'OddsRatio_working_3-way'!U31^3/27</f>
        <v>-2.3590440729951284E-3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0.14175274014349445</v>
      </c>
      <c r="Y31" s="11">
        <f>IF('OddsRatio_working_3-way'!W31&gt;=0,IF('OddsRatio_working_3-way'!V31+SQRT('OddsRatio_working_3-way'!W31)&gt;0,0,PI()),ACOS('OddsRatio_working_3-way'!V31/(2*'OddsRatio_working_3-way'!X31)))</f>
        <v>0.17216872266190575</v>
      </c>
      <c r="Z31" s="11">
        <f>'OddsRatio_working_3-way'!X31^(1/3)*COS('OddsRatio_working_3-way'!Y31/3)</f>
        <v>0.52054894802566276</v>
      </c>
      <c r="AA31" s="11">
        <f>'OddsRatio_working_3-way'!X31^(1/3)*COS(('OddsRatio_working_3-way'!Y31+2*PI())/3)</f>
        <v>-0.28617462920732006</v>
      </c>
      <c r="AB31" s="11">
        <f>'OddsRatio_working_3-way'!X31^(1/3)*COS(('OddsRatio_working_3-way'!Y31+4*PI())/3)</f>
        <v>-0.23437431881834234</v>
      </c>
      <c r="AC31" s="11">
        <f>'OddsRatio_working_3-way'!X31^(1/3)*SIN('OddsRatio_working_3-way'!Y31/3)</f>
        <v>2.9906923147182431E-2</v>
      </c>
      <c r="AD31" s="11">
        <f>'OddsRatio_working_3-way'!X31^(1/3)*SIN(('OddsRatio_working_3-way'!Y31+2*PI())/3)</f>
        <v>0.43585515132989822</v>
      </c>
      <c r="AE31" s="11">
        <f>'OddsRatio_working_3-way'!X31^(1/3)*SIN(('OddsRatio_working_3-way'!Y31+4*PI())/3)</f>
        <v>-0.46576207447708062</v>
      </c>
      <c r="AF31" s="11">
        <f>-'OddsRatio_working_3-way'!U31/(3*'OddsRatio_working_3-way'!X31^(1/3))*COS(('OddsRatio_working_3-way'!Y31)/3)</f>
        <v>0.52054894802566254</v>
      </c>
      <c r="AG31" s="11">
        <f>-'OddsRatio_working_3-way'!U31/(3*'OddsRatio_working_3-way'!X31^(1/3))*COS(('OddsRatio_working_3-way'!Y31+2*PI())/3)</f>
        <v>-0.28617462920731995</v>
      </c>
      <c r="AH31" s="11">
        <f>-'OddsRatio_working_3-way'!U31/(3*'OddsRatio_working_3-way'!X31^(1/3))*COS(('OddsRatio_working_3-way'!Y31+4*PI())/3)</f>
        <v>-0.23437431881834225</v>
      </c>
      <c r="AI31" s="11">
        <f>'OddsRatio_working_3-way'!U31/(3*'OddsRatio_working_3-way'!X31^(1/3))*SIN(('OddsRatio_working_3-way'!Y31)/3)</f>
        <v>-2.9906923147182417E-2</v>
      </c>
      <c r="AJ31" s="11">
        <f>'OddsRatio_working_3-way'!U31/(3*'OddsRatio_working_3-way'!X31^(1/3))*SIN(('OddsRatio_working_3-way'!Y31+2*PI())/3)</f>
        <v>-0.43585515132989799</v>
      </c>
      <c r="AK31" s="11">
        <f>'OddsRatio_working_3-way'!U31/(3*'OddsRatio_working_3-way'!X31^(1/3))*SIN(('OddsRatio_working_3-way'!Y31+4*PI())/3)</f>
        <v>0.4657620744770804</v>
      </c>
      <c r="AL31" s="11">
        <f>'OddsRatio_working_3-way'!Z31+'OddsRatio_working_3-way'!AF31</f>
        <v>1.0410978960513253</v>
      </c>
      <c r="AM31" s="11">
        <f>'OddsRatio_working_3-way'!AA31+'OddsRatio_working_3-way'!AG31</f>
        <v>-0.57234925841464002</v>
      </c>
      <c r="AN31" s="11">
        <f>'OddsRatio_working_3-way'!AB31+'OddsRatio_working_3-way'!AH31</f>
        <v>-0.46874863763668462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1.0410978960513253</v>
      </c>
      <c r="AS31" s="11">
        <f>IF(('OddsRatio_working_3-way'!X31=0),IF(Q31&gt;0,-Q31^(1/3),(-Q31)^(1/3)),'OddsRatio_working_3-way'!AM31-'OddsRatio_working_3-way'!R31/3)</f>
        <v>-0.57234925841464002</v>
      </c>
      <c r="AT31" s="11">
        <f>IF(('OddsRatio_working_3-way'!X31=0),IF(Q31&gt;0,-Q31^(1/3),(-Q31)^(1/3)),'OddsRatio_working_3-way'!AN31-'OddsRatio_working_3-way'!R31/3)</f>
        <v>-0.46874863763668462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9.44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1.38</v>
      </c>
      <c r="D32" s="9">
        <f t="shared" si="13"/>
        <v>9.7379980326246812E-2</v>
      </c>
      <c r="E32" s="9">
        <f t="shared" si="14"/>
        <v>0.19706651177282053</v>
      </c>
      <c r="F32" s="9">
        <f t="shared" si="15"/>
        <v>0.70555350790093296</v>
      </c>
      <c r="G32" s="9">
        <f t="shared" si="16"/>
        <v>1.0982288105116835</v>
      </c>
      <c r="H32" s="9">
        <f t="shared" si="17"/>
        <v>10.269051160718607</v>
      </c>
      <c r="I32" s="9">
        <f t="shared" si="18"/>
        <v>5.0744288869983452</v>
      </c>
      <c r="J32" s="9">
        <f t="shared" si="19"/>
        <v>1.4173269479944395</v>
      </c>
      <c r="K32" s="11">
        <f t="shared" si="20"/>
        <v>0.10593220338983052</v>
      </c>
      <c r="L32" s="11">
        <f t="shared" si="21"/>
        <v>0.21231422505307856</v>
      </c>
      <c r="M32" s="11">
        <f t="shared" si="22"/>
        <v>0.7246376811594204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-0.19392239448306381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0.20421097702615104</v>
      </c>
      <c r="Q32" s="11">
        <f>2*'OddsRatio_working_3-way'!K32*'OddsRatio_working_3-way'!L32*'OddsRatio_working_3-way'!M32</f>
        <v>3.2595527059241992E-2</v>
      </c>
      <c r="R32" s="11">
        <f t="shared" si="23"/>
        <v>0</v>
      </c>
      <c r="S32" s="11">
        <f t="shared" si="24"/>
        <v>-1.0530551542049249</v>
      </c>
      <c r="T32" s="11">
        <f t="shared" si="25"/>
        <v>-0.1680854196655906</v>
      </c>
      <c r="U32" s="11">
        <f>'OddsRatio_working_3-way'!S32-'OddsRatio_working_3-way'!R32^2/3</f>
        <v>-1.0530551542049249</v>
      </c>
      <c r="V32" s="11">
        <f>'OddsRatio_working_3-way'!S32*'OddsRatio_working_3-way'!R32/3-2*'OddsRatio_working_3-way'!R32^3/27-'OddsRatio_working_3-way'!T32</f>
        <v>0.1680854196655906</v>
      </c>
      <c r="W32" s="11">
        <f>'OddsRatio_working_3-way'!V32^2+4*'OddsRatio_working_3-way'!U32^3/27</f>
        <v>-0.14474867733232055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0.20796717627817993</v>
      </c>
      <c r="Y32" s="11">
        <f>IF('OddsRatio_working_3-way'!W32&gt;=0,IF('OddsRatio_working_3-way'!V32+SQRT('OddsRatio_working_3-way'!W32)&gt;0,0,PI()),ACOS('OddsRatio_working_3-way'!V32/(2*'OddsRatio_working_3-way'!X32)))</f>
        <v>1.1547849389514928</v>
      </c>
      <c r="Z32" s="11">
        <f>'OddsRatio_working_3-way'!X32^(1/3)*COS('OddsRatio_working_3-way'!Y32/3)</f>
        <v>0.54911440525584176</v>
      </c>
      <c r="AA32" s="11">
        <f>'OddsRatio_working_3-way'!X32^(1/3)*COS(('OddsRatio_working_3-way'!Y32+2*PI())/3)</f>
        <v>-0.46721964319853038</v>
      </c>
      <c r="AB32" s="11">
        <f>'OddsRatio_working_3-way'!X32^(1/3)*COS(('OddsRatio_working_3-way'!Y32+4*PI())/3)</f>
        <v>-8.1894762057311582E-2</v>
      </c>
      <c r="AC32" s="11">
        <f>'OddsRatio_working_3-way'!X32^(1/3)*SIN('OddsRatio_working_3-way'!Y32/3)</f>
        <v>0.22246742385234322</v>
      </c>
      <c r="AD32" s="11">
        <f>'OddsRatio_working_3-way'!X32^(1/3)*SIN(('OddsRatio_working_3-way'!Y32+2*PI())/3)</f>
        <v>0.36431331260937067</v>
      </c>
      <c r="AE32" s="11">
        <f>'OddsRatio_working_3-way'!X32^(1/3)*SIN(('OddsRatio_working_3-way'!Y32+4*PI())/3)</f>
        <v>-0.5867807364617138</v>
      </c>
      <c r="AF32" s="11">
        <f>-'OddsRatio_working_3-way'!U32/(3*'OddsRatio_working_3-way'!X32^(1/3))*COS(('OddsRatio_working_3-way'!Y32)/3)</f>
        <v>0.54911440525584176</v>
      </c>
      <c r="AG32" s="11">
        <f>-'OddsRatio_working_3-way'!U32/(3*'OddsRatio_working_3-way'!X32^(1/3))*COS(('OddsRatio_working_3-way'!Y32+2*PI())/3)</f>
        <v>-0.46721964319853038</v>
      </c>
      <c r="AH32" s="11">
        <f>-'OddsRatio_working_3-way'!U32/(3*'OddsRatio_working_3-way'!X32^(1/3))*COS(('OddsRatio_working_3-way'!Y32+4*PI())/3)</f>
        <v>-8.1894762057311582E-2</v>
      </c>
      <c r="AI32" s="11">
        <f>'OddsRatio_working_3-way'!U32/(3*'OddsRatio_working_3-way'!X32^(1/3))*SIN(('OddsRatio_working_3-way'!Y32)/3)</f>
        <v>-0.22246742385234322</v>
      </c>
      <c r="AJ32" s="11">
        <f>'OddsRatio_working_3-way'!U32/(3*'OddsRatio_working_3-way'!X32^(1/3))*SIN(('OddsRatio_working_3-way'!Y32+2*PI())/3)</f>
        <v>-0.36431331260937067</v>
      </c>
      <c r="AK32" s="11">
        <f>'OddsRatio_working_3-way'!U32/(3*'OddsRatio_working_3-way'!X32^(1/3))*SIN(('OddsRatio_working_3-way'!Y32+4*PI())/3)</f>
        <v>0.5867807364617138</v>
      </c>
      <c r="AL32" s="11">
        <f>'OddsRatio_working_3-way'!Z32+'OddsRatio_working_3-way'!AF32</f>
        <v>1.0982288105116835</v>
      </c>
      <c r="AM32" s="11">
        <f>'OddsRatio_working_3-way'!AA32+'OddsRatio_working_3-way'!AG32</f>
        <v>-0.93443928639706075</v>
      </c>
      <c r="AN32" s="11">
        <f>'OddsRatio_working_3-way'!AB32+'OddsRatio_working_3-way'!AH32</f>
        <v>-0.16378952411462316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1.0982288105116835</v>
      </c>
      <c r="AS32" s="11">
        <f>IF(('OddsRatio_working_3-way'!X32=0),IF(Q32&gt;0,-Q32^(1/3),(-Q32)^(1/3)),'OddsRatio_working_3-way'!AM32-'OddsRatio_working_3-way'!R32/3)</f>
        <v>-0.93443928639706075</v>
      </c>
      <c r="AT32" s="11">
        <f>IF(('OddsRatio_working_3-way'!X32=0),IF(Q32&gt;0,-Q32^(1/3),(-Q32)^(1/3)),'OddsRatio_working_3-way'!AN32-'OddsRatio_working_3-way'!R32/3)</f>
        <v>-0.16378952411462316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4.67</v>
      </c>
      <c r="B33" s="4">
        <f>IF('True_Odds_Calculator_3-way'!B34="","",'True_Odds_Calculator_3-way'!B34)</f>
        <v>3.84</v>
      </c>
      <c r="C33" s="4">
        <f>IF('True_Odds_Calculator_3-way'!C34="","",'True_Odds_Calculator_3-way'!C34)</f>
        <v>1.76</v>
      </c>
      <c r="D33" s="9">
        <f t="shared" si="13"/>
        <v>0.20240342952406895</v>
      </c>
      <c r="E33" s="9">
        <f t="shared" si="14"/>
        <v>0.24694875631732702</v>
      </c>
      <c r="F33" s="9">
        <f t="shared" si="15"/>
        <v>0.55064781415860409</v>
      </c>
      <c r="G33" s="9">
        <f t="shared" si="16"/>
        <v>1.0737405305250158</v>
      </c>
      <c r="H33" s="9">
        <f t="shared" si="17"/>
        <v>4.9406277470268076</v>
      </c>
      <c r="I33" s="9">
        <f t="shared" si="18"/>
        <v>4.0494231066910444</v>
      </c>
      <c r="J33" s="9">
        <f t="shared" si="19"/>
        <v>1.8160428031990121</v>
      </c>
      <c r="K33" s="11">
        <f t="shared" si="20"/>
        <v>0.21413276231263384</v>
      </c>
      <c r="L33" s="11">
        <f t="shared" si="21"/>
        <v>0.26041666666666669</v>
      </c>
      <c r="M33" s="11">
        <f t="shared" si="22"/>
        <v>0.56818181818181823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-0.25097890711180326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0.23034226769839727</v>
      </c>
      <c r="Q33" s="11">
        <f>2*'OddsRatio_working_3-way'!K33*'OddsRatio_working_3-way'!L33*'OddsRatio_working_3-way'!M33</f>
        <v>6.3367886574524704E-2</v>
      </c>
      <c r="R33" s="11">
        <f t="shared" si="23"/>
        <v>0</v>
      </c>
      <c r="S33" s="11">
        <f t="shared" si="24"/>
        <v>-0.91777540331621166</v>
      </c>
      <c r="T33" s="11">
        <f t="shared" si="25"/>
        <v>-0.25248291700583542</v>
      </c>
      <c r="U33" s="11">
        <f>'OddsRatio_working_3-way'!S33-'OddsRatio_working_3-way'!R33^2/3</f>
        <v>-0.91777540331621166</v>
      </c>
      <c r="V33" s="11">
        <f>'OddsRatio_working_3-way'!S33*'OddsRatio_working_3-way'!R33/3-2*'OddsRatio_working_3-way'!R33^3/27-'OddsRatio_working_3-way'!T33</f>
        <v>0.25248291700583542</v>
      </c>
      <c r="W33" s="11">
        <f>'OddsRatio_working_3-way'!V33^2+4*'OddsRatio_working_3-way'!U33^3/27</f>
        <v>-5.077873985923069E-2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0.16920871966229034</v>
      </c>
      <c r="Y33" s="11">
        <f>IF('OddsRatio_working_3-way'!W33&gt;=0,IF('OddsRatio_working_3-way'!V33+SQRT('OddsRatio_working_3-way'!W33)&gt;0,0,PI()),ACOS('OddsRatio_working_3-way'!V33/(2*'OddsRatio_working_3-way'!X33)))</f>
        <v>0.72865681022030226</v>
      </c>
      <c r="Z33" s="11">
        <f>'OddsRatio_working_3-way'!X33^(1/3)*COS('OddsRatio_working_3-way'!Y33/3)</f>
        <v>0.53687026526250792</v>
      </c>
      <c r="AA33" s="11">
        <f>'OddsRatio_working_3-way'!X33^(1/3)*COS(('OddsRatio_working_3-way'!Y33+2*PI())/3)</f>
        <v>-0.38363751774882077</v>
      </c>
      <c r="AB33" s="11">
        <f>'OddsRatio_working_3-way'!X33^(1/3)*COS(('OddsRatio_working_3-way'!Y33+4*PI())/3)</f>
        <v>-0.15323274751368726</v>
      </c>
      <c r="AC33" s="11">
        <f>'OddsRatio_working_3-way'!X33^(1/3)*SIN('OddsRatio_working_3-way'!Y33/3)</f>
        <v>0.13302425611782839</v>
      </c>
      <c r="AD33" s="11">
        <f>'OddsRatio_working_3-way'!X33^(1/3)*SIN(('OddsRatio_working_3-way'!Y33+2*PI())/3)</f>
        <v>0.39843116019490799</v>
      </c>
      <c r="AE33" s="11">
        <f>'OddsRatio_working_3-way'!X33^(1/3)*SIN(('OddsRatio_working_3-way'!Y33+4*PI())/3)</f>
        <v>-0.53145541631273618</v>
      </c>
      <c r="AF33" s="11">
        <f>-'OddsRatio_working_3-way'!U33/(3*'OddsRatio_working_3-way'!X33^(1/3))*COS(('OddsRatio_working_3-way'!Y33)/3)</f>
        <v>0.53687026526250792</v>
      </c>
      <c r="AG33" s="11">
        <f>-'OddsRatio_working_3-way'!U33/(3*'OddsRatio_working_3-way'!X33^(1/3))*COS(('OddsRatio_working_3-way'!Y33+2*PI())/3)</f>
        <v>-0.38363751774882077</v>
      </c>
      <c r="AH33" s="11">
        <f>-'OddsRatio_working_3-way'!U33/(3*'OddsRatio_working_3-way'!X33^(1/3))*COS(('OddsRatio_working_3-way'!Y33+4*PI())/3)</f>
        <v>-0.15323274751368726</v>
      </c>
      <c r="AI33" s="11">
        <f>'OddsRatio_working_3-way'!U33/(3*'OddsRatio_working_3-way'!X33^(1/3))*SIN(('OddsRatio_working_3-way'!Y33)/3)</f>
        <v>-0.13302425611782839</v>
      </c>
      <c r="AJ33" s="11">
        <f>'OddsRatio_working_3-way'!U33/(3*'OddsRatio_working_3-way'!X33^(1/3))*SIN(('OddsRatio_working_3-way'!Y33+2*PI())/3)</f>
        <v>-0.39843116019490799</v>
      </c>
      <c r="AK33" s="11">
        <f>'OddsRatio_working_3-way'!U33/(3*'OddsRatio_working_3-way'!X33^(1/3))*SIN(('OddsRatio_working_3-way'!Y33+4*PI())/3)</f>
        <v>0.53145541631273618</v>
      </c>
      <c r="AL33" s="11">
        <f>'OddsRatio_working_3-way'!Z33+'OddsRatio_working_3-way'!AF33</f>
        <v>1.0737405305250158</v>
      </c>
      <c r="AM33" s="11">
        <f>'OddsRatio_working_3-way'!AA33+'OddsRatio_working_3-way'!AG33</f>
        <v>-0.76727503549764153</v>
      </c>
      <c r="AN33" s="11">
        <f>'OddsRatio_working_3-way'!AB33+'OddsRatio_working_3-way'!AH33</f>
        <v>-0.30646549502737452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1.0737405305250158</v>
      </c>
      <c r="AS33" s="11">
        <f>IF(('OddsRatio_working_3-way'!X33=0),IF(Q33&gt;0,-Q33^(1/3),(-Q33)^(1/3)),'OddsRatio_working_3-way'!AM33-'OddsRatio_working_3-way'!R33/3)</f>
        <v>-0.76727503549764153</v>
      </c>
      <c r="AT33" s="11">
        <f>IF(('OddsRatio_working_3-way'!X33=0),IF(Q33&gt;0,-Q33^(1/3),(-Q33)^(1/3)),'OddsRatio_working_3-way'!AN33-'OddsRatio_working_3-way'!R33/3)</f>
        <v>-0.30646549502737452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3.1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2.25</v>
      </c>
      <c r="D34" s="9">
        <f t="shared" si="13"/>
        <v>0.30983324003236873</v>
      </c>
      <c r="E34" s="9">
        <f t="shared" si="14"/>
        <v>0.2602290354821073</v>
      </c>
      <c r="F34" s="9">
        <f t="shared" si="15"/>
        <v>0.42993772448552375</v>
      </c>
      <c r="G34" s="9">
        <f t="shared" si="16"/>
        <v>1.0607346004756937</v>
      </c>
      <c r="H34" s="9">
        <f t="shared" si="17"/>
        <v>3.227542660998957</v>
      </c>
      <c r="I34" s="9">
        <f t="shared" si="18"/>
        <v>3.8427687292748605</v>
      </c>
      <c r="J34" s="9">
        <f t="shared" si="19"/>
        <v>2.3259182505946172</v>
      </c>
      <c r="K34" s="11">
        <f t="shared" si="20"/>
        <v>0.32258064516129031</v>
      </c>
      <c r="L34" s="11">
        <f t="shared" si="21"/>
        <v>0.27173913043478259</v>
      </c>
      <c r="M34" s="11">
        <f t="shared" si="22"/>
        <v>0.44444444444444442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-0.2740766713417484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0.23492286115007011</v>
      </c>
      <c r="Q34" s="11">
        <f>2*'OddsRatio_working_3-way'!K34*'OddsRatio_working_3-way'!L34*'OddsRatio_working_3-way'!M34</f>
        <v>7.791803023219572E-2</v>
      </c>
      <c r="R34" s="11">
        <f t="shared" si="23"/>
        <v>0</v>
      </c>
      <c r="S34" s="11">
        <f t="shared" si="24"/>
        <v>-0.85714285714285732</v>
      </c>
      <c r="T34" s="11">
        <f t="shared" si="25"/>
        <v>-0.28429282160625446</v>
      </c>
      <c r="U34" s="11">
        <f>'OddsRatio_working_3-way'!S34-'OddsRatio_working_3-way'!R34^2/3</f>
        <v>-0.85714285714285732</v>
      </c>
      <c r="V34" s="11">
        <f>'OddsRatio_working_3-way'!S34*'OddsRatio_working_3-way'!R34/3-2*'OddsRatio_working_3-way'!R34^3/27-'OddsRatio_working_3-way'!T34</f>
        <v>0.28429282160625446</v>
      </c>
      <c r="W34" s="11">
        <f>'OddsRatio_working_3-way'!V34^2+4*'OddsRatio_working_3-way'!U34^3/27</f>
        <v>-1.2472052224553845E-2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0.15272070966424256</v>
      </c>
      <c r="Y34" s="11">
        <f>IF('OddsRatio_working_3-way'!W34&gt;=0,IF('OddsRatio_working_3-way'!V34+SQRT('OddsRatio_working_3-way'!W34)&gt;0,0,PI()),ACOS('OddsRatio_working_3-way'!V34/(2*'OddsRatio_working_3-way'!X34)))</f>
        <v>0.37430886348556225</v>
      </c>
      <c r="Z34" s="11">
        <f>'OddsRatio_working_3-way'!X34^(1/3)*COS('OddsRatio_working_3-way'!Y34/3)</f>
        <v>0.53036730023784695</v>
      </c>
      <c r="AA34" s="11">
        <f>'OddsRatio_working_3-way'!X34^(1/3)*COS(('OddsRatio_working_3-way'!Y34+2*PI())/3)</f>
        <v>-0.3227910230370451</v>
      </c>
      <c r="AB34" s="11">
        <f>'OddsRatio_working_3-way'!X34^(1/3)*COS(('OddsRatio_working_3-way'!Y34+4*PI())/3)</f>
        <v>-0.20757627720080152</v>
      </c>
      <c r="AC34" s="11">
        <f>'OddsRatio_working_3-way'!X34^(1/3)*SIN('OddsRatio_working_3-way'!Y34/3)</f>
        <v>6.6519264523169475E-2</v>
      </c>
      <c r="AD34" s="11">
        <f>'OddsRatio_working_3-way'!X34^(1/3)*SIN(('OddsRatio_working_3-way'!Y34+2*PI())/3)</f>
        <v>0.42605192308095929</v>
      </c>
      <c r="AE34" s="11">
        <f>'OddsRatio_working_3-way'!X34^(1/3)*SIN(('OddsRatio_working_3-way'!Y34+4*PI())/3)</f>
        <v>-0.49257118760412882</v>
      </c>
      <c r="AF34" s="11">
        <f>-'OddsRatio_working_3-way'!U34/(3*'OddsRatio_working_3-way'!X34^(1/3))*COS(('OddsRatio_working_3-way'!Y34)/3)</f>
        <v>0.53036730023784684</v>
      </c>
      <c r="AG34" s="11">
        <f>-'OddsRatio_working_3-way'!U34/(3*'OddsRatio_working_3-way'!X34^(1/3))*COS(('OddsRatio_working_3-way'!Y34+2*PI())/3)</f>
        <v>-0.32279102303704504</v>
      </c>
      <c r="AH34" s="11">
        <f>-'OddsRatio_working_3-way'!U34/(3*'OddsRatio_working_3-way'!X34^(1/3))*COS(('OddsRatio_working_3-way'!Y34+4*PI())/3)</f>
        <v>-0.20757627720080146</v>
      </c>
      <c r="AI34" s="11">
        <f>'OddsRatio_working_3-way'!U34/(3*'OddsRatio_working_3-way'!X34^(1/3))*SIN(('OddsRatio_working_3-way'!Y34)/3)</f>
        <v>-6.6519264523169461E-2</v>
      </c>
      <c r="AJ34" s="11">
        <f>'OddsRatio_working_3-way'!U34/(3*'OddsRatio_working_3-way'!X34^(1/3))*SIN(('OddsRatio_working_3-way'!Y34+2*PI())/3)</f>
        <v>-0.42605192308095924</v>
      </c>
      <c r="AK34" s="11">
        <f>'OddsRatio_working_3-way'!U34/(3*'OddsRatio_working_3-way'!X34^(1/3))*SIN(('OddsRatio_working_3-way'!Y34+4*PI())/3)</f>
        <v>0.49257118760412871</v>
      </c>
      <c r="AL34" s="11">
        <f>'OddsRatio_working_3-way'!Z34+'OddsRatio_working_3-way'!AF34</f>
        <v>1.0607346004756937</v>
      </c>
      <c r="AM34" s="11">
        <f>'OddsRatio_working_3-way'!AA34+'OddsRatio_working_3-way'!AG34</f>
        <v>-0.6455820460740902</v>
      </c>
      <c r="AN34" s="11">
        <f>'OddsRatio_working_3-way'!AB34+'OddsRatio_working_3-way'!AH34</f>
        <v>-0.41515255440160298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1.0607346004756937</v>
      </c>
      <c r="AS34" s="11">
        <f>IF(('OddsRatio_working_3-way'!X34=0),IF(Q34&gt;0,-Q34^(1/3),(-Q34)^(1/3)),'OddsRatio_working_3-way'!AM34-'OddsRatio_working_3-way'!R34/3)</f>
        <v>-0.6455820460740902</v>
      </c>
      <c r="AT34" s="11">
        <f>IF(('OddsRatio_working_3-way'!X34=0),IF(Q34&gt;0,-Q34^(1/3),(-Q34)^(1/3)),'OddsRatio_working_3-way'!AN34-'OddsRatio_working_3-way'!R34/3)</f>
        <v>-0.41515255440160298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6.35</v>
      </c>
      <c r="D35" s="9">
        <f t="shared" si="13"/>
        <v>0.61101819121256296</v>
      </c>
      <c r="E35" s="9">
        <f t="shared" si="14"/>
        <v>0.24561720525394753</v>
      </c>
      <c r="F35" s="9">
        <f t="shared" si="15"/>
        <v>0.14336460353348957</v>
      </c>
      <c r="G35" s="9">
        <f t="shared" si="16"/>
        <v>1.116864007908839</v>
      </c>
      <c r="H35" s="9">
        <f t="shared" si="17"/>
        <v>1.6366124845080379</v>
      </c>
      <c r="I35" s="9">
        <f t="shared" si="18"/>
        <v>4.0713760217493071</v>
      </c>
      <c r="J35" s="9">
        <f t="shared" si="19"/>
        <v>6.9752224423122886</v>
      </c>
      <c r="K35" s="11">
        <f t="shared" si="20"/>
        <v>0.63694267515923564</v>
      </c>
      <c r="L35" s="11">
        <f t="shared" si="21"/>
        <v>0.26666666666666666</v>
      </c>
      <c r="M35" s="11">
        <f t="shared" si="22"/>
        <v>0.15748031496062992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-0.22431415818245648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0.23190731731781933</v>
      </c>
      <c r="Q35" s="11">
        <f>2*'OddsRatio_working_3-way'!K35*'OddsRatio_working_3-way'!L35*'OddsRatio_working_3-way'!M35</f>
        <v>5.3496497651169393E-2</v>
      </c>
      <c r="R35" s="11">
        <f t="shared" si="23"/>
        <v>0</v>
      </c>
      <c r="S35" s="11">
        <f t="shared" si="24"/>
        <v>-1.0338505567231588</v>
      </c>
      <c r="T35" s="11">
        <f t="shared" si="25"/>
        <v>-0.23848917110107468</v>
      </c>
      <c r="U35" s="11">
        <f>'OddsRatio_working_3-way'!S35-'OddsRatio_working_3-way'!R35^2/3</f>
        <v>-1.0338505567231588</v>
      </c>
      <c r="V35" s="11">
        <f>'OddsRatio_working_3-way'!S35*'OddsRatio_working_3-way'!R35/3-2*'OddsRatio_working_3-way'!R35^3/27-'OddsRatio_working_3-way'!T35</f>
        <v>0.23848917110107468</v>
      </c>
      <c r="W35" s="11">
        <f>'OddsRatio_working_3-way'!V35^2+4*'OddsRatio_working_3-way'!U35^3/27</f>
        <v>-0.10683077285955998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0.20230413836105632</v>
      </c>
      <c r="Y35" s="11">
        <f>IF('OddsRatio_working_3-way'!W35&gt;=0,IF('OddsRatio_working_3-way'!V35+SQRT('OddsRatio_working_3-way'!W35)&gt;0,0,PI()),ACOS('OddsRatio_working_3-way'!V35/(2*'OddsRatio_working_3-way'!X35)))</f>
        <v>0.94044047293555832</v>
      </c>
      <c r="Z35" s="11">
        <f>'OddsRatio_working_3-way'!X35^(1/3)*COS('OddsRatio_working_3-way'!Y35/3)</f>
        <v>0.5584320039544195</v>
      </c>
      <c r="AA35" s="11">
        <f>'OddsRatio_working_3-way'!X35^(1/3)*COS(('OddsRatio_working_3-way'!Y35+2*PI())/3)</f>
        <v>-0.43598944328784162</v>
      </c>
      <c r="AB35" s="11">
        <f>'OddsRatio_working_3-way'!X35^(1/3)*COS(('OddsRatio_working_3-way'!Y35+4*PI())/3)</f>
        <v>-0.12244256066657805</v>
      </c>
      <c r="AC35" s="11">
        <f>'OddsRatio_working_3-way'!X35^(1/3)*SIN('OddsRatio_working_3-way'!Y35/3)</f>
        <v>0.18102637708495478</v>
      </c>
      <c r="AD35" s="11">
        <f>'OddsRatio_working_3-way'!X35^(1/3)*SIN(('OddsRatio_working_3-way'!Y35+2*PI())/3)</f>
        <v>0.39310311316830215</v>
      </c>
      <c r="AE35" s="11">
        <f>'OddsRatio_working_3-way'!X35^(1/3)*SIN(('OddsRatio_working_3-way'!Y35+4*PI())/3)</f>
        <v>-0.57412949025325666</v>
      </c>
      <c r="AF35" s="11">
        <f>-'OddsRatio_working_3-way'!U35/(3*'OddsRatio_working_3-way'!X35^(1/3))*COS(('OddsRatio_working_3-way'!Y35)/3)</f>
        <v>0.55843200395441939</v>
      </c>
      <c r="AG35" s="11">
        <f>-'OddsRatio_working_3-way'!U35/(3*'OddsRatio_working_3-way'!X35^(1/3))*COS(('OddsRatio_working_3-way'!Y35+2*PI())/3)</f>
        <v>-0.4359894432878415</v>
      </c>
      <c r="AH35" s="11">
        <f>-'OddsRatio_working_3-way'!U35/(3*'OddsRatio_working_3-way'!X35^(1/3))*COS(('OddsRatio_working_3-way'!Y35+4*PI())/3)</f>
        <v>-0.12244256066657802</v>
      </c>
      <c r="AI35" s="11">
        <f>'OddsRatio_working_3-way'!U35/(3*'OddsRatio_working_3-way'!X35^(1/3))*SIN(('OddsRatio_working_3-way'!Y35)/3)</f>
        <v>-0.18102637708495475</v>
      </c>
      <c r="AJ35" s="11">
        <f>'OddsRatio_working_3-way'!U35/(3*'OddsRatio_working_3-way'!X35^(1/3))*SIN(('OddsRatio_working_3-way'!Y35+2*PI())/3)</f>
        <v>-0.39310311316830204</v>
      </c>
      <c r="AK35" s="11">
        <f>'OddsRatio_working_3-way'!U35/(3*'OddsRatio_working_3-way'!X35^(1/3))*SIN(('OddsRatio_working_3-way'!Y35+4*PI())/3)</f>
        <v>0.57412949025325655</v>
      </c>
      <c r="AL35" s="11">
        <f>'OddsRatio_working_3-way'!Z35+'OddsRatio_working_3-way'!AF35</f>
        <v>1.116864007908839</v>
      </c>
      <c r="AM35" s="11">
        <f>'OddsRatio_working_3-way'!AA35+'OddsRatio_working_3-way'!AG35</f>
        <v>-0.87197888657568312</v>
      </c>
      <c r="AN35" s="11">
        <f>'OddsRatio_working_3-way'!AB35+'OddsRatio_working_3-way'!AH35</f>
        <v>-0.24488512133315607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1.116864007908839</v>
      </c>
      <c r="AS35" s="11">
        <f>IF(('OddsRatio_working_3-way'!X35=0),IF(Q35&gt;0,-Q35^(1/3),(-Q35)^(1/3)),'OddsRatio_working_3-way'!AM35-'OddsRatio_working_3-way'!R35/3)</f>
        <v>-0.87197888657568312</v>
      </c>
      <c r="AT35" s="11">
        <f>IF(('OddsRatio_working_3-way'!X35=0),IF(Q35&gt;0,-Q35^(1/3),(-Q35)^(1/3)),'OddsRatio_working_3-way'!AN35-'OddsRatio_working_3-way'!R35/3)</f>
        <v>-0.24488512133315607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15.58</v>
      </c>
      <c r="B36" s="4">
        <f>IF('True_Odds_Calculator_3-way'!B37="","",'True_Odds_Calculator_3-way'!B37)</f>
        <v>5.57</v>
      </c>
      <c r="C36" s="4">
        <f>IF('True_Odds_Calculator_3-way'!C37="","",'True_Odds_Calculator_3-way'!C37)</f>
        <v>1.21</v>
      </c>
      <c r="D36" s="9">
        <f t="shared" si="13"/>
        <v>5.302630955067332E-2</v>
      </c>
      <c r="E36" s="9">
        <f t="shared" si="14"/>
        <v>0.15156928322630081</v>
      </c>
      <c r="F36" s="9">
        <f t="shared" si="15"/>
        <v>0.79540440722302597</v>
      </c>
      <c r="G36" s="9">
        <f t="shared" si="16"/>
        <v>1.2248671476574104</v>
      </c>
      <c r="H36" s="9">
        <f t="shared" si="17"/>
        <v>18.85856301284505</v>
      </c>
      <c r="I36" s="9">
        <f t="shared" si="18"/>
        <v>6.5976428647943663</v>
      </c>
      <c r="J36" s="9">
        <f t="shared" si="19"/>
        <v>1.257222101008056</v>
      </c>
      <c r="K36" s="11">
        <f t="shared" si="20"/>
        <v>6.4184852374839535E-2</v>
      </c>
      <c r="L36" s="11">
        <f t="shared" si="21"/>
        <v>0.17953321364452424</v>
      </c>
      <c r="M36" s="11">
        <f t="shared" si="22"/>
        <v>0.82644628099173556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-0.13325545605529421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0.18437300502646906</v>
      </c>
      <c r="Q36" s="11">
        <f>2*'OddsRatio_working_3-way'!K36*'OddsRatio_working_3-way'!L36*'OddsRatio_working_3-way'!M36</f>
        <v>1.9046798039924488E-2</v>
      </c>
      <c r="R36" s="11">
        <f t="shared" si="23"/>
        <v>0</v>
      </c>
      <c r="S36" s="11">
        <f t="shared" si="24"/>
        <v>-1.383605673526521</v>
      </c>
      <c r="T36" s="11">
        <f t="shared" si="25"/>
        <v>-0.14293447040563231</v>
      </c>
      <c r="U36" s="11">
        <f>'OddsRatio_working_3-way'!S36-'OddsRatio_working_3-way'!R36^2/3</f>
        <v>-1.383605673526521</v>
      </c>
      <c r="V36" s="11">
        <f>'OddsRatio_working_3-way'!S36*'OddsRatio_working_3-way'!R36/3-2*'OddsRatio_working_3-way'!R36^3/27-'OddsRatio_working_3-way'!T36</f>
        <v>0.14293447040563231</v>
      </c>
      <c r="W36" s="11">
        <f>'OddsRatio_working_3-way'!V36^2+4*'OddsRatio_working_3-way'!U36^3/27</f>
        <v>-0.37197356006147542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0.31321072095779784</v>
      </c>
      <c r="Y36" s="11">
        <f>IF('OddsRatio_working_3-way'!W36&gt;=0,IF('OddsRatio_working_3-way'!V36+SQRT('OddsRatio_working_3-way'!W36)&gt;0,0,PI()),ACOS('OddsRatio_working_3-way'!V36/(2*'OddsRatio_working_3-way'!X36)))</f>
        <v>1.3405922619357169</v>
      </c>
      <c r="Z36" s="11">
        <f>'OddsRatio_working_3-way'!X36^(1/3)*COS('OddsRatio_working_3-way'!Y36/3)</f>
        <v>0.61243357382870522</v>
      </c>
      <c r="AA36" s="11">
        <f>'OddsRatio_working_3-way'!X36^(1/3)*COS(('OddsRatio_working_3-way'!Y36+2*PI())/3)</f>
        <v>-0.5603727559907844</v>
      </c>
      <c r="AB36" s="11">
        <f>'OddsRatio_working_3-way'!X36^(1/3)*COS(('OddsRatio_working_3-way'!Y36+4*PI())/3)</f>
        <v>-5.2060817837920943E-2</v>
      </c>
      <c r="AC36" s="11">
        <f>'OddsRatio_working_3-way'!X36^(1/3)*SIN('OddsRatio_working_3-way'!Y36/3)</f>
        <v>0.29347403432485625</v>
      </c>
      <c r="AD36" s="11">
        <f>'OddsRatio_working_3-way'!X36^(1/3)*SIN(('OddsRatio_working_3-way'!Y36+2*PI())/3)</f>
        <v>0.3836460159037231</v>
      </c>
      <c r="AE36" s="11">
        <f>'OddsRatio_working_3-way'!X36^(1/3)*SIN(('OddsRatio_working_3-way'!Y36+4*PI())/3)</f>
        <v>-0.67712005022857935</v>
      </c>
      <c r="AF36" s="11">
        <f>-'OddsRatio_working_3-way'!U36/(3*'OddsRatio_working_3-way'!X36^(1/3))*COS(('OddsRatio_working_3-way'!Y36)/3)</f>
        <v>0.61243357382870534</v>
      </c>
      <c r="AG36" s="11">
        <f>-'OddsRatio_working_3-way'!U36/(3*'OddsRatio_working_3-way'!X36^(1/3))*COS(('OddsRatio_working_3-way'!Y36+2*PI())/3)</f>
        <v>-0.56037275599078451</v>
      </c>
      <c r="AH36" s="11">
        <f>-'OddsRatio_working_3-way'!U36/(3*'OddsRatio_working_3-way'!X36^(1/3))*COS(('OddsRatio_working_3-way'!Y36+4*PI())/3)</f>
        <v>-5.206081783792095E-2</v>
      </c>
      <c r="AI36" s="11">
        <f>'OddsRatio_working_3-way'!U36/(3*'OddsRatio_working_3-way'!X36^(1/3))*SIN(('OddsRatio_working_3-way'!Y36)/3)</f>
        <v>-0.2934740343248563</v>
      </c>
      <c r="AJ36" s="11">
        <f>'OddsRatio_working_3-way'!U36/(3*'OddsRatio_working_3-way'!X36^(1/3))*SIN(('OddsRatio_working_3-way'!Y36+2*PI())/3)</f>
        <v>-0.38364601590372316</v>
      </c>
      <c r="AK36" s="11">
        <f>'OddsRatio_working_3-way'!U36/(3*'OddsRatio_working_3-way'!X36^(1/3))*SIN(('OddsRatio_working_3-way'!Y36+4*PI())/3)</f>
        <v>0.67712005022857946</v>
      </c>
      <c r="AL36" s="11">
        <f>'OddsRatio_working_3-way'!Z36+'OddsRatio_working_3-way'!AF36</f>
        <v>1.2248671476574104</v>
      </c>
      <c r="AM36" s="11">
        <f>'OddsRatio_working_3-way'!AA36+'OddsRatio_working_3-way'!AG36</f>
        <v>-1.120745511981569</v>
      </c>
      <c r="AN36" s="11">
        <f>'OddsRatio_working_3-way'!AB36+'OddsRatio_working_3-way'!AH36</f>
        <v>-0.1041216356758419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1.2248671476574104</v>
      </c>
      <c r="AS36" s="11">
        <f>IF(('OddsRatio_working_3-way'!X36=0),IF(Q36&gt;0,-Q36^(1/3),(-Q36)^(1/3)),'OddsRatio_working_3-way'!AM36-'OddsRatio_working_3-way'!R36/3)</f>
        <v>-1.120745511981569</v>
      </c>
      <c r="AT36" s="11">
        <f>IF(('OddsRatio_working_3-way'!X36=0),IF(Q36&gt;0,-Q36^(1/3),(-Q36)^(1/3)),'OddsRatio_working_3-way'!AN36-'OddsRatio_working_3-way'!R36/3)</f>
        <v>-0.1041216356758419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1.72</v>
      </c>
      <c r="B37" s="4">
        <f>IF('True_Odds_Calculator_3-way'!B38="","",'True_Odds_Calculator_3-way'!B38)</f>
        <v>3.73</v>
      </c>
      <c r="C37" s="4">
        <f>IF('True_Odds_Calculator_3-way'!C38="","",'True_Odds_Calculator_3-way'!C38)</f>
        <v>5.01</v>
      </c>
      <c r="D37" s="9">
        <f t="shared" si="13"/>
        <v>0.56112548699433784</v>
      </c>
      <c r="E37" s="9">
        <f t="shared" si="14"/>
        <v>0.25216954366421407</v>
      </c>
      <c r="F37" s="9">
        <f t="shared" si="15"/>
        <v>0.1867049693414482</v>
      </c>
      <c r="G37" s="9">
        <f t="shared" si="16"/>
        <v>1.0862952206914056</v>
      </c>
      <c r="H37" s="9">
        <f t="shared" si="17"/>
        <v>1.7821325588978116</v>
      </c>
      <c r="I37" s="9">
        <f t="shared" si="18"/>
        <v>3.9655859524875372</v>
      </c>
      <c r="J37" s="9">
        <f t="shared" si="19"/>
        <v>5.3560438349725361</v>
      </c>
      <c r="K37" s="11">
        <f t="shared" si="20"/>
        <v>0.58139534883720934</v>
      </c>
      <c r="L37" s="11">
        <f t="shared" si="21"/>
        <v>0.26809651474530832</v>
      </c>
      <c r="M37" s="11">
        <f t="shared" si="22"/>
        <v>0.19960079840319361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-0.24522486917181285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0.2320939516316205</v>
      </c>
      <c r="Q37" s="11">
        <f>2*'OddsRatio_working_3-way'!K37*'OddsRatio_working_3-way'!L37*'OddsRatio_working_3-way'!M37</f>
        <v>6.222357952590362E-2</v>
      </c>
      <c r="R37" s="11">
        <f t="shared" si="23"/>
        <v>0</v>
      </c>
      <c r="S37" s="11">
        <f t="shared" si="24"/>
        <v>-0.94645356490743038</v>
      </c>
      <c r="T37" s="11">
        <f t="shared" si="25"/>
        <v>-0.25374090211995454</v>
      </c>
      <c r="U37" s="11">
        <f>'OddsRatio_working_3-way'!S37-'OddsRatio_working_3-way'!R37^2/3</f>
        <v>-0.94645356490743038</v>
      </c>
      <c r="V37" s="11">
        <f>'OddsRatio_working_3-way'!S37*'OddsRatio_working_3-way'!R37/3-2*'OddsRatio_working_3-way'!R37^3/27-'OddsRatio_working_3-way'!T37</f>
        <v>0.25374090211995454</v>
      </c>
      <c r="W37" s="11">
        <f>'OddsRatio_working_3-way'!V37^2+4*'OddsRatio_working_3-way'!U37^3/27</f>
        <v>-6.1216862355493173E-2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0.17720137398179334</v>
      </c>
      <c r="Y37" s="11">
        <f>IF('OddsRatio_working_3-way'!W37&gt;=0,IF('OddsRatio_working_3-way'!V37+SQRT('OddsRatio_working_3-way'!W37)&gt;0,0,PI()),ACOS('OddsRatio_working_3-way'!V37/(2*'OddsRatio_working_3-way'!X37)))</f>
        <v>0.77278715250245567</v>
      </c>
      <c r="Z37" s="11">
        <f>'OddsRatio_working_3-way'!X37^(1/3)*COS('OddsRatio_working_3-way'!Y37/3)</f>
        <v>0.54314761034570291</v>
      </c>
      <c r="AA37" s="11">
        <f>'OddsRatio_working_3-way'!X37^(1/3)*COS(('OddsRatio_working_3-way'!Y37+2*PI())/3)</f>
        <v>-0.3954947326172184</v>
      </c>
      <c r="AB37" s="11">
        <f>'OddsRatio_working_3-way'!X37^(1/3)*COS(('OddsRatio_working_3-way'!Y37+4*PI())/3)</f>
        <v>-0.14765287772848459</v>
      </c>
      <c r="AC37" s="11">
        <f>'OddsRatio_working_3-way'!X37^(1/3)*SIN('OddsRatio_working_3-way'!Y37/3)</f>
        <v>0.14309156163646661</v>
      </c>
      <c r="AD37" s="11">
        <f>'OddsRatio_working_3-way'!X37^(1/3)*SIN(('OddsRatio_working_3-way'!Y37+2*PI())/3)</f>
        <v>0.39883384774595693</v>
      </c>
      <c r="AE37" s="11">
        <f>'OddsRatio_working_3-way'!X37^(1/3)*SIN(('OddsRatio_working_3-way'!Y37+4*PI())/3)</f>
        <v>-0.54192540938242362</v>
      </c>
      <c r="AF37" s="11">
        <f>-'OddsRatio_working_3-way'!U37/(3*'OddsRatio_working_3-way'!X37^(1/3))*COS(('OddsRatio_working_3-way'!Y37)/3)</f>
        <v>0.54314761034570269</v>
      </c>
      <c r="AG37" s="11">
        <f>-'OddsRatio_working_3-way'!U37/(3*'OddsRatio_working_3-way'!X37^(1/3))*COS(('OddsRatio_working_3-way'!Y37+2*PI())/3)</f>
        <v>-0.39549473261721824</v>
      </c>
      <c r="AH37" s="11">
        <f>-'OddsRatio_working_3-way'!U37/(3*'OddsRatio_working_3-way'!X37^(1/3))*COS(('OddsRatio_working_3-way'!Y37+4*PI())/3)</f>
        <v>-0.14765287772848454</v>
      </c>
      <c r="AI37" s="11">
        <f>'OddsRatio_working_3-way'!U37/(3*'OddsRatio_working_3-way'!X37^(1/3))*SIN(('OddsRatio_working_3-way'!Y37)/3)</f>
        <v>-0.14309156163646655</v>
      </c>
      <c r="AJ37" s="11">
        <f>'OddsRatio_working_3-way'!U37/(3*'OddsRatio_working_3-way'!X37^(1/3))*SIN(('OddsRatio_working_3-way'!Y37+2*PI())/3)</f>
        <v>-0.39883384774595676</v>
      </c>
      <c r="AK37" s="11">
        <f>'OddsRatio_working_3-way'!U37/(3*'OddsRatio_working_3-way'!X37^(1/3))*SIN(('OddsRatio_working_3-way'!Y37+4*PI())/3)</f>
        <v>0.5419254093824234</v>
      </c>
      <c r="AL37" s="11">
        <f>'OddsRatio_working_3-way'!Z37+'OddsRatio_working_3-way'!AF37</f>
        <v>1.0862952206914056</v>
      </c>
      <c r="AM37" s="11">
        <f>'OddsRatio_working_3-way'!AA37+'OddsRatio_working_3-way'!AG37</f>
        <v>-0.79098946523443669</v>
      </c>
      <c r="AN37" s="11">
        <f>'OddsRatio_working_3-way'!AB37+'OddsRatio_working_3-way'!AH37</f>
        <v>-0.29530575545696913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1.0862952206914056</v>
      </c>
      <c r="AS37" s="11">
        <f>IF(('OddsRatio_working_3-way'!X37=0),IF(Q37&gt;0,-Q37^(1/3),(-Q37)^(1/3)),'OddsRatio_working_3-way'!AM37-'OddsRatio_working_3-way'!R37/3)</f>
        <v>-0.79098946523443669</v>
      </c>
      <c r="AT37" s="11">
        <f>IF(('OddsRatio_working_3-way'!X37=0),IF(Q37&gt;0,-Q37^(1/3),(-Q37)^(1/3)),'OddsRatio_working_3-way'!AN37-'OddsRatio_working_3-way'!R37/3)</f>
        <v>-0.29530575545696913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2.15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3.59</v>
      </c>
      <c r="D40" s="9">
        <f t="shared" si="13"/>
        <v>0.4477437073273679</v>
      </c>
      <c r="E40" s="9">
        <f t="shared" si="14"/>
        <v>0.2875574046839483</v>
      </c>
      <c r="F40" s="9">
        <f t="shared" si="15"/>
        <v>0.26469888798868402</v>
      </c>
      <c r="G40" s="9">
        <f t="shared" si="16"/>
        <v>1.0725396143702319</v>
      </c>
      <c r="H40" s="9">
        <f t="shared" si="17"/>
        <v>2.2334205565257665</v>
      </c>
      <c r="I40" s="9">
        <f t="shared" si="18"/>
        <v>3.4775665091952361</v>
      </c>
      <c r="J40" s="9">
        <f t="shared" si="19"/>
        <v>3.7778776012189006</v>
      </c>
      <c r="K40" s="11">
        <f t="shared" si="20"/>
        <v>0.46511627906976744</v>
      </c>
      <c r="L40" s="11">
        <f t="shared" si="21"/>
        <v>0.30211480362537763</v>
      </c>
      <c r="M40" s="11">
        <f t="shared" si="22"/>
        <v>0.2785515320334262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-0.26930764493124493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0.23680696533439588</v>
      </c>
      <c r="Q40" s="11">
        <f>2*'OddsRatio_working_3-way'!K40*'OddsRatio_working_3-way'!L40*'OddsRatio_working_3-way'!M40</f>
        <v>7.8283294325420125E-2</v>
      </c>
      <c r="R40" s="11">
        <f t="shared" si="23"/>
        <v>0</v>
      </c>
      <c r="S40" s="11">
        <f t="shared" si="24"/>
        <v>-0.87931764950398428</v>
      </c>
      <c r="T40" s="11">
        <f t="shared" si="25"/>
        <v>-0.29068352049718488</v>
      </c>
      <c r="U40" s="11">
        <f>'OddsRatio_working_3-way'!S40-'OddsRatio_working_3-way'!R40^2/3</f>
        <v>-0.87931764950398428</v>
      </c>
      <c r="V40" s="11">
        <f>'OddsRatio_working_3-way'!S40*'OddsRatio_working_3-way'!R40/3-2*'OddsRatio_working_3-way'!R40^3/27-'OddsRatio_working_3-way'!T40</f>
        <v>0.29068352049718488</v>
      </c>
      <c r="W40" s="11">
        <f>'OddsRatio_working_3-way'!V40^2+4*'OddsRatio_working_3-way'!U40^3/27</f>
        <v>-1.6227237903919556E-2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0.15868533879391383</v>
      </c>
      <c r="Y40" s="11">
        <f>IF('OddsRatio_working_3-way'!W40&gt;=0,IF('OddsRatio_working_3-way'!V40+SQRT('OddsRatio_working_3-way'!W40)&gt;0,0,PI()),ACOS('OddsRatio_working_3-way'!V40/(2*'OddsRatio_working_3-way'!X40)))</f>
        <v>0.41302281704217125</v>
      </c>
      <c r="Z40" s="11">
        <f>'OddsRatio_working_3-way'!X40^(1/3)*COS('OddsRatio_working_3-way'!Y40/3)</f>
        <v>0.53626980718511597</v>
      </c>
      <c r="AA40" s="11">
        <f>'OddsRatio_working_3-way'!X40^(1/3)*COS(('OddsRatio_working_3-way'!Y40+2*PI())/3)</f>
        <v>-0.3324810985245425</v>
      </c>
      <c r="AB40" s="11">
        <f>'OddsRatio_working_3-way'!X40^(1/3)*COS(('OddsRatio_working_3-way'!Y40+4*PI())/3)</f>
        <v>-0.20378870866057364</v>
      </c>
      <c r="AC40" s="11">
        <f>'OddsRatio_working_3-way'!X40^(1/3)*SIN('OddsRatio_working_3-way'!Y40/3)</f>
        <v>7.430058593061882E-2</v>
      </c>
      <c r="AD40" s="11">
        <f>'OddsRatio_working_3-way'!X40^(1/3)*SIN(('OddsRatio_working_3-way'!Y40+2*PI())/3)</f>
        <v>0.42727298333958375</v>
      </c>
      <c r="AE40" s="11">
        <f>'OddsRatio_working_3-way'!X40^(1/3)*SIN(('OddsRatio_working_3-way'!Y40+4*PI())/3)</f>
        <v>-0.50157356927020247</v>
      </c>
      <c r="AF40" s="11">
        <f>-'OddsRatio_working_3-way'!U40/(3*'OddsRatio_working_3-way'!X40^(1/3))*COS(('OddsRatio_working_3-way'!Y40)/3)</f>
        <v>0.53626980718511597</v>
      </c>
      <c r="AG40" s="11">
        <f>-'OddsRatio_working_3-way'!U40/(3*'OddsRatio_working_3-way'!X40^(1/3))*COS(('OddsRatio_working_3-way'!Y40+2*PI())/3)</f>
        <v>-0.3324810985245425</v>
      </c>
      <c r="AH40" s="11">
        <f>-'OddsRatio_working_3-way'!U40/(3*'OddsRatio_working_3-way'!X40^(1/3))*COS(('OddsRatio_working_3-way'!Y40+4*PI())/3)</f>
        <v>-0.20378870866057364</v>
      </c>
      <c r="AI40" s="11">
        <f>'OddsRatio_working_3-way'!U40/(3*'OddsRatio_working_3-way'!X40^(1/3))*SIN(('OddsRatio_working_3-way'!Y40)/3)</f>
        <v>-7.430058593061882E-2</v>
      </c>
      <c r="AJ40" s="11">
        <f>'OddsRatio_working_3-way'!U40/(3*'OddsRatio_working_3-way'!X40^(1/3))*SIN(('OddsRatio_working_3-way'!Y40+2*PI())/3)</f>
        <v>-0.42727298333958375</v>
      </c>
      <c r="AK40" s="11">
        <f>'OddsRatio_working_3-way'!U40/(3*'OddsRatio_working_3-way'!X40^(1/3))*SIN(('OddsRatio_working_3-way'!Y40+4*PI())/3)</f>
        <v>0.50157356927020247</v>
      </c>
      <c r="AL40" s="11">
        <f>'OddsRatio_working_3-way'!Z40+'OddsRatio_working_3-way'!AF40</f>
        <v>1.0725396143702319</v>
      </c>
      <c r="AM40" s="11">
        <f>'OddsRatio_working_3-way'!AA40+'OddsRatio_working_3-way'!AG40</f>
        <v>-0.66496219704908499</v>
      </c>
      <c r="AN40" s="11">
        <f>'OddsRatio_working_3-way'!AB40+'OddsRatio_working_3-way'!AH40</f>
        <v>-0.40757741732114727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1.0725396143702319</v>
      </c>
      <c r="AS40" s="11">
        <f>IF(('OddsRatio_working_3-way'!X40=0),IF(Q40&gt;0,-Q40^(1/3),(-Q40)^(1/3)),'OddsRatio_working_3-way'!AM40-'OddsRatio_working_3-way'!R40/3)</f>
        <v>-0.66496219704908499</v>
      </c>
      <c r="AT40" s="11">
        <f>IF(('OddsRatio_working_3-way'!X40=0),IF(Q40&gt;0,-Q40^(1/3),(-Q40)^(1/3)),'OddsRatio_working_3-way'!AN40-'OddsRatio_working_3-way'!R40/3)</f>
        <v>-0.40757741732114727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4.0199999999999996</v>
      </c>
      <c r="B41" s="4">
        <f>IF('True_Odds_Calculator_3-way'!B40="","",'True_Odds_Calculator_3-way'!B40)</f>
        <v>3.89</v>
      </c>
      <c r="C41" s="4">
        <f>IF('True_Odds_Calculator_3-way'!C40="","",'True_Odds_Calculator_3-way'!C40)</f>
        <v>1.85</v>
      </c>
      <c r="D41" s="9">
        <f t="shared" si="13"/>
        <v>0.23504116092532645</v>
      </c>
      <c r="E41" s="9">
        <f t="shared" si="14"/>
        <v>0.24304429148066445</v>
      </c>
      <c r="F41" s="9">
        <f t="shared" si="15"/>
        <v>0.52191454759400913</v>
      </c>
      <c r="G41" s="9">
        <f t="shared" si="16"/>
        <v>1.0776734927426057</v>
      </c>
      <c r="H41" s="9">
        <f t="shared" si="17"/>
        <v>4.2545739480826681</v>
      </c>
      <c r="I41" s="9">
        <f t="shared" si="18"/>
        <v>4.1144763940261306</v>
      </c>
      <c r="J41" s="9">
        <f t="shared" si="19"/>
        <v>1.9160224688312149</v>
      </c>
      <c r="K41" s="11">
        <f t="shared" si="20"/>
        <v>0.24875621890547267</v>
      </c>
      <c r="L41" s="11">
        <f t="shared" si="21"/>
        <v>0.25706940874035988</v>
      </c>
      <c r="M41" s="11">
        <f t="shared" si="22"/>
        <v>0.54054054054054046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-0.25643442621534163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0.23366803860223651</v>
      </c>
      <c r="Q41" s="11">
        <f>2*'OddsRatio_working_3-way'!K41*'OddsRatio_working_3-way'!L41*'OddsRatio_working_3-way'!M41</f>
        <v>6.913255579947826E-2</v>
      </c>
      <c r="R41" s="11">
        <f t="shared" si="23"/>
        <v>0</v>
      </c>
      <c r="S41" s="11">
        <f t="shared" si="24"/>
        <v>-0.91121945696173035</v>
      </c>
      <c r="T41" s="11">
        <f t="shared" si="25"/>
        <v>-0.26959155531412143</v>
      </c>
      <c r="U41" s="11">
        <f>'OddsRatio_working_3-way'!S41-'OddsRatio_working_3-way'!R41^2/3</f>
        <v>-0.91121945696173035</v>
      </c>
      <c r="V41" s="11">
        <f>'OddsRatio_working_3-way'!S41*'OddsRatio_working_3-way'!R41/3-2*'OddsRatio_working_3-way'!R41^3/27-'OddsRatio_working_3-way'!T41</f>
        <v>0.26959155531412143</v>
      </c>
      <c r="W41" s="11">
        <f>'OddsRatio_working_3-way'!V41^2+4*'OddsRatio_working_3-way'!U41^3/27</f>
        <v>-3.940995751945664E-2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0.16739889800723273</v>
      </c>
      <c r="Y41" s="11">
        <f>IF('OddsRatio_working_3-way'!W41&gt;=0,IF('OddsRatio_working_3-way'!V41+SQRT('OddsRatio_working_3-way'!W41)&gt;0,0,PI()),ACOS('OddsRatio_working_3-way'!V41/(2*'OddsRatio_working_3-way'!X41)))</f>
        <v>0.63472136107278032</v>
      </c>
      <c r="Z41" s="11">
        <f>'OddsRatio_working_3-way'!X41^(1/3)*COS('OddsRatio_working_3-way'!Y41/3)</f>
        <v>0.53883674637130285</v>
      </c>
      <c r="AA41" s="11">
        <f>'OddsRatio_working_3-way'!X41^(1/3)*COS(('OddsRatio_working_3-way'!Y41+2*PI())/3)</f>
        <v>-0.36964853237151585</v>
      </c>
      <c r="AB41" s="11">
        <f>'OddsRatio_working_3-way'!X41^(1/3)*COS(('OddsRatio_working_3-way'!Y41+4*PI())/3)</f>
        <v>-0.16918821399978717</v>
      </c>
      <c r="AC41" s="11">
        <f>'OddsRatio_working_3-way'!X41^(1/3)*SIN('OddsRatio_working_3-way'!Y41/3)</f>
        <v>0.11573581877375565</v>
      </c>
      <c r="AD41" s="11">
        <f>'OddsRatio_working_3-way'!X41^(1/3)*SIN(('OddsRatio_working_3-way'!Y41+2*PI())/3)</f>
        <v>0.40877840146322292</v>
      </c>
      <c r="AE41" s="11">
        <f>'OddsRatio_working_3-way'!X41^(1/3)*SIN(('OddsRatio_working_3-way'!Y41+4*PI())/3)</f>
        <v>-0.52451422023697858</v>
      </c>
      <c r="AF41" s="11">
        <f>-'OddsRatio_working_3-way'!U41/(3*'OddsRatio_working_3-way'!X41^(1/3))*COS(('OddsRatio_working_3-way'!Y41)/3)</f>
        <v>0.53883674637130285</v>
      </c>
      <c r="AG41" s="11">
        <f>-'OddsRatio_working_3-way'!U41/(3*'OddsRatio_working_3-way'!X41^(1/3))*COS(('OddsRatio_working_3-way'!Y41+2*PI())/3)</f>
        <v>-0.36964853237151585</v>
      </c>
      <c r="AH41" s="11">
        <f>-'OddsRatio_working_3-way'!U41/(3*'OddsRatio_working_3-way'!X41^(1/3))*COS(('OddsRatio_working_3-way'!Y41+4*PI())/3)</f>
        <v>-0.16918821399978717</v>
      </c>
      <c r="AI41" s="11">
        <f>'OddsRatio_working_3-way'!U41/(3*'OddsRatio_working_3-way'!X41^(1/3))*SIN(('OddsRatio_working_3-way'!Y41)/3)</f>
        <v>-0.11573581877375565</v>
      </c>
      <c r="AJ41" s="11">
        <f>'OddsRatio_working_3-way'!U41/(3*'OddsRatio_working_3-way'!X41^(1/3))*SIN(('OddsRatio_working_3-way'!Y41+2*PI())/3)</f>
        <v>-0.40877840146322292</v>
      </c>
      <c r="AK41" s="11">
        <f>'OddsRatio_working_3-way'!U41/(3*'OddsRatio_working_3-way'!X41^(1/3))*SIN(('OddsRatio_working_3-way'!Y41+4*PI())/3)</f>
        <v>0.52451422023697858</v>
      </c>
      <c r="AL41" s="11">
        <f>'OddsRatio_working_3-way'!Z41+'OddsRatio_working_3-way'!AF41</f>
        <v>1.0776734927426057</v>
      </c>
      <c r="AM41" s="11">
        <f>'OddsRatio_working_3-way'!AA41+'OddsRatio_working_3-way'!AG41</f>
        <v>-0.7392970647430317</v>
      </c>
      <c r="AN41" s="11">
        <f>'OddsRatio_working_3-way'!AB41+'OddsRatio_working_3-way'!AH41</f>
        <v>-0.33837642799957435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1.0776734927426057</v>
      </c>
      <c r="AS41" s="11">
        <f>IF(('OddsRatio_working_3-way'!X41=0),IF(Q41&gt;0,-Q41^(1/3),(-Q41)^(1/3)),'OddsRatio_working_3-way'!AM41-'OddsRatio_working_3-way'!R41/3)</f>
        <v>-0.7392970647430317</v>
      </c>
      <c r="AT41" s="11">
        <f>IF(('OddsRatio_working_3-way'!X41=0),IF(Q41&gt;0,-Q41^(1/3),(-Q41)^(1/3)),'OddsRatio_working_3-way'!AN41-'OddsRatio_working_3-way'!R41/3)</f>
        <v>-0.33837642799957435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3.39</v>
      </c>
      <c r="C42" s="4">
        <f>IF('True_Odds_Calculator_3-way'!C41="","",'True_Odds_Calculator_3-way'!C41)</f>
        <v>3.25</v>
      </c>
      <c r="D42" s="9">
        <f t="shared" si="13"/>
        <v>0.42569340549880408</v>
      </c>
      <c r="E42" s="9">
        <f t="shared" si="14"/>
        <v>0.28097596499224553</v>
      </c>
      <c r="F42" s="9">
        <f t="shared" si="15"/>
        <v>0.29333062950895039</v>
      </c>
      <c r="G42" s="9">
        <f t="shared" si="16"/>
        <v>1.0707210368708409</v>
      </c>
      <c r="H42" s="9">
        <f t="shared" si="17"/>
        <v>2.349108506457259</v>
      </c>
      <c r="I42" s="9">
        <f t="shared" si="18"/>
        <v>3.5590232781213094</v>
      </c>
      <c r="J42" s="9">
        <f t="shared" si="19"/>
        <v>3.409122332959392</v>
      </c>
      <c r="K42" s="11">
        <f t="shared" si="20"/>
        <v>0.44247787610619471</v>
      </c>
      <c r="L42" s="11">
        <f t="shared" si="21"/>
        <v>0.29498525073746312</v>
      </c>
      <c r="M42" s="11">
        <f t="shared" si="22"/>
        <v>0.30769230769230771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-0.27211937565136712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0.23695207343104602</v>
      </c>
      <c r="Q42" s="11">
        <f>2*'OddsRatio_working_3-way'!K42*'OddsRatio_working_3-way'!L42*'OddsRatio_working_3-way'!M42</f>
        <v>8.0322736756286775E-2</v>
      </c>
      <c r="R42" s="11">
        <f t="shared" si="23"/>
        <v>0</v>
      </c>
      <c r="S42" s="11">
        <f t="shared" si="24"/>
        <v>-0.87076516644159652</v>
      </c>
      <c r="T42" s="11">
        <f t="shared" si="25"/>
        <v>-0.29517463269206656</v>
      </c>
      <c r="U42" s="11">
        <f>'OddsRatio_working_3-way'!S42-'OddsRatio_working_3-way'!R42^2/3</f>
        <v>-0.87076516644159652</v>
      </c>
      <c r="V42" s="11">
        <f>'OddsRatio_working_3-way'!S42*'OddsRatio_working_3-way'!R42/3-2*'OddsRatio_working_3-way'!R42^3/27-'OddsRatio_working_3-way'!T42</f>
        <v>0.29517463269206656</v>
      </c>
      <c r="W42" s="11">
        <f>'OddsRatio_working_3-way'!V42^2+4*'OddsRatio_working_3-way'!U42^3/27</f>
        <v>-1.0685564657903004E-2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0.15637585207026006</v>
      </c>
      <c r="Y42" s="11">
        <f>IF('OddsRatio_working_3-way'!W42&gt;=0,IF('OddsRatio_working_3-way'!V42+SQRT('OddsRatio_working_3-way'!W42)&gt;0,0,PI()),ACOS('OddsRatio_working_3-way'!V42/(2*'OddsRatio_working_3-way'!X42)))</f>
        <v>0.33685554268653717</v>
      </c>
      <c r="Z42" s="11">
        <f>'OddsRatio_working_3-way'!X42^(1/3)*COS('OddsRatio_working_3-way'!Y42/3)</f>
        <v>0.53536051843542054</v>
      </c>
      <c r="AA42" s="11">
        <f>'OddsRatio_working_3-way'!X42^(1/3)*COS(('OddsRatio_working_3-way'!Y42+2*PI())/3)</f>
        <v>-0.31995958673650571</v>
      </c>
      <c r="AB42" s="11">
        <f>'OddsRatio_working_3-way'!X42^(1/3)*COS(('OddsRatio_working_3-way'!Y42+4*PI())/3)</f>
        <v>-0.21540093169891494</v>
      </c>
      <c r="AC42" s="11">
        <f>'OddsRatio_working_3-way'!X42^(1/3)*SIN('OddsRatio_working_3-way'!Y42/3)</f>
        <v>6.036696763205824E-2</v>
      </c>
      <c r="AD42" s="11">
        <f>'OddsRatio_working_3-way'!X42^(1/3)*SIN(('OddsRatio_working_3-way'!Y42+2*PI())/3)</f>
        <v>0.43345232533225231</v>
      </c>
      <c r="AE42" s="11">
        <f>'OddsRatio_working_3-way'!X42^(1/3)*SIN(('OddsRatio_working_3-way'!Y42+4*PI())/3)</f>
        <v>-0.4938192929643106</v>
      </c>
      <c r="AF42" s="11">
        <f>-'OddsRatio_working_3-way'!U42/(3*'OddsRatio_working_3-way'!X42^(1/3))*COS(('OddsRatio_working_3-way'!Y42)/3)</f>
        <v>0.53536051843542043</v>
      </c>
      <c r="AG42" s="11">
        <f>-'OddsRatio_working_3-way'!U42/(3*'OddsRatio_working_3-way'!X42^(1/3))*COS(('OddsRatio_working_3-way'!Y42+2*PI())/3)</f>
        <v>-0.31995958673650565</v>
      </c>
      <c r="AH42" s="11">
        <f>-'OddsRatio_working_3-way'!U42/(3*'OddsRatio_working_3-way'!X42^(1/3))*COS(('OddsRatio_working_3-way'!Y42+4*PI())/3)</f>
        <v>-0.21540093169891489</v>
      </c>
      <c r="AI42" s="11">
        <f>'OddsRatio_working_3-way'!U42/(3*'OddsRatio_working_3-way'!X42^(1/3))*SIN(('OddsRatio_working_3-way'!Y42)/3)</f>
        <v>-6.0366967632058226E-2</v>
      </c>
      <c r="AJ42" s="11">
        <f>'OddsRatio_working_3-way'!U42/(3*'OddsRatio_working_3-way'!X42^(1/3))*SIN(('OddsRatio_working_3-way'!Y42+2*PI())/3)</f>
        <v>-0.43345232533225225</v>
      </c>
      <c r="AK42" s="11">
        <f>'OddsRatio_working_3-way'!U42/(3*'OddsRatio_working_3-way'!X42^(1/3))*SIN(('OddsRatio_working_3-way'!Y42+4*PI())/3)</f>
        <v>0.49381929296431049</v>
      </c>
      <c r="AL42" s="11">
        <f>'OddsRatio_working_3-way'!Z42+'OddsRatio_working_3-way'!AF42</f>
        <v>1.0707210368708409</v>
      </c>
      <c r="AM42" s="11">
        <f>'OddsRatio_working_3-way'!AA42+'OddsRatio_working_3-way'!AG42</f>
        <v>-0.63991917347301142</v>
      </c>
      <c r="AN42" s="11">
        <f>'OddsRatio_working_3-way'!AB42+'OddsRatio_working_3-way'!AH42</f>
        <v>-0.43080186339782983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1.0707210368708409</v>
      </c>
      <c r="AS42" s="11">
        <f>IF(('OddsRatio_working_3-way'!X42=0),IF(Q42&gt;0,-Q42^(1/3),(-Q42)^(1/3)),'OddsRatio_working_3-way'!AM42-'OddsRatio_working_3-way'!R42/3)</f>
        <v>-0.63991917347301142</v>
      </c>
      <c r="AT42" s="11">
        <f>IF(('OddsRatio_working_3-way'!X42=0),IF(Q42&gt;0,-Q42^(1/3),(-Q42)^(1/3)),'OddsRatio_working_3-way'!AN42-'OddsRatio_working_3-way'!R42/3)</f>
        <v>-0.43080186339782983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3.38</v>
      </c>
      <c r="C43" s="4">
        <f>IF('True_Odds_Calculator_3-way'!C42="","",'True_Odds_Calculator_3-way'!C42)</f>
        <v>3.93</v>
      </c>
      <c r="D43" s="9">
        <f t="shared" si="13"/>
        <v>0.46731737085348263</v>
      </c>
      <c r="E43" s="9">
        <f t="shared" si="14"/>
        <v>0.28662346927915106</v>
      </c>
      <c r="F43" s="9">
        <f t="shared" si="15"/>
        <v>0.24605915986736626</v>
      </c>
      <c r="G43" s="9">
        <f t="shared" si="16"/>
        <v>1.0457553907634831</v>
      </c>
      <c r="H43" s="9">
        <f t="shared" si="17"/>
        <v>2.1398733759321962</v>
      </c>
      <c r="I43" s="9">
        <f t="shared" si="18"/>
        <v>3.4888978300170894</v>
      </c>
      <c r="J43" s="9">
        <f t="shared" si="19"/>
        <v>4.0640632949370055</v>
      </c>
      <c r="K43" s="11">
        <f t="shared" si="20"/>
        <v>0.47846889952153115</v>
      </c>
      <c r="L43" s="11">
        <f t="shared" si="21"/>
        <v>0.29585798816568049</v>
      </c>
      <c r="M43" s="11">
        <f t="shared" si="22"/>
        <v>0.2544529262086514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-0.27378871193192655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0.23052840063069691</v>
      </c>
      <c r="Q43" s="11">
        <f>2*'OddsRatio_working_3-way'!K43*'OddsRatio_working_3-way'!L43*'OddsRatio_working_3-way'!M43</f>
        <v>7.2040125197092783E-2</v>
      </c>
      <c r="R43" s="11">
        <f t="shared" si="23"/>
        <v>0</v>
      </c>
      <c r="S43" s="11">
        <f t="shared" si="24"/>
        <v>-0.8419938097667603</v>
      </c>
      <c r="T43" s="11">
        <f t="shared" si="25"/>
        <v>-0.26312306555211262</v>
      </c>
      <c r="U43" s="11">
        <f>'OddsRatio_working_3-way'!S43-'OddsRatio_working_3-way'!R43^2/3</f>
        <v>-0.8419938097667603</v>
      </c>
      <c r="V43" s="11">
        <f>'OddsRatio_working_3-way'!S43*'OddsRatio_working_3-way'!R43/3-2*'OddsRatio_working_3-way'!R43^3/27-'OddsRatio_working_3-way'!T43</f>
        <v>0.26312306555211262</v>
      </c>
      <c r="W43" s="11">
        <f>'OddsRatio_working_3-way'!V43^2+4*'OddsRatio_working_3-way'!U43^3/27</f>
        <v>-1.9200996395086475E-2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0.14868989880000913</v>
      </c>
      <c r="Y43" s="11">
        <f>IF('OddsRatio_working_3-way'!W43&gt;=0,IF('OddsRatio_working_3-way'!V43+SQRT('OddsRatio_working_3-way'!W43)&gt;0,0,PI()),ACOS('OddsRatio_working_3-way'!V43/(2*'OddsRatio_working_3-way'!X43)))</f>
        <v>0.48472144988929511</v>
      </c>
      <c r="Z43" s="11">
        <f>'OddsRatio_working_3-way'!X43^(1/3)*COS('OddsRatio_working_3-way'!Y43/3)</f>
        <v>0.52287769538174156</v>
      </c>
      <c r="AA43" s="11">
        <f>'OddsRatio_working_3-way'!X43^(1/3)*COS(('OddsRatio_working_3-way'!Y43+2*PI())/3)</f>
        <v>-0.33524697187716257</v>
      </c>
      <c r="AB43" s="11">
        <f>'OddsRatio_working_3-way'!X43^(1/3)*COS(('OddsRatio_working_3-way'!Y43+4*PI())/3)</f>
        <v>-0.1876307235045791</v>
      </c>
      <c r="AC43" s="11">
        <f>'OddsRatio_working_3-way'!X43^(1/3)*SIN('OddsRatio_working_3-way'!Y43/3)</f>
        <v>8.5226280734673768E-2</v>
      </c>
      <c r="AD43" s="11">
        <f>'OddsRatio_working_3-way'!X43^(1/3)*SIN(('OddsRatio_working_3-way'!Y43+2*PI())/3)</f>
        <v>0.41021222690551251</v>
      </c>
      <c r="AE43" s="11">
        <f>'OddsRatio_working_3-way'!X43^(1/3)*SIN(('OddsRatio_working_3-way'!Y43+4*PI())/3)</f>
        <v>-0.49543850764018632</v>
      </c>
      <c r="AF43" s="11">
        <f>-'OddsRatio_working_3-way'!U43/(3*'OddsRatio_working_3-way'!X43^(1/3))*COS(('OddsRatio_working_3-way'!Y43)/3)</f>
        <v>0.52287769538174156</v>
      </c>
      <c r="AG43" s="11">
        <f>-'OddsRatio_working_3-way'!U43/(3*'OddsRatio_working_3-way'!X43^(1/3))*COS(('OddsRatio_working_3-way'!Y43+2*PI())/3)</f>
        <v>-0.33524697187716257</v>
      </c>
      <c r="AH43" s="11">
        <f>-'OddsRatio_working_3-way'!U43/(3*'OddsRatio_working_3-way'!X43^(1/3))*COS(('OddsRatio_working_3-way'!Y43+4*PI())/3)</f>
        <v>-0.1876307235045791</v>
      </c>
      <c r="AI43" s="11">
        <f>'OddsRatio_working_3-way'!U43/(3*'OddsRatio_working_3-way'!X43^(1/3))*SIN(('OddsRatio_working_3-way'!Y43)/3)</f>
        <v>-8.5226280734673768E-2</v>
      </c>
      <c r="AJ43" s="11">
        <f>'OddsRatio_working_3-way'!U43/(3*'OddsRatio_working_3-way'!X43^(1/3))*SIN(('OddsRatio_working_3-way'!Y43+2*PI())/3)</f>
        <v>-0.41021222690551251</v>
      </c>
      <c r="AK43" s="11">
        <f>'OddsRatio_working_3-way'!U43/(3*'OddsRatio_working_3-way'!X43^(1/3))*SIN(('OddsRatio_working_3-way'!Y43+4*PI())/3)</f>
        <v>0.49543850764018632</v>
      </c>
      <c r="AL43" s="11">
        <f>'OddsRatio_working_3-way'!Z43+'OddsRatio_working_3-way'!AF43</f>
        <v>1.0457553907634831</v>
      </c>
      <c r="AM43" s="11">
        <f>'OddsRatio_working_3-way'!AA43+'OddsRatio_working_3-way'!AG43</f>
        <v>-0.67049394375432514</v>
      </c>
      <c r="AN43" s="11">
        <f>'OddsRatio_working_3-way'!AB43+'OddsRatio_working_3-way'!AH43</f>
        <v>-0.3752614470091582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1.0457553907634831</v>
      </c>
      <c r="AS43" s="11">
        <f>IF(('OddsRatio_working_3-way'!X43=0),IF(Q43&gt;0,-Q43^(1/3),(-Q43)^(1/3)),'OddsRatio_working_3-way'!AM43-'OddsRatio_working_3-way'!R43/3)</f>
        <v>-0.67049394375432514</v>
      </c>
      <c r="AT43" s="11">
        <f>IF(('OddsRatio_working_3-way'!X43=0),IF(Q43&gt;0,-Q43^(1/3),(-Q43)^(1/3)),'OddsRatio_working_3-way'!AN43-'OddsRatio_working_3-way'!R43/3)</f>
        <v>-0.3752614470091582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5.5</v>
      </c>
      <c r="B44" s="4">
        <f>IF('True_Odds_Calculator_3-way'!B43="","",'True_Odds_Calculator_3-way'!B43)</f>
        <v>4.37</v>
      </c>
      <c r="C44" s="4">
        <f>IF('True_Odds_Calculator_3-way'!C43="","",'True_Odds_Calculator_3-way'!C43)</f>
        <v>1.61</v>
      </c>
      <c r="D44" s="9">
        <f t="shared" si="13"/>
        <v>0.17348258002363462</v>
      </c>
      <c r="E44" s="9">
        <f t="shared" si="14"/>
        <v>0.21891864242879538</v>
      </c>
      <c r="F44" s="9">
        <f t="shared" si="15"/>
        <v>0.60759877754757008</v>
      </c>
      <c r="G44" s="9">
        <f t="shared" si="16"/>
        <v>1.058726113869779</v>
      </c>
      <c r="H44" s="9">
        <f t="shared" si="17"/>
        <v>5.7642675124140057</v>
      </c>
      <c r="I44" s="9">
        <f t="shared" si="18"/>
        <v>4.5679070037411549</v>
      </c>
      <c r="J44" s="9">
        <f t="shared" si="19"/>
        <v>1.6458229294605651</v>
      </c>
      <c r="K44" s="11">
        <f t="shared" si="20"/>
        <v>0.18181818181818182</v>
      </c>
      <c r="L44" s="11">
        <f t="shared" si="21"/>
        <v>0.22883295194508008</v>
      </c>
      <c r="M44" s="11">
        <f t="shared" si="22"/>
        <v>0.6211180124223602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-0.23905743048116945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0.21914211547083901</v>
      </c>
      <c r="Q44" s="11">
        <f>2*'OddsRatio_working_3-way'!K44*'OddsRatio_working_3-way'!L44*'OddsRatio_working_3-way'!M44</f>
        <v>5.1684461195952582E-2</v>
      </c>
      <c r="R44" s="11">
        <f t="shared" si="23"/>
        <v>0</v>
      </c>
      <c r="S44" s="11">
        <f t="shared" si="24"/>
        <v>-0.91669234053823234</v>
      </c>
      <c r="T44" s="11">
        <f t="shared" si="25"/>
        <v>-0.21620102371184721</v>
      </c>
      <c r="U44" s="11">
        <f>'OddsRatio_working_3-way'!S44-'OddsRatio_working_3-way'!R44^2/3</f>
        <v>-0.91669234053823234</v>
      </c>
      <c r="V44" s="11">
        <f>'OddsRatio_working_3-way'!S44*'OddsRatio_working_3-way'!R44/3-2*'OddsRatio_working_3-way'!R44^3/27-'OddsRatio_working_3-way'!T44</f>
        <v>0.21620102371184721</v>
      </c>
      <c r="W44" s="11">
        <f>'OddsRatio_working_3-way'!V44^2+4*'OddsRatio_working_3-way'!U44^3/27</f>
        <v>-6.7378502678325736E-2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0.16890928433065519</v>
      </c>
      <c r="Y44" s="11">
        <f>IF('OddsRatio_working_3-way'!W44&gt;=0,IF('OddsRatio_working_3-way'!V44+SQRT('OddsRatio_working_3-way'!W44)&gt;0,0,PI()),ACOS('OddsRatio_working_3-way'!V44/(2*'OddsRatio_working_3-way'!X44)))</f>
        <v>0.87630908017597398</v>
      </c>
      <c r="Z44" s="11">
        <f>'OddsRatio_working_3-way'!X44^(1/3)*COS('OddsRatio_working_3-way'!Y44/3)</f>
        <v>0.5293630569348895</v>
      </c>
      <c r="AA44" s="11">
        <f>'OddsRatio_working_3-way'!X44^(1/3)*COS(('OddsRatio_working_3-way'!Y44+2*PI())/3)</f>
        <v>-0.40253707097107361</v>
      </c>
      <c r="AB44" s="11">
        <f>'OddsRatio_working_3-way'!X44^(1/3)*COS(('OddsRatio_working_3-way'!Y44+4*PI())/3)</f>
        <v>-0.12682598596381603</v>
      </c>
      <c r="AC44" s="11">
        <f>'OddsRatio_working_3-way'!X44^(1/3)*SIN('OddsRatio_working_3-way'!Y44/3)</f>
        <v>0.15918186914750396</v>
      </c>
      <c r="AD44" s="11">
        <f>'OddsRatio_working_3-way'!X44^(1/3)*SIN(('OddsRatio_working_3-way'!Y44+2*PI())/3)</f>
        <v>0.37885092055685043</v>
      </c>
      <c r="AE44" s="11">
        <f>'OddsRatio_working_3-way'!X44^(1/3)*SIN(('OddsRatio_working_3-way'!Y44+4*PI())/3)</f>
        <v>-0.53803278970435442</v>
      </c>
      <c r="AF44" s="11">
        <f>-'OddsRatio_working_3-way'!U44/(3*'OddsRatio_working_3-way'!X44^(1/3))*COS(('OddsRatio_working_3-way'!Y44)/3)</f>
        <v>0.52936305693488939</v>
      </c>
      <c r="AG44" s="11">
        <f>-'OddsRatio_working_3-way'!U44/(3*'OddsRatio_working_3-way'!X44^(1/3))*COS(('OddsRatio_working_3-way'!Y44+2*PI())/3)</f>
        <v>-0.40253707097107355</v>
      </c>
      <c r="AH44" s="11">
        <f>-'OddsRatio_working_3-way'!U44/(3*'OddsRatio_working_3-way'!X44^(1/3))*COS(('OddsRatio_working_3-way'!Y44+4*PI())/3)</f>
        <v>-0.126825985963816</v>
      </c>
      <c r="AI44" s="11">
        <f>'OddsRatio_working_3-way'!U44/(3*'OddsRatio_working_3-way'!X44^(1/3))*SIN(('OddsRatio_working_3-way'!Y44)/3)</f>
        <v>-0.15918186914750393</v>
      </c>
      <c r="AJ44" s="11">
        <f>'OddsRatio_working_3-way'!U44/(3*'OddsRatio_working_3-way'!X44^(1/3))*SIN(('OddsRatio_working_3-way'!Y44+2*PI())/3)</f>
        <v>-0.37885092055685038</v>
      </c>
      <c r="AK44" s="11">
        <f>'OddsRatio_working_3-way'!U44/(3*'OddsRatio_working_3-way'!X44^(1/3))*SIN(('OddsRatio_working_3-way'!Y44+4*PI())/3)</f>
        <v>0.53803278970435431</v>
      </c>
      <c r="AL44" s="11">
        <f>'OddsRatio_working_3-way'!Z44+'OddsRatio_working_3-way'!AF44</f>
        <v>1.058726113869779</v>
      </c>
      <c r="AM44" s="11">
        <f>'OddsRatio_working_3-way'!AA44+'OddsRatio_working_3-way'!AG44</f>
        <v>-0.80507414194214721</v>
      </c>
      <c r="AN44" s="11">
        <f>'OddsRatio_working_3-way'!AB44+'OddsRatio_working_3-way'!AH44</f>
        <v>-0.253651971927632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1.058726113869779</v>
      </c>
      <c r="AS44" s="11">
        <f>IF(('OddsRatio_working_3-way'!X44=0),IF(Q44&gt;0,-Q44^(1/3),(-Q44)^(1/3)),'OddsRatio_working_3-way'!AM44-'OddsRatio_working_3-way'!R44/3)</f>
        <v>-0.80507414194214721</v>
      </c>
      <c r="AT44" s="11">
        <f>IF(('OddsRatio_working_3-way'!X44=0),IF(Q44&gt;0,-Q44^(1/3),(-Q44)^(1/3)),'OddsRatio_working_3-way'!AN44-'OddsRatio_working_3-way'!R44/3)</f>
        <v>-0.253651971927632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2.71</v>
      </c>
      <c r="B45" s="4">
        <f>IF('True_Odds_Calculator_3-way'!B44="","",'True_Odds_Calculator_3-way'!B44)</f>
        <v>3.46</v>
      </c>
      <c r="C45" s="4">
        <f>IF('True_Odds_Calculator_3-way'!C44="","",'True_Odds_Calculator_3-way'!C44)</f>
        <v>2.71</v>
      </c>
      <c r="D45" s="9">
        <f t="shared" si="13"/>
        <v>0.35961908216628474</v>
      </c>
      <c r="E45" s="9">
        <f t="shared" si="14"/>
        <v>0.28076183566743046</v>
      </c>
      <c r="F45" s="9">
        <f t="shared" si="15"/>
        <v>0.35961908216628474</v>
      </c>
      <c r="G45" s="9">
        <f t="shared" si="16"/>
        <v>1.0413567671636415</v>
      </c>
      <c r="H45" s="9">
        <f t="shared" si="17"/>
        <v>2.7807200718498266</v>
      </c>
      <c r="I45" s="9">
        <f t="shared" si="18"/>
        <v>3.5617376472225573</v>
      </c>
      <c r="J45" s="9">
        <f t="shared" si="19"/>
        <v>2.7807200718498266</v>
      </c>
      <c r="K45" s="11">
        <f t="shared" si="20"/>
        <v>0.36900369003690037</v>
      </c>
      <c r="L45" s="11">
        <f t="shared" si="21"/>
        <v>0.28901734104046245</v>
      </c>
      <c r="M45" s="11">
        <f t="shared" si="22"/>
        <v>0.36900369003690037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-0.28308225556073352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0.23139962218895702</v>
      </c>
      <c r="Q45" s="11">
        <f>2*'OddsRatio_working_3-way'!K45*'OddsRatio_working_3-way'!L45*'OddsRatio_working_3-way'!M45</f>
        <v>7.8707354486039799E-2</v>
      </c>
      <c r="R45" s="11">
        <f t="shared" si="23"/>
        <v>0</v>
      </c>
      <c r="S45" s="11">
        <f t="shared" si="24"/>
        <v>-0.81742891913375926</v>
      </c>
      <c r="T45" s="11">
        <f t="shared" si="25"/>
        <v>-0.27803704732440793</v>
      </c>
      <c r="U45" s="11">
        <f>'OddsRatio_working_3-way'!S45-'OddsRatio_working_3-way'!R45^2/3</f>
        <v>-0.81742891913375926</v>
      </c>
      <c r="V45" s="11">
        <f>'OddsRatio_working_3-way'!S45*'OddsRatio_working_3-way'!R45/3-2*'OddsRatio_working_3-way'!R45^3/27-'OddsRatio_working_3-way'!T45</f>
        <v>0.27803704732440793</v>
      </c>
      <c r="W45" s="11">
        <f>'OddsRatio_working_3-way'!V45^2+4*'OddsRatio_working_3-way'!U45^3/27</f>
        <v>-3.6136018565144506E-3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0.14223062393643421</v>
      </c>
      <c r="Y45" s="11">
        <f>IF('OddsRatio_working_3-way'!W45&gt;=0,IF('OddsRatio_working_3-way'!V45+SQRT('OddsRatio_working_3-way'!W45)&gt;0,0,PI()),ACOS('OddsRatio_working_3-way'!V45/(2*'OddsRatio_working_3-way'!X45)))</f>
        <v>0.21292846621316364</v>
      </c>
      <c r="Z45" s="11">
        <f>'OddsRatio_working_3-way'!X45^(1/3)*COS('OddsRatio_working_3-way'!Y45/3)</f>
        <v>0.52067838358182061</v>
      </c>
      <c r="AA45" s="11">
        <f>'OddsRatio_working_3-way'!X45^(1/3)*COS(('OddsRatio_working_3-way'!Y45+2*PI())/3)</f>
        <v>-0.29239766081871349</v>
      </c>
      <c r="AB45" s="11">
        <f>'OddsRatio_working_3-way'!X45^(1/3)*COS(('OddsRatio_working_3-way'!Y45+4*PI())/3)</f>
        <v>-0.22828072276310729</v>
      </c>
      <c r="AC45" s="11">
        <f>'OddsRatio_working_3-way'!X45^(1/3)*SIN('OddsRatio_working_3-way'!Y45/3)</f>
        <v>3.7017931446018927E-2</v>
      </c>
      <c r="AD45" s="11">
        <f>'OddsRatio_working_3-way'!X45^(1/3)*SIN(('OddsRatio_working_3-way'!Y45+2*PI())/3)</f>
        <v>0.43241174166026569</v>
      </c>
      <c r="AE45" s="11">
        <f>'OddsRatio_working_3-way'!X45^(1/3)*SIN(('OddsRatio_working_3-way'!Y45+4*PI())/3)</f>
        <v>-0.46942967310628447</v>
      </c>
      <c r="AF45" s="11">
        <f>-'OddsRatio_working_3-way'!U45/(3*'OddsRatio_working_3-way'!X45^(1/3))*COS(('OddsRatio_working_3-way'!Y45)/3)</f>
        <v>0.52067838358182073</v>
      </c>
      <c r="AG45" s="11">
        <f>-'OddsRatio_working_3-way'!U45/(3*'OddsRatio_working_3-way'!X45^(1/3))*COS(('OddsRatio_working_3-way'!Y45+2*PI())/3)</f>
        <v>-0.29239766081871355</v>
      </c>
      <c r="AH45" s="11">
        <f>-'OddsRatio_working_3-way'!U45/(3*'OddsRatio_working_3-way'!X45^(1/3))*COS(('OddsRatio_working_3-way'!Y45+4*PI())/3)</f>
        <v>-0.22828072276310735</v>
      </c>
      <c r="AI45" s="11">
        <f>'OddsRatio_working_3-way'!U45/(3*'OddsRatio_working_3-way'!X45^(1/3))*SIN(('OddsRatio_working_3-way'!Y45)/3)</f>
        <v>-3.7017931446018934E-2</v>
      </c>
      <c r="AJ45" s="11">
        <f>'OddsRatio_working_3-way'!U45/(3*'OddsRatio_working_3-way'!X45^(1/3))*SIN(('OddsRatio_working_3-way'!Y45+2*PI())/3)</f>
        <v>-0.43241174166026575</v>
      </c>
      <c r="AK45" s="11">
        <f>'OddsRatio_working_3-way'!U45/(3*'OddsRatio_working_3-way'!X45^(1/3))*SIN(('OddsRatio_working_3-way'!Y45+4*PI())/3)</f>
        <v>0.46942967310628458</v>
      </c>
      <c r="AL45" s="11">
        <f>'OddsRatio_working_3-way'!Z45+'OddsRatio_working_3-way'!AF45</f>
        <v>1.0413567671636415</v>
      </c>
      <c r="AM45" s="11">
        <f>'OddsRatio_working_3-way'!AA45+'OddsRatio_working_3-way'!AG45</f>
        <v>-0.58479532163742709</v>
      </c>
      <c r="AN45" s="11">
        <f>'OddsRatio_working_3-way'!AB45+'OddsRatio_working_3-way'!AH45</f>
        <v>-0.45656144552621464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1.0413567671636415</v>
      </c>
      <c r="AS45" s="11">
        <f>IF(('OddsRatio_working_3-way'!X45=0),IF(Q45&gt;0,-Q45^(1/3),(-Q45)^(1/3)),'OddsRatio_working_3-way'!AM45-'OddsRatio_working_3-way'!R45/3)</f>
        <v>-0.58479532163742709</v>
      </c>
      <c r="AT45" s="11">
        <f>IF(('OddsRatio_working_3-way'!X45=0),IF(Q45&gt;0,-Q45^(1/3),(-Q45)^(1/3)),'OddsRatio_working_3-way'!AN45-'OddsRatio_working_3-way'!R45/3)</f>
        <v>-0.45656144552621464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2.61</v>
      </c>
      <c r="B46" s="4">
        <f>IF('True_Odds_Calculator_3-way'!B45="","",'True_Odds_Calculator_3-way'!B45)</f>
        <v>3.59</v>
      </c>
      <c r="C46" s="4">
        <f>IF('True_Odds_Calculator_3-way'!C45="","",'True_Odds_Calculator_3-way'!C45)</f>
        <v>2.73</v>
      </c>
      <c r="D46" s="9">
        <f t="shared" si="13"/>
        <v>0.37324312937864956</v>
      </c>
      <c r="E46" s="9">
        <f t="shared" si="14"/>
        <v>0.270171552290637</v>
      </c>
      <c r="F46" s="9">
        <f t="shared" si="15"/>
        <v>0.3565853183307135</v>
      </c>
      <c r="G46" s="9">
        <f t="shared" si="16"/>
        <v>1.0429930281649273</v>
      </c>
      <c r="H46" s="9">
        <f t="shared" si="17"/>
        <v>2.6792187753455337</v>
      </c>
      <c r="I46" s="9">
        <f t="shared" si="18"/>
        <v>3.701351942947162</v>
      </c>
      <c r="J46" s="9">
        <f t="shared" si="19"/>
        <v>2.8043779387253247</v>
      </c>
      <c r="K46" s="11">
        <f t="shared" si="20"/>
        <v>0.38314176245210729</v>
      </c>
      <c r="L46" s="11">
        <f t="shared" si="21"/>
        <v>0.2785515320334262</v>
      </c>
      <c r="M46" s="11">
        <f t="shared" si="22"/>
        <v>0.36630036630036628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-0.28201625444925804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0.23182330357433611</v>
      </c>
      <c r="Q46" s="11">
        <f>2*'OddsRatio_working_3-way'!K46*'OddsRatio_working_3-way'!L46*'OddsRatio_working_3-way'!M46</f>
        <v>7.8186611660821637E-2</v>
      </c>
      <c r="R46" s="11">
        <f t="shared" si="23"/>
        <v>0</v>
      </c>
      <c r="S46" s="11">
        <f t="shared" si="24"/>
        <v>-0.8220210711863315</v>
      </c>
      <c r="T46" s="11">
        <f t="shared" si="25"/>
        <v>-0.27724150798864472</v>
      </c>
      <c r="U46" s="11">
        <f>'OddsRatio_working_3-way'!S46-'OddsRatio_working_3-way'!R46^2/3</f>
        <v>-0.8220210711863315</v>
      </c>
      <c r="V46" s="11">
        <f>'OddsRatio_working_3-way'!S46*'OddsRatio_working_3-way'!R46/3-2*'OddsRatio_working_3-way'!R46^3/27-'OddsRatio_working_3-way'!T46</f>
        <v>0.27724150798864472</v>
      </c>
      <c r="W46" s="11">
        <f>'OddsRatio_working_3-way'!V46^2+4*'OddsRatio_working_3-way'!U46^3/27</f>
        <v>-5.4267701719298567E-3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0.14343084041075999</v>
      </c>
      <c r="Y46" s="11">
        <f>IF('OddsRatio_working_3-way'!W46&gt;=0,IF('OddsRatio_working_3-way'!V46+SQRT('OddsRatio_working_3-way'!W46)&gt;0,0,PI()),ACOS('OddsRatio_working_3-way'!V46/(2*'OddsRatio_working_3-way'!X46)))</f>
        <v>0.25971163321236457</v>
      </c>
      <c r="Z46" s="11">
        <f>'OddsRatio_working_3-way'!X46^(1/3)*COS('OddsRatio_working_3-way'!Y46/3)</f>
        <v>0.52149651408246378</v>
      </c>
      <c r="AA46" s="11">
        <f>'OddsRatio_working_3-way'!X46^(1/3)*COS(('OddsRatio_working_3-way'!Y46+2*PI())/3)</f>
        <v>-0.29994401123045344</v>
      </c>
      <c r="AB46" s="11">
        <f>'OddsRatio_working_3-way'!X46^(1/3)*COS(('OddsRatio_working_3-way'!Y46+4*PI())/3)</f>
        <v>-0.22155250285201045</v>
      </c>
      <c r="AC46" s="11">
        <f>'OddsRatio_working_3-way'!X46^(1/3)*SIN('OddsRatio_working_3-way'!Y46/3)</f>
        <v>4.5259358464474909E-2</v>
      </c>
      <c r="AD46" s="11">
        <f>'OddsRatio_working_3-way'!X46^(1/3)*SIN(('OddsRatio_working_3-way'!Y46+2*PI())/3)</f>
        <v>0.42899954994820538</v>
      </c>
      <c r="AE46" s="11">
        <f>'OddsRatio_working_3-way'!X46^(1/3)*SIN(('OddsRatio_working_3-way'!Y46+4*PI())/3)</f>
        <v>-0.47425890841268031</v>
      </c>
      <c r="AF46" s="11">
        <f>-'OddsRatio_working_3-way'!U46/(3*'OddsRatio_working_3-way'!X46^(1/3))*COS(('OddsRatio_working_3-way'!Y46)/3)</f>
        <v>0.52149651408246367</v>
      </c>
      <c r="AG46" s="11">
        <f>-'OddsRatio_working_3-way'!U46/(3*'OddsRatio_working_3-way'!X46^(1/3))*COS(('OddsRatio_working_3-way'!Y46+2*PI())/3)</f>
        <v>-0.29994401123045339</v>
      </c>
      <c r="AH46" s="11">
        <f>-'OddsRatio_working_3-way'!U46/(3*'OddsRatio_working_3-way'!X46^(1/3))*COS(('OddsRatio_working_3-way'!Y46+4*PI())/3)</f>
        <v>-0.22155250285201039</v>
      </c>
      <c r="AI46" s="11">
        <f>'OddsRatio_working_3-way'!U46/(3*'OddsRatio_working_3-way'!X46^(1/3))*SIN(('OddsRatio_working_3-way'!Y46)/3)</f>
        <v>-4.5259358464474903E-2</v>
      </c>
      <c r="AJ46" s="11">
        <f>'OddsRatio_working_3-way'!U46/(3*'OddsRatio_working_3-way'!X46^(1/3))*SIN(('OddsRatio_working_3-way'!Y46+2*PI())/3)</f>
        <v>-0.42899954994820533</v>
      </c>
      <c r="AK46" s="11">
        <f>'OddsRatio_working_3-way'!U46/(3*'OddsRatio_working_3-way'!X46^(1/3))*SIN(('OddsRatio_working_3-way'!Y46+4*PI())/3)</f>
        <v>0.4742589084126802</v>
      </c>
      <c r="AL46" s="11">
        <f>'OddsRatio_working_3-way'!Z46+'OddsRatio_working_3-way'!AF46</f>
        <v>1.0429930281649273</v>
      </c>
      <c r="AM46" s="11">
        <f>'OddsRatio_working_3-way'!AA46+'OddsRatio_working_3-way'!AG46</f>
        <v>-0.59988802246090689</v>
      </c>
      <c r="AN46" s="11">
        <f>'OddsRatio_working_3-way'!AB46+'OddsRatio_working_3-way'!AH46</f>
        <v>-0.44310500570402084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1.0429930281649273</v>
      </c>
      <c r="AS46" s="11">
        <f>IF(('OddsRatio_working_3-way'!X46=0),IF(Q46&gt;0,-Q46^(1/3),(-Q46)^(1/3)),'OddsRatio_working_3-way'!AM46-'OddsRatio_working_3-way'!R46/3)</f>
        <v>-0.59988802246090689</v>
      </c>
      <c r="AT46" s="11">
        <f>IF(('OddsRatio_working_3-way'!X46=0),IF(Q46&gt;0,-Q46^(1/3),(-Q46)^(1/3)),'OddsRatio_working_3-way'!AN46-'OddsRatio_working_3-way'!R46/3)</f>
        <v>-0.44310500570402084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3.23</v>
      </c>
      <c r="B47" s="4">
        <f>IF('True_Odds_Calculator_3-way'!B46="","",'True_Odds_Calculator_3-way'!B46)</f>
        <v>3.21</v>
      </c>
      <c r="C47" s="4">
        <f>IF('True_Odds_Calculator_3-way'!C46="","",'True_Odds_Calculator_3-way'!C46)</f>
        <v>2.37</v>
      </c>
      <c r="D47" s="9">
        <f t="shared" si="13"/>
        <v>0.29593866938986529</v>
      </c>
      <c r="E47" s="9">
        <f t="shared" si="14"/>
        <v>0.29781923447060665</v>
      </c>
      <c r="F47" s="9">
        <f t="shared" si="15"/>
        <v>0.406242096139528</v>
      </c>
      <c r="G47" s="9">
        <f t="shared" si="16"/>
        <v>1.0668513527862125</v>
      </c>
      <c r="H47" s="9">
        <f t="shared" si="17"/>
        <v>3.3790785167132538</v>
      </c>
      <c r="I47" s="9">
        <f t="shared" si="18"/>
        <v>3.3577414896575299</v>
      </c>
      <c r="J47" s="9">
        <f t="shared" si="19"/>
        <v>2.4615863533171112</v>
      </c>
      <c r="K47" s="11">
        <f t="shared" si="20"/>
        <v>0.30959752321981426</v>
      </c>
      <c r="L47" s="11">
        <f t="shared" si="21"/>
        <v>0.3115264797507788</v>
      </c>
      <c r="M47" s="11">
        <f t="shared" si="22"/>
        <v>0.42194092827004215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-0.2747652482284223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0.23643960854228224</v>
      </c>
      <c r="Q47" s="11">
        <f>2*'OddsRatio_working_3-way'!K47*'OddsRatio_working_3-way'!L47*'OddsRatio_working_3-way'!M47</f>
        <v>8.1390570926775305E-2</v>
      </c>
      <c r="R47" s="11">
        <f t="shared" si="23"/>
        <v>0</v>
      </c>
      <c r="S47" s="11">
        <f t="shared" si="24"/>
        <v>-0.86051496711011077</v>
      </c>
      <c r="T47" s="11">
        <f t="shared" si="25"/>
        <v>-0.29621857731845469</v>
      </c>
      <c r="U47" s="11">
        <f>'OddsRatio_working_3-way'!S47-'OddsRatio_working_3-way'!R47^2/3</f>
        <v>-0.86051496711011077</v>
      </c>
      <c r="V47" s="11">
        <f>'OddsRatio_working_3-way'!S47*'OddsRatio_working_3-way'!R47/3-2*'OddsRatio_working_3-way'!R47^3/27-'OddsRatio_working_3-way'!T47</f>
        <v>0.29621857731845469</v>
      </c>
      <c r="W47" s="11">
        <f>'OddsRatio_working_3-way'!V47^2+4*'OddsRatio_working_3-way'!U47^3/27</f>
        <v>-6.6544497630721261E-3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0.15362282977445235</v>
      </c>
      <c r="Y47" s="11">
        <f>IF('OddsRatio_working_3-way'!W47&gt;=0,IF('OddsRatio_working_3-way'!V47+SQRT('OddsRatio_working_3-way'!W47)&gt;0,0,PI()),ACOS('OddsRatio_working_3-way'!V47/(2*'OddsRatio_working_3-way'!X47)))</f>
        <v>0.26872617160041323</v>
      </c>
      <c r="Z47" s="11">
        <f>'OddsRatio_working_3-way'!X47^(1/3)*COS('OddsRatio_working_3-way'!Y47/3)</f>
        <v>0.53342567639310623</v>
      </c>
      <c r="AA47" s="11">
        <f>'OddsRatio_working_3-way'!X47^(1/3)*COS(('OddsRatio_working_3-way'!Y47+2*PI())/3)</f>
        <v>-0.30820413368061261</v>
      </c>
      <c r="AB47" s="11">
        <f>'OddsRatio_working_3-way'!X47^(1/3)*COS(('OddsRatio_working_3-way'!Y47+4*PI())/3)</f>
        <v>-0.22522154271249373</v>
      </c>
      <c r="AC47" s="11">
        <f>'OddsRatio_working_3-way'!X47^(1/3)*SIN('OddsRatio_working_3-way'!Y47/3)</f>
        <v>4.7910021233496115E-2</v>
      </c>
      <c r="AD47" s="11">
        <f>'OddsRatio_working_3-way'!X47^(1/3)*SIN(('OddsRatio_working_3-way'!Y47+2*PI())/3)</f>
        <v>0.43800517617057905</v>
      </c>
      <c r="AE47" s="11">
        <f>'OddsRatio_working_3-way'!X47^(1/3)*SIN(('OddsRatio_working_3-way'!Y47+4*PI())/3)</f>
        <v>-0.48591519740407507</v>
      </c>
      <c r="AF47" s="11">
        <f>-'OddsRatio_working_3-way'!U47/(3*'OddsRatio_working_3-way'!X47^(1/3))*COS(('OddsRatio_working_3-way'!Y47)/3)</f>
        <v>0.53342567639310623</v>
      </c>
      <c r="AG47" s="11">
        <f>-'OddsRatio_working_3-way'!U47/(3*'OddsRatio_working_3-way'!X47^(1/3))*COS(('OddsRatio_working_3-way'!Y47+2*PI())/3)</f>
        <v>-0.30820413368061261</v>
      </c>
      <c r="AH47" s="11">
        <f>-'OddsRatio_working_3-way'!U47/(3*'OddsRatio_working_3-way'!X47^(1/3))*COS(('OddsRatio_working_3-way'!Y47+4*PI())/3)</f>
        <v>-0.22522154271249373</v>
      </c>
      <c r="AI47" s="11">
        <f>'OddsRatio_working_3-way'!U47/(3*'OddsRatio_working_3-way'!X47^(1/3))*SIN(('OddsRatio_working_3-way'!Y47)/3)</f>
        <v>-4.7910021233496115E-2</v>
      </c>
      <c r="AJ47" s="11">
        <f>'OddsRatio_working_3-way'!U47/(3*'OddsRatio_working_3-way'!X47^(1/3))*SIN(('OddsRatio_working_3-way'!Y47+2*PI())/3)</f>
        <v>-0.43800517617057905</v>
      </c>
      <c r="AK47" s="11">
        <f>'OddsRatio_working_3-way'!U47/(3*'OddsRatio_working_3-way'!X47^(1/3))*SIN(('OddsRatio_working_3-way'!Y47+4*PI())/3)</f>
        <v>0.48591519740407507</v>
      </c>
      <c r="AL47" s="11">
        <f>'OddsRatio_working_3-way'!Z47+'OddsRatio_working_3-way'!AF47</f>
        <v>1.0668513527862125</v>
      </c>
      <c r="AM47" s="11">
        <f>'OddsRatio_working_3-way'!AA47+'OddsRatio_working_3-way'!AG47</f>
        <v>-0.61640826736122523</v>
      </c>
      <c r="AN47" s="11">
        <f>'OddsRatio_working_3-way'!AB47+'OddsRatio_working_3-way'!AH47</f>
        <v>-0.45044308542498745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1.0668513527862125</v>
      </c>
      <c r="AS47" s="11">
        <f>IF(('OddsRatio_working_3-way'!X47=0),IF(Q47&gt;0,-Q47^(1/3),(-Q47)^(1/3)),'OddsRatio_working_3-way'!AM47-'OddsRatio_working_3-way'!R47/3)</f>
        <v>-0.61640826736122523</v>
      </c>
      <c r="AT47" s="11">
        <f>IF(('OddsRatio_working_3-way'!X47=0),IF(Q47&gt;0,-Q47^(1/3),(-Q47)^(1/3)),'OddsRatio_working_3-way'!AN47-'OddsRatio_working_3-way'!R47/3)</f>
        <v>-0.45044308542498745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3.82</v>
      </c>
      <c r="B48" s="4">
        <f>IF('True_Odds_Calculator_3-way'!B47="","",'True_Odds_Calculator_3-way'!B47)</f>
        <v>4.03</v>
      </c>
      <c r="C48" s="4">
        <f>IF('True_Odds_Calculator_3-way'!C47="","",'True_Odds_Calculator_3-way'!C47)</f>
        <v>1.93</v>
      </c>
      <c r="D48" s="9">
        <f t="shared" si="13"/>
        <v>0.25320526285126582</v>
      </c>
      <c r="E48" s="9">
        <f t="shared" si="14"/>
        <v>0.23986575856579886</v>
      </c>
      <c r="F48" s="9">
        <f t="shared" si="15"/>
        <v>0.50692897858293529</v>
      </c>
      <c r="G48" s="9">
        <f t="shared" si="16"/>
        <v>1.0458741093849384</v>
      </c>
      <c r="H48" s="9">
        <f t="shared" si="17"/>
        <v>3.9493649884655264</v>
      </c>
      <c r="I48" s="9">
        <f t="shared" si="18"/>
        <v>4.1689985514363634</v>
      </c>
      <c r="J48" s="9">
        <f t="shared" si="19"/>
        <v>1.9726629217279923</v>
      </c>
      <c r="K48" s="11">
        <f t="shared" si="20"/>
        <v>0.26178010471204188</v>
      </c>
      <c r="L48" s="11">
        <f t="shared" si="21"/>
        <v>0.24813895781637715</v>
      </c>
      <c r="M48" s="11">
        <f t="shared" si="22"/>
        <v>0.5181347150259068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-0.26745391981536626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0.22819387108957995</v>
      </c>
      <c r="Q48" s="11">
        <f>2*'OddsRatio_working_3-way'!K48*'OddsRatio_working_3-way'!L48*'OddsRatio_working_3-way'!M48</f>
        <v>6.7313826280112093E-2</v>
      </c>
      <c r="R48" s="11">
        <f t="shared" si="23"/>
        <v>0</v>
      </c>
      <c r="S48" s="11">
        <f t="shared" si="24"/>
        <v>-0.8532081759994804</v>
      </c>
      <c r="T48" s="11">
        <f t="shared" si="25"/>
        <v>-0.25168382772846037</v>
      </c>
      <c r="U48" s="11">
        <f>'OddsRatio_working_3-way'!S48-'OddsRatio_working_3-way'!R48^2/3</f>
        <v>-0.8532081759994804</v>
      </c>
      <c r="V48" s="11">
        <f>'OddsRatio_working_3-way'!S48*'OddsRatio_working_3-way'!R48/3-2*'OddsRatio_working_3-way'!R48^3/27-'OddsRatio_working_3-way'!T48</f>
        <v>0.25168382772846037</v>
      </c>
      <c r="W48" s="11">
        <f>'OddsRatio_working_3-way'!V48^2+4*'OddsRatio_working_3-way'!U48^3/27</f>
        <v>-2.8670806430536461E-2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0.15167032963848415</v>
      </c>
      <c r="Y48" s="11">
        <f>IF('OddsRatio_working_3-way'!W48&gt;=0,IF('OddsRatio_working_3-way'!V48+SQRT('OddsRatio_working_3-way'!W48)&gt;0,0,PI()),ACOS('OddsRatio_working_3-way'!V48/(2*'OddsRatio_working_3-way'!X48)))</f>
        <v>0.5922139897647849</v>
      </c>
      <c r="Z48" s="11">
        <f>'OddsRatio_working_3-way'!X48^(1/3)*COS('OddsRatio_working_3-way'!Y48/3)</f>
        <v>0.52293705469246909</v>
      </c>
      <c r="AA48" s="11">
        <f>'OddsRatio_working_3-way'!X48^(1/3)*COS(('OddsRatio_working_3-way'!Y48+2*PI())/3)</f>
        <v>-0.35204816977235737</v>
      </c>
      <c r="AB48" s="11">
        <f>'OddsRatio_working_3-way'!X48^(1/3)*COS(('OddsRatio_working_3-way'!Y48+4*PI())/3)</f>
        <v>-0.17088888492011159</v>
      </c>
      <c r="AC48" s="11">
        <f>'OddsRatio_working_3-way'!X48^(1/3)*SIN('OddsRatio_working_3-way'!Y48/3)</f>
        <v>0.1045923618756442</v>
      </c>
      <c r="AD48" s="11">
        <f>'OddsRatio_working_3-way'!X48^(1/3)*SIN(('OddsRatio_working_3-way'!Y48+2*PI())/3)</f>
        <v>0.40058059300606852</v>
      </c>
      <c r="AE48" s="11">
        <f>'OddsRatio_working_3-way'!X48^(1/3)*SIN(('OddsRatio_working_3-way'!Y48+4*PI())/3)</f>
        <v>-0.50517295488171265</v>
      </c>
      <c r="AF48" s="11">
        <f>-'OddsRatio_working_3-way'!U48/(3*'OddsRatio_working_3-way'!X48^(1/3))*COS(('OddsRatio_working_3-way'!Y48)/3)</f>
        <v>0.52293705469246921</v>
      </c>
      <c r="AG48" s="11">
        <f>-'OddsRatio_working_3-way'!U48/(3*'OddsRatio_working_3-way'!X48^(1/3))*COS(('OddsRatio_working_3-way'!Y48+2*PI())/3)</f>
        <v>-0.35204816977235742</v>
      </c>
      <c r="AH48" s="11">
        <f>-'OddsRatio_working_3-way'!U48/(3*'OddsRatio_working_3-way'!X48^(1/3))*COS(('OddsRatio_working_3-way'!Y48+4*PI())/3)</f>
        <v>-0.17088888492011162</v>
      </c>
      <c r="AI48" s="11">
        <f>'OddsRatio_working_3-way'!U48/(3*'OddsRatio_working_3-way'!X48^(1/3))*SIN(('OddsRatio_working_3-way'!Y48)/3)</f>
        <v>-0.10459236187564422</v>
      </c>
      <c r="AJ48" s="11">
        <f>'OddsRatio_working_3-way'!U48/(3*'OddsRatio_working_3-way'!X48^(1/3))*SIN(('OddsRatio_working_3-way'!Y48+2*PI())/3)</f>
        <v>-0.40058059300606857</v>
      </c>
      <c r="AK48" s="11">
        <f>'OddsRatio_working_3-way'!U48/(3*'OddsRatio_working_3-way'!X48^(1/3))*SIN(('OddsRatio_working_3-way'!Y48+4*PI())/3)</f>
        <v>0.50517295488171277</v>
      </c>
      <c r="AL48" s="11">
        <f>'OddsRatio_working_3-way'!Z48+'OddsRatio_working_3-way'!AF48</f>
        <v>1.0458741093849384</v>
      </c>
      <c r="AM48" s="11">
        <f>'OddsRatio_working_3-way'!AA48+'OddsRatio_working_3-way'!AG48</f>
        <v>-0.70409633954471484</v>
      </c>
      <c r="AN48" s="11">
        <f>'OddsRatio_working_3-way'!AB48+'OddsRatio_working_3-way'!AH48</f>
        <v>-0.34177776984022323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1.0458741093849384</v>
      </c>
      <c r="AS48" s="11">
        <f>IF(('OddsRatio_working_3-way'!X48=0),IF(Q48&gt;0,-Q48^(1/3),(-Q48)^(1/3)),'OddsRatio_working_3-way'!AM48-'OddsRatio_working_3-way'!R48/3)</f>
        <v>-0.70409633954471484</v>
      </c>
      <c r="AT48" s="11">
        <f>IF(('OddsRatio_working_3-way'!X48=0),IF(Q48&gt;0,-Q48^(1/3),(-Q48)^(1/3)),'OddsRatio_working_3-way'!AN48-'OddsRatio_working_3-way'!R48/3)</f>
        <v>-0.34177776984022323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5.23</v>
      </c>
      <c r="B49" s="4">
        <f>IF('True_Odds_Calculator_3-way'!B48="","",'True_Odds_Calculator_3-way'!B48)</f>
        <v>4.46</v>
      </c>
      <c r="C49" s="4">
        <f>IF('True_Odds_Calculator_3-way'!C48="","",'True_Odds_Calculator_3-way'!C48)</f>
        <v>1.63</v>
      </c>
      <c r="D49" s="9">
        <f t="shared" si="13"/>
        <v>0.18337542631572337</v>
      </c>
      <c r="E49" s="9">
        <f t="shared" si="14"/>
        <v>0.21539438294248006</v>
      </c>
      <c r="F49" s="9">
        <f t="shared" si="15"/>
        <v>0.6012301907417964</v>
      </c>
      <c r="G49" s="9">
        <f t="shared" si="16"/>
        <v>1.0527880351825702</v>
      </c>
      <c r="H49" s="9">
        <f t="shared" si="17"/>
        <v>5.4532933888222725</v>
      </c>
      <c r="I49" s="9">
        <f t="shared" si="18"/>
        <v>4.642646601731693</v>
      </c>
      <c r="J49" s="9">
        <f t="shared" si="19"/>
        <v>1.6632564621650192</v>
      </c>
      <c r="K49" s="11">
        <f t="shared" si="20"/>
        <v>0.19120458891013384</v>
      </c>
      <c r="L49" s="11">
        <f t="shared" si="21"/>
        <v>0.22421524663677131</v>
      </c>
      <c r="M49" s="11">
        <f t="shared" si="22"/>
        <v>0.61349693251533743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-0.24251179359730513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0.21882612722940298</v>
      </c>
      <c r="Q49" s="11">
        <f>2*'OddsRatio_working_3-way'!K49*'OddsRatio_working_3-way'!L49*'OddsRatio_working_3-way'!M49</f>
        <v>5.2602434430144944E-2</v>
      </c>
      <c r="R49" s="11">
        <f t="shared" si="23"/>
        <v>0</v>
      </c>
      <c r="S49" s="11">
        <f t="shared" si="24"/>
        <v>-0.90233189892928423</v>
      </c>
      <c r="T49" s="11">
        <f t="shared" si="25"/>
        <v>-0.21690670647338564</v>
      </c>
      <c r="U49" s="11">
        <f>'OddsRatio_working_3-way'!S49-'OddsRatio_working_3-way'!R49^2/3</f>
        <v>-0.90233189892928423</v>
      </c>
      <c r="V49" s="11">
        <f>'OddsRatio_working_3-way'!S49*'OddsRatio_working_3-way'!R49/3-2*'OddsRatio_working_3-way'!R49^3/27-'OddsRatio_working_3-way'!T49</f>
        <v>0.21690670647338564</v>
      </c>
      <c r="W49" s="11">
        <f>'OddsRatio_working_3-way'!V49^2+4*'OddsRatio_working_3-way'!U49^3/27</f>
        <v>-6.1793141281018815E-2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0.16495579755964193</v>
      </c>
      <c r="Y49" s="11">
        <f>IF('OddsRatio_working_3-way'!W49&gt;=0,IF('OddsRatio_working_3-way'!V49+SQRT('OddsRatio_working_3-way'!W49)&gt;0,0,PI()),ACOS('OddsRatio_working_3-way'!V49/(2*'OddsRatio_working_3-way'!X49)))</f>
        <v>0.85334134184651189</v>
      </c>
      <c r="Z49" s="11">
        <f>'OddsRatio_working_3-way'!X49^(1/3)*COS('OddsRatio_working_3-way'!Y49/3)</f>
        <v>0.52639401759128512</v>
      </c>
      <c r="AA49" s="11">
        <f>'OddsRatio_working_3-way'!X49^(1/3)*COS(('OddsRatio_working_3-way'!Y49+2*PI())/3)</f>
        <v>-0.39648233587781001</v>
      </c>
      <c r="AB49" s="11">
        <f>'OddsRatio_working_3-way'!X49^(1/3)*COS(('OddsRatio_working_3-way'!Y49+4*PI())/3)</f>
        <v>-0.12991168171347503</v>
      </c>
      <c r="AC49" s="11">
        <f>'OddsRatio_working_3-way'!X49^(1/3)*SIN('OddsRatio_working_3-way'!Y49/3)</f>
        <v>0.15390463893983336</v>
      </c>
      <c r="AD49" s="11">
        <f>'OddsRatio_working_3-way'!X49^(1/3)*SIN(('OddsRatio_working_3-way'!Y49+2*PI())/3)</f>
        <v>0.37891827216428897</v>
      </c>
      <c r="AE49" s="11">
        <f>'OddsRatio_working_3-way'!X49^(1/3)*SIN(('OddsRatio_working_3-way'!Y49+4*PI())/3)</f>
        <v>-0.53282291110412239</v>
      </c>
      <c r="AF49" s="11">
        <f>-'OddsRatio_working_3-way'!U49/(3*'OddsRatio_working_3-way'!X49^(1/3))*COS(('OddsRatio_working_3-way'!Y49)/3)</f>
        <v>0.52639401759128512</v>
      </c>
      <c r="AG49" s="11">
        <f>-'OddsRatio_working_3-way'!U49/(3*'OddsRatio_working_3-way'!X49^(1/3))*COS(('OddsRatio_working_3-way'!Y49+2*PI())/3)</f>
        <v>-0.39648233587781001</v>
      </c>
      <c r="AH49" s="11">
        <f>-'OddsRatio_working_3-way'!U49/(3*'OddsRatio_working_3-way'!X49^(1/3))*COS(('OddsRatio_working_3-way'!Y49+4*PI())/3)</f>
        <v>-0.12991168171347503</v>
      </c>
      <c r="AI49" s="11">
        <f>'OddsRatio_working_3-way'!U49/(3*'OddsRatio_working_3-way'!X49^(1/3))*SIN(('OddsRatio_working_3-way'!Y49)/3)</f>
        <v>-0.15390463893983336</v>
      </c>
      <c r="AJ49" s="11">
        <f>'OddsRatio_working_3-way'!U49/(3*'OddsRatio_working_3-way'!X49^(1/3))*SIN(('OddsRatio_working_3-way'!Y49+2*PI())/3)</f>
        <v>-0.37891827216428897</v>
      </c>
      <c r="AK49" s="11">
        <f>'OddsRatio_working_3-way'!U49/(3*'OddsRatio_working_3-way'!X49^(1/3))*SIN(('OddsRatio_working_3-way'!Y49+4*PI())/3)</f>
        <v>0.53282291110412239</v>
      </c>
      <c r="AL49" s="11">
        <f>'OddsRatio_working_3-way'!Z49+'OddsRatio_working_3-way'!AF49</f>
        <v>1.0527880351825702</v>
      </c>
      <c r="AM49" s="11">
        <f>'OddsRatio_working_3-way'!AA49+'OddsRatio_working_3-way'!AG49</f>
        <v>-0.79296467175562002</v>
      </c>
      <c r="AN49" s="11">
        <f>'OddsRatio_working_3-way'!AB49+'OddsRatio_working_3-way'!AH49</f>
        <v>-0.25982336342695006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1.0527880351825702</v>
      </c>
      <c r="AS49" s="11">
        <f>IF(('OddsRatio_working_3-way'!X49=0),IF(Q49&gt;0,-Q49^(1/3),(-Q49)^(1/3)),'OddsRatio_working_3-way'!AM49-'OddsRatio_working_3-way'!R49/3)</f>
        <v>-0.79296467175562002</v>
      </c>
      <c r="AT49" s="11">
        <f>IF(('OddsRatio_working_3-way'!X49=0),IF(Q49&gt;0,-Q49^(1/3),(-Q49)^(1/3)),'OddsRatio_working_3-way'!AN49-'OddsRatio_working_3-way'!R49/3)</f>
        <v>-0.25982336342695006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2.13</v>
      </c>
      <c r="B50" s="4">
        <f>IF('True_Odds_Calculator_3-way'!B49="","",'True_Odds_Calculator_3-way'!B49)</f>
        <v>3.71</v>
      </c>
      <c r="C50" s="4">
        <f>IF('True_Odds_Calculator_3-way'!C49="","",'True_Odds_Calculator_3-way'!C49)</f>
        <v>3.46</v>
      </c>
      <c r="D50" s="9">
        <f t="shared" si="13"/>
        <v>0.45870764980471668</v>
      </c>
      <c r="E50" s="9">
        <f t="shared" si="14"/>
        <v>0.26109646426690619</v>
      </c>
      <c r="F50" s="9">
        <f t="shared" si="15"/>
        <v>0.28019588592837719</v>
      </c>
      <c r="G50" s="9">
        <f t="shared" si="16"/>
        <v>1.044281208603802</v>
      </c>
      <c r="H50" s="9">
        <f t="shared" si="17"/>
        <v>2.1800377657222962</v>
      </c>
      <c r="I50" s="9">
        <f t="shared" si="18"/>
        <v>3.8300020753163042</v>
      </c>
      <c r="J50" s="9">
        <f t="shared" si="19"/>
        <v>3.5689317731653523</v>
      </c>
      <c r="K50" s="11">
        <f t="shared" si="20"/>
        <v>0.46948356807511737</v>
      </c>
      <c r="L50" s="11">
        <f t="shared" si="21"/>
        <v>0.26954177897574122</v>
      </c>
      <c r="M50" s="11">
        <f t="shared" si="22"/>
        <v>0.28901734104046245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-0.275520063340014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0.23041510048402536</v>
      </c>
      <c r="Q50" s="11">
        <f>2*'OddsRatio_working_3-way'!K50*'OddsRatio_working_3-way'!L50*'OddsRatio_working_3-way'!M50</f>
        <v>7.3147650947309628E-2</v>
      </c>
      <c r="R50" s="11">
        <f t="shared" si="23"/>
        <v>0</v>
      </c>
      <c r="S50" s="11">
        <f t="shared" si="24"/>
        <v>-0.83629154875619538</v>
      </c>
      <c r="T50" s="11">
        <f t="shared" si="25"/>
        <v>-0.2654893805575223</v>
      </c>
      <c r="U50" s="11">
        <f>'OddsRatio_working_3-way'!S50-'OddsRatio_working_3-way'!R50^2/3</f>
        <v>-0.83629154875619538</v>
      </c>
      <c r="V50" s="11">
        <f>'OddsRatio_working_3-way'!S50*'OddsRatio_working_3-way'!R50/3-2*'OddsRatio_working_3-way'!R50^3/27-'OddsRatio_working_3-way'!T50</f>
        <v>0.2654893805575223</v>
      </c>
      <c r="W50" s="11">
        <f>'OddsRatio_working_3-way'!V50^2+4*'OddsRatio_working_3-way'!U50^3/27</f>
        <v>-1.6165545253406841E-2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0.14718199316001918</v>
      </c>
      <c r="Y50" s="11">
        <f>IF('OddsRatio_working_3-way'!W50&gt;=0,IF('OddsRatio_working_3-way'!V50+SQRT('OddsRatio_working_3-way'!W50)&gt;0,0,PI()),ACOS('OddsRatio_working_3-way'!V50/(2*'OddsRatio_working_3-way'!X50)))</f>
        <v>0.44662843261179219</v>
      </c>
      <c r="Z50" s="11">
        <f>'OddsRatio_working_3-way'!X50^(1/3)*COS('OddsRatio_working_3-way'!Y50/3)</f>
        <v>0.52214060430190101</v>
      </c>
      <c r="AA50" s="11">
        <f>'OddsRatio_working_3-way'!X50^(1/3)*COS(('OddsRatio_working_3-way'!Y50+2*PI())/3)</f>
        <v>-0.32889197415542926</v>
      </c>
      <c r="AB50" s="11">
        <f>'OddsRatio_working_3-way'!X50^(1/3)*COS(('OddsRatio_working_3-way'!Y50+4*PI())/3)</f>
        <v>-0.19324863014647192</v>
      </c>
      <c r="AC50" s="11">
        <f>'OddsRatio_working_3-way'!X50^(1/3)*SIN('OddsRatio_working_3-way'!Y50/3)</f>
        <v>7.8313721177352524E-2</v>
      </c>
      <c r="AD50" s="11">
        <f>'OddsRatio_working_3-way'!X50^(1/3)*SIN(('OddsRatio_working_3-way'!Y50+2*PI())/3)</f>
        <v>0.41303016708412837</v>
      </c>
      <c r="AE50" s="11">
        <f>'OddsRatio_working_3-way'!X50^(1/3)*SIN(('OddsRatio_working_3-way'!Y50+4*PI())/3)</f>
        <v>-0.49134388826148095</v>
      </c>
      <c r="AF50" s="11">
        <f>-'OddsRatio_working_3-way'!U50/(3*'OddsRatio_working_3-way'!X50^(1/3))*COS(('OddsRatio_working_3-way'!Y50)/3)</f>
        <v>0.5221406043019009</v>
      </c>
      <c r="AG50" s="11">
        <f>-'OddsRatio_working_3-way'!U50/(3*'OddsRatio_working_3-way'!X50^(1/3))*COS(('OddsRatio_working_3-way'!Y50+2*PI())/3)</f>
        <v>-0.3288919741554292</v>
      </c>
      <c r="AH50" s="11">
        <f>-'OddsRatio_working_3-way'!U50/(3*'OddsRatio_working_3-way'!X50^(1/3))*COS(('OddsRatio_working_3-way'!Y50+4*PI())/3)</f>
        <v>-0.19324863014647189</v>
      </c>
      <c r="AI50" s="11">
        <f>'OddsRatio_working_3-way'!U50/(3*'OddsRatio_working_3-way'!X50^(1/3))*SIN(('OddsRatio_working_3-way'!Y50)/3)</f>
        <v>-7.831372117735251E-2</v>
      </c>
      <c r="AJ50" s="11">
        <f>'OddsRatio_working_3-way'!U50/(3*'OddsRatio_working_3-way'!X50^(1/3))*SIN(('OddsRatio_working_3-way'!Y50+2*PI())/3)</f>
        <v>-0.41303016708412826</v>
      </c>
      <c r="AK50" s="11">
        <f>'OddsRatio_working_3-way'!U50/(3*'OddsRatio_working_3-way'!X50^(1/3))*SIN(('OddsRatio_working_3-way'!Y50+4*PI())/3)</f>
        <v>0.49134388826148084</v>
      </c>
      <c r="AL50" s="11">
        <f>'OddsRatio_working_3-way'!Z50+'OddsRatio_working_3-way'!AF50</f>
        <v>1.044281208603802</v>
      </c>
      <c r="AM50" s="11">
        <f>'OddsRatio_working_3-way'!AA50+'OddsRatio_working_3-way'!AG50</f>
        <v>-0.65778394831085851</v>
      </c>
      <c r="AN50" s="11">
        <f>'OddsRatio_working_3-way'!AB50+'OddsRatio_working_3-way'!AH50</f>
        <v>-0.38649726029294384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1.044281208603802</v>
      </c>
      <c r="AS50" s="11">
        <f>IF(('OddsRatio_working_3-way'!X50=0),IF(Q50&gt;0,-Q50^(1/3),(-Q50)^(1/3)),'OddsRatio_working_3-way'!AM50-'OddsRatio_working_3-way'!R50/3)</f>
        <v>-0.65778394831085851</v>
      </c>
      <c r="AT50" s="11">
        <f>IF(('OddsRatio_working_3-way'!X50=0),IF(Q50&gt;0,-Q50^(1/3),(-Q50)^(1/3)),'OddsRatio_working_3-way'!AN50-'OddsRatio_working_3-way'!R50/3)</f>
        <v>-0.38649726029294384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2.1800000000000002</v>
      </c>
      <c r="B51" s="4">
        <f>IF('True_Odds_Calculator_3-way'!B50="","",'True_Odds_Calculator_3-way'!B50)</f>
        <v>3.26</v>
      </c>
      <c r="C51" s="4">
        <f>IF('True_Odds_Calculator_3-way'!C50="","",'True_Odds_Calculator_3-way'!C50)</f>
        <v>3.72</v>
      </c>
      <c r="D51" s="9">
        <f t="shared" si="13"/>
        <v>0.44569819911192071</v>
      </c>
      <c r="E51" s="9">
        <f t="shared" si="14"/>
        <v>0.29568778229449844</v>
      </c>
      <c r="F51" s="9">
        <f t="shared" si="15"/>
        <v>0.25861401859358102</v>
      </c>
      <c r="G51" s="9">
        <f t="shared" si="16"/>
        <v>1.0539582386112425</v>
      </c>
      <c r="H51" s="9">
        <f t="shared" si="17"/>
        <v>2.2436707215612661</v>
      </c>
      <c r="I51" s="9">
        <f t="shared" si="18"/>
        <v>3.3819456192614084</v>
      </c>
      <c r="J51" s="9">
        <f t="shared" si="19"/>
        <v>3.86676640902258</v>
      </c>
      <c r="K51" s="11">
        <f t="shared" si="20"/>
        <v>0.4587155963302752</v>
      </c>
      <c r="L51" s="11">
        <f t="shared" si="21"/>
        <v>0.30674846625766872</v>
      </c>
      <c r="M51" s="11">
        <f t="shared" si="22"/>
        <v>0.26881720430107525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-0.27437359705773257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0.2330041619990183</v>
      </c>
      <c r="Q51" s="11">
        <f>2*'OddsRatio_working_3-way'!K51*'OddsRatio_working_3-way'!L51*'OddsRatio_working_3-way'!M51</f>
        <v>7.5650701947733226E-2</v>
      </c>
      <c r="R51" s="11">
        <f t="shared" si="23"/>
        <v>0</v>
      </c>
      <c r="S51" s="11">
        <f t="shared" si="24"/>
        <v>-0.84922224477011365</v>
      </c>
      <c r="T51" s="11">
        <f t="shared" si="25"/>
        <v>-0.27572150804224471</v>
      </c>
      <c r="U51" s="11">
        <f>'OddsRatio_working_3-way'!S51-'OddsRatio_working_3-way'!R51^2/3</f>
        <v>-0.84922224477011365</v>
      </c>
      <c r="V51" s="11">
        <f>'OddsRatio_working_3-way'!S51*'OddsRatio_working_3-way'!R51/3-2*'OddsRatio_working_3-way'!R51^3/27-'OddsRatio_working_3-way'!T51</f>
        <v>0.27572150804224471</v>
      </c>
      <c r="W51" s="11">
        <f>'OddsRatio_working_3-way'!V51^2+4*'OddsRatio_working_3-way'!U51^3/27</f>
        <v>-1.4709614087637587E-2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0.15060873487677201</v>
      </c>
      <c r="Y51" s="11">
        <f>IF('OddsRatio_working_3-way'!W51&gt;=0,IF('OddsRatio_working_3-way'!V51+SQRT('OddsRatio_working_3-way'!W51)&gt;0,0,PI()),ACOS('OddsRatio_working_3-way'!V51/(2*'OddsRatio_working_3-way'!X51)))</f>
        <v>0.41440275089684664</v>
      </c>
      <c r="Z51" s="11">
        <f>'OddsRatio_working_3-way'!X51^(1/3)*COS('OddsRatio_working_3-way'!Y51/3)</f>
        <v>0.52697911930562125</v>
      </c>
      <c r="AA51" s="11">
        <f>'OddsRatio_working_3-way'!X51^(1/3)*COS(('OddsRatio_working_3-way'!Y51+2*PI())/3)</f>
        <v>-0.32693494604482737</v>
      </c>
      <c r="AB51" s="11">
        <f>'OddsRatio_working_3-way'!X51^(1/3)*COS(('OddsRatio_working_3-way'!Y51+4*PI())/3)</f>
        <v>-0.20004417326079421</v>
      </c>
      <c r="AC51" s="11">
        <f>'OddsRatio_working_3-way'!X51^(1/3)*SIN('OddsRatio_working_3-way'!Y51/3)</f>
        <v>7.3260421824541372E-2</v>
      </c>
      <c r="AD51" s="11">
        <f>'OddsRatio_working_3-way'!X51^(1/3)*SIN(('OddsRatio_working_3-way'!Y51+2*PI())/3)</f>
        <v>0.41974709367034785</v>
      </c>
      <c r="AE51" s="11">
        <f>'OddsRatio_working_3-way'!X51^(1/3)*SIN(('OddsRatio_working_3-way'!Y51+4*PI())/3)</f>
        <v>-0.49300751549488903</v>
      </c>
      <c r="AF51" s="11">
        <f>-'OddsRatio_working_3-way'!U51/(3*'OddsRatio_working_3-way'!X51^(1/3))*COS(('OddsRatio_working_3-way'!Y51)/3)</f>
        <v>0.52697911930562114</v>
      </c>
      <c r="AG51" s="11">
        <f>-'OddsRatio_working_3-way'!U51/(3*'OddsRatio_working_3-way'!X51^(1/3))*COS(('OddsRatio_working_3-way'!Y51+2*PI())/3)</f>
        <v>-0.32693494604482731</v>
      </c>
      <c r="AH51" s="11">
        <f>-'OddsRatio_working_3-way'!U51/(3*'OddsRatio_working_3-way'!X51^(1/3))*COS(('OddsRatio_working_3-way'!Y51+4*PI())/3)</f>
        <v>-0.20004417326079418</v>
      </c>
      <c r="AI51" s="11">
        <f>'OddsRatio_working_3-way'!U51/(3*'OddsRatio_working_3-way'!X51^(1/3))*SIN(('OddsRatio_working_3-way'!Y51)/3)</f>
        <v>-7.3260421824541358E-2</v>
      </c>
      <c r="AJ51" s="11">
        <f>'OddsRatio_working_3-way'!U51/(3*'OddsRatio_working_3-way'!X51^(1/3))*SIN(('OddsRatio_working_3-way'!Y51+2*PI())/3)</f>
        <v>-0.41974709367034779</v>
      </c>
      <c r="AK51" s="11">
        <f>'OddsRatio_working_3-way'!U51/(3*'OddsRatio_working_3-way'!X51^(1/3))*SIN(('OddsRatio_working_3-way'!Y51+4*PI())/3)</f>
        <v>0.49300751549488891</v>
      </c>
      <c r="AL51" s="11">
        <f>'OddsRatio_working_3-way'!Z51+'OddsRatio_working_3-way'!AF51</f>
        <v>1.0539582386112425</v>
      </c>
      <c r="AM51" s="11">
        <f>'OddsRatio_working_3-way'!AA51+'OddsRatio_working_3-way'!AG51</f>
        <v>-0.65386989208965463</v>
      </c>
      <c r="AN51" s="11">
        <f>'OddsRatio_working_3-way'!AB51+'OddsRatio_working_3-way'!AH51</f>
        <v>-0.40008834652158842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1.0539582386112425</v>
      </c>
      <c r="AS51" s="11">
        <f>IF(('OddsRatio_working_3-way'!X51=0),IF(Q51&gt;0,-Q51^(1/3),(-Q51)^(1/3)),'OddsRatio_working_3-way'!AM51-'OddsRatio_working_3-way'!R51/3)</f>
        <v>-0.65386989208965463</v>
      </c>
      <c r="AT51" s="11">
        <f>IF(('OddsRatio_working_3-way'!X51=0),IF(Q51&gt;0,-Q51^(1/3),(-Q51)^(1/3)),'OddsRatio_working_3-way'!AN51-'OddsRatio_working_3-way'!R51/3)</f>
        <v>-0.40008834652158842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1.49</v>
      </c>
      <c r="B52" s="4">
        <f>IF('True_Odds_Calculator_3-way'!B51="","",'True_Odds_Calculator_3-way'!B51)</f>
        <v>4.09</v>
      </c>
      <c r="C52" s="4">
        <f>IF('True_Odds_Calculator_3-way'!C51="","",'True_Odds_Calculator_3-way'!C51)</f>
        <v>8.17</v>
      </c>
      <c r="D52" s="9">
        <f t="shared" si="13"/>
        <v>0.65444298882048602</v>
      </c>
      <c r="E52" s="9">
        <f t="shared" si="14"/>
        <v>0.23096076454905737</v>
      </c>
      <c r="F52" s="9">
        <f t="shared" si="15"/>
        <v>0.11459624663045684</v>
      </c>
      <c r="G52" s="9">
        <f t="shared" si="16"/>
        <v>1.0775856754662478</v>
      </c>
      <c r="H52" s="9">
        <f t="shared" si="17"/>
        <v>1.5280169809784614</v>
      </c>
      <c r="I52" s="9">
        <f t="shared" si="18"/>
        <v>4.3297397371907049</v>
      </c>
      <c r="J52" s="9">
        <f t="shared" si="19"/>
        <v>8.7262892930929983</v>
      </c>
      <c r="K52" s="11">
        <f t="shared" si="20"/>
        <v>0.67114093959731547</v>
      </c>
      <c r="L52" s="11">
        <f t="shared" si="21"/>
        <v>0.24449877750611249</v>
      </c>
      <c r="M52" s="11">
        <f t="shared" si="22"/>
        <v>0.12239902080783353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-0.21804296657338407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0.21591202534979906</v>
      </c>
      <c r="Q52" s="11">
        <f>2*'OddsRatio_working_3-way'!K52*'OddsRatio_working_3-way'!L52*'OddsRatio_working_3-way'!M52</f>
        <v>4.0169679134846342E-2</v>
      </c>
      <c r="R52" s="11">
        <f t="shared" si="23"/>
        <v>0</v>
      </c>
      <c r="S52" s="11">
        <f t="shared" si="24"/>
        <v>-0.99022696646870367</v>
      </c>
      <c r="T52" s="11">
        <f t="shared" si="25"/>
        <v>-0.18422827283138676</v>
      </c>
      <c r="U52" s="11">
        <f>'OddsRatio_working_3-way'!S52-'OddsRatio_working_3-way'!R52^2/3</f>
        <v>-0.99022696646870367</v>
      </c>
      <c r="V52" s="11">
        <f>'OddsRatio_working_3-way'!S52*'OddsRatio_working_3-way'!R52/3-2*'OddsRatio_working_3-way'!R52^3/27-'OddsRatio_working_3-way'!T52</f>
        <v>0.18422827283138676</v>
      </c>
      <c r="W52" s="11">
        <f>'OddsRatio_working_3-way'!V52^2+4*'OddsRatio_working_3-way'!U52^3/27</f>
        <v>-0.10990683275112587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0.18963576222693451</v>
      </c>
      <c r="Y52" s="11">
        <f>IF('OddsRatio_working_3-way'!W52&gt;=0,IF('OddsRatio_working_3-way'!V52+SQRT('OddsRatio_working_3-way'!W52)&gt;0,0,PI()),ACOS('OddsRatio_working_3-way'!V52/(2*'OddsRatio_working_3-way'!X52)))</f>
        <v>1.0635839934855678</v>
      </c>
      <c r="Z52" s="11">
        <f>'OddsRatio_working_3-way'!X52^(1/3)*COS('OddsRatio_working_3-way'!Y52/3)</f>
        <v>0.53879283773312392</v>
      </c>
      <c r="AA52" s="11">
        <f>'OddsRatio_working_3-way'!X52^(1/3)*COS(('OddsRatio_working_3-way'!Y52+2*PI())/3)</f>
        <v>-0.4421200423892046</v>
      </c>
      <c r="AB52" s="11">
        <f>'OddsRatio_working_3-way'!X52^(1/3)*COS(('OddsRatio_working_3-way'!Y52+4*PI())/3)</f>
        <v>-9.6672795343919468E-2</v>
      </c>
      <c r="AC52" s="11">
        <f>'OddsRatio_working_3-way'!X52^(1/3)*SIN('OddsRatio_working_3-way'!Y52/3)</f>
        <v>0.1994440610724105</v>
      </c>
      <c r="AD52" s="11">
        <f>'OddsRatio_working_3-way'!X52^(1/3)*SIN(('OddsRatio_working_3-way'!Y52+2*PI())/3)</f>
        <v>0.36688625431778688</v>
      </c>
      <c r="AE52" s="11">
        <f>'OddsRatio_working_3-way'!X52^(1/3)*SIN(('OddsRatio_working_3-way'!Y52+4*PI())/3)</f>
        <v>-0.56633031539019751</v>
      </c>
      <c r="AF52" s="11">
        <f>-'OddsRatio_working_3-way'!U52/(3*'OddsRatio_working_3-way'!X52^(1/3))*COS(('OddsRatio_working_3-way'!Y52)/3)</f>
        <v>0.53879283773312403</v>
      </c>
      <c r="AG52" s="11">
        <f>-'OddsRatio_working_3-way'!U52/(3*'OddsRatio_working_3-way'!X52^(1/3))*COS(('OddsRatio_working_3-way'!Y52+2*PI())/3)</f>
        <v>-0.44212004238920471</v>
      </c>
      <c r="AH52" s="11">
        <f>-'OddsRatio_working_3-way'!U52/(3*'OddsRatio_working_3-way'!X52^(1/3))*COS(('OddsRatio_working_3-way'!Y52+4*PI())/3)</f>
        <v>-9.6672795343919482E-2</v>
      </c>
      <c r="AI52" s="11">
        <f>'OddsRatio_working_3-way'!U52/(3*'OddsRatio_working_3-way'!X52^(1/3))*SIN(('OddsRatio_working_3-way'!Y52)/3)</f>
        <v>-0.19944406107241053</v>
      </c>
      <c r="AJ52" s="11">
        <f>'OddsRatio_working_3-way'!U52/(3*'OddsRatio_working_3-way'!X52^(1/3))*SIN(('OddsRatio_working_3-way'!Y52+2*PI())/3)</f>
        <v>-0.36688625431778693</v>
      </c>
      <c r="AK52" s="11">
        <f>'OddsRatio_working_3-way'!U52/(3*'OddsRatio_working_3-way'!X52^(1/3))*SIN(('OddsRatio_working_3-way'!Y52+4*PI())/3)</f>
        <v>0.56633031539019763</v>
      </c>
      <c r="AL52" s="11">
        <f>'OddsRatio_working_3-way'!Z52+'OddsRatio_working_3-way'!AF52</f>
        <v>1.0775856754662478</v>
      </c>
      <c r="AM52" s="11">
        <f>'OddsRatio_working_3-way'!AA52+'OddsRatio_working_3-way'!AG52</f>
        <v>-0.88424008477840932</v>
      </c>
      <c r="AN52" s="11">
        <f>'OddsRatio_working_3-way'!AB52+'OddsRatio_working_3-way'!AH52</f>
        <v>-0.19334559068783896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1.0775856754662478</v>
      </c>
      <c r="AS52" s="11">
        <f>IF(('OddsRatio_working_3-way'!X52=0),IF(Q52&gt;0,-Q52^(1/3),(-Q52)^(1/3)),'OddsRatio_working_3-way'!AM52-'OddsRatio_working_3-way'!R52/3)</f>
        <v>-0.88424008477840932</v>
      </c>
      <c r="AT52" s="11">
        <f>IF(('OddsRatio_working_3-way'!X52=0),IF(Q52&gt;0,-Q52^(1/3),(-Q52)^(1/3)),'OddsRatio_working_3-way'!AN52-'OddsRatio_working_3-way'!R52/3)</f>
        <v>-0.19334559068783896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2.25</v>
      </c>
      <c r="B53" s="4">
        <f>IF('True_Odds_Calculator_3-way'!B52="","",'True_Odds_Calculator_3-way'!B52)</f>
        <v>3.58</v>
      </c>
      <c r="C53" s="4">
        <f>IF('True_Odds_Calculator_3-way'!C52="","",'True_Odds_Calculator_3-way'!C52)</f>
        <v>3.22</v>
      </c>
      <c r="D53" s="9">
        <f t="shared" si="13"/>
        <v>0.4315831155015174</v>
      </c>
      <c r="E53" s="9">
        <f t="shared" si="14"/>
        <v>0.26893339244298492</v>
      </c>
      <c r="F53" s="9">
        <f t="shared" si="15"/>
        <v>0.29948349205549762</v>
      </c>
      <c r="G53" s="9">
        <f t="shared" si="16"/>
        <v>1.053640634366261</v>
      </c>
      <c r="H53" s="9">
        <f t="shared" si="17"/>
        <v>2.3170507929578261</v>
      </c>
      <c r="I53" s="9">
        <f t="shared" si="18"/>
        <v>3.7183928366649539</v>
      </c>
      <c r="J53" s="9">
        <f t="shared" si="19"/>
        <v>3.3390822082930995</v>
      </c>
      <c r="K53" s="11">
        <f t="shared" si="20"/>
        <v>0.44444444444444442</v>
      </c>
      <c r="L53" s="11">
        <f t="shared" si="21"/>
        <v>0.27932960893854747</v>
      </c>
      <c r="M53" s="11">
        <f t="shared" si="22"/>
        <v>0.3105590062111801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-0.27603317255976967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0.23325660925855241</v>
      </c>
      <c r="Q53" s="11">
        <f>2*'OddsRatio_working_3-way'!K53*'OddsRatio_working_3-way'!L53*'OddsRatio_working_3-way'!M53</f>
        <v>7.710962289538921E-2</v>
      </c>
      <c r="R53" s="11">
        <f t="shared" si="23"/>
        <v>0</v>
      </c>
      <c r="S53" s="11">
        <f t="shared" si="24"/>
        <v>-0.84503107758921681</v>
      </c>
      <c r="T53" s="11">
        <f t="shared" si="25"/>
        <v>-0.27934911655841876</v>
      </c>
      <c r="U53" s="11">
        <f>'OddsRatio_working_3-way'!S53-'OddsRatio_working_3-way'!R53^2/3</f>
        <v>-0.84503107758921681</v>
      </c>
      <c r="V53" s="11">
        <f>'OddsRatio_working_3-way'!S53*'OddsRatio_working_3-way'!R53/3-2*'OddsRatio_working_3-way'!R53^3/27-'OddsRatio_working_3-way'!T53</f>
        <v>0.27934911655841876</v>
      </c>
      <c r="W53" s="11">
        <f>'OddsRatio_working_3-way'!V53^2+4*'OddsRatio_working_3-way'!U53^3/27</f>
        <v>-1.135928559288972E-2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0.14949516255957812</v>
      </c>
      <c r="Y53" s="11">
        <f>IF('OddsRatio_working_3-way'!W53&gt;=0,IF('OddsRatio_working_3-way'!V53+SQRT('OddsRatio_working_3-way'!W53)&gt;0,0,PI()),ACOS('OddsRatio_working_3-way'!V53/(2*'OddsRatio_working_3-way'!X53)))</f>
        <v>0.36448290310124976</v>
      </c>
      <c r="Z53" s="11">
        <f>'OddsRatio_working_3-way'!X53^(1/3)*COS('OddsRatio_working_3-way'!Y53/3)</f>
        <v>0.52682031718313038</v>
      </c>
      <c r="AA53" s="11">
        <f>'OddsRatio_working_3-way'!X53^(1/3)*COS(('OddsRatio_working_3-way'!Y53+2*PI())/3)</f>
        <v>-0.31911504571651672</v>
      </c>
      <c r="AB53" s="11">
        <f>'OddsRatio_working_3-way'!X53^(1/3)*COS(('OddsRatio_working_3-way'!Y53+4*PI())/3)</f>
        <v>-0.20770527146661374</v>
      </c>
      <c r="AC53" s="11">
        <f>'OddsRatio_working_3-way'!X53^(1/3)*SIN('OddsRatio_working_3-way'!Y53/3)</f>
        <v>6.4322463153537013E-2</v>
      </c>
      <c r="AD53" s="11">
        <f>'OddsRatio_working_3-way'!X53^(1/3)*SIN(('OddsRatio_working_3-way'!Y53+2*PI())/3)</f>
        <v>0.42407854633359798</v>
      </c>
      <c r="AE53" s="11">
        <f>'OddsRatio_working_3-way'!X53^(1/3)*SIN(('OddsRatio_working_3-way'!Y53+4*PI())/3)</f>
        <v>-0.48840100948713494</v>
      </c>
      <c r="AF53" s="11">
        <f>-'OddsRatio_working_3-way'!U53/(3*'OddsRatio_working_3-way'!X53^(1/3))*COS(('OddsRatio_working_3-way'!Y53)/3)</f>
        <v>0.52682031718313049</v>
      </c>
      <c r="AG53" s="11">
        <f>-'OddsRatio_working_3-way'!U53/(3*'OddsRatio_working_3-way'!X53^(1/3))*COS(('OddsRatio_working_3-way'!Y53+2*PI())/3)</f>
        <v>-0.31911504571651678</v>
      </c>
      <c r="AH53" s="11">
        <f>-'OddsRatio_working_3-way'!U53/(3*'OddsRatio_working_3-way'!X53^(1/3))*COS(('OddsRatio_working_3-way'!Y53+4*PI())/3)</f>
        <v>-0.20770527146661377</v>
      </c>
      <c r="AI53" s="11">
        <f>'OddsRatio_working_3-way'!U53/(3*'OddsRatio_working_3-way'!X53^(1/3))*SIN(('OddsRatio_working_3-way'!Y53)/3)</f>
        <v>-6.4322463153537027E-2</v>
      </c>
      <c r="AJ53" s="11">
        <f>'OddsRatio_working_3-way'!U53/(3*'OddsRatio_working_3-way'!X53^(1/3))*SIN(('OddsRatio_working_3-way'!Y53+2*PI())/3)</f>
        <v>-0.42407854633359809</v>
      </c>
      <c r="AK53" s="11">
        <f>'OddsRatio_working_3-way'!U53/(3*'OddsRatio_working_3-way'!X53^(1/3))*SIN(('OddsRatio_working_3-way'!Y53+4*PI())/3)</f>
        <v>0.48840100948713505</v>
      </c>
      <c r="AL53" s="11">
        <f>'OddsRatio_working_3-way'!Z53+'OddsRatio_working_3-way'!AF53</f>
        <v>1.053640634366261</v>
      </c>
      <c r="AM53" s="11">
        <f>'OddsRatio_working_3-way'!AA53+'OddsRatio_working_3-way'!AG53</f>
        <v>-0.63823009143303344</v>
      </c>
      <c r="AN53" s="11">
        <f>'OddsRatio_working_3-way'!AB53+'OddsRatio_working_3-way'!AH53</f>
        <v>-0.41541054293322754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1.053640634366261</v>
      </c>
      <c r="AS53" s="11">
        <f>IF(('OddsRatio_working_3-way'!X53=0),IF(Q53&gt;0,-Q53^(1/3),(-Q53)^(1/3)),'OddsRatio_working_3-way'!AM53-'OddsRatio_working_3-way'!R53/3)</f>
        <v>-0.63823009143303344</v>
      </c>
      <c r="AT53" s="11">
        <f>IF(('OddsRatio_working_3-way'!X53=0),IF(Q53&gt;0,-Q53^(1/3),(-Q53)^(1/3)),'OddsRatio_working_3-way'!AN53-'OddsRatio_working_3-way'!R53/3)</f>
        <v>-0.41541054293322754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2.5</v>
      </c>
      <c r="B54" s="4">
        <f>IF('True_Odds_Calculator_3-way'!B53="","",'True_Odds_Calculator_3-way'!B53)</f>
        <v>3.03</v>
      </c>
      <c r="C54" s="4">
        <f>IF('True_Odds_Calculator_3-way'!C53="","",'True_Odds_Calculator_3-way'!C53)</f>
        <v>3.24</v>
      </c>
      <c r="D54" s="9">
        <f t="shared" si="13"/>
        <v>0.38619761164378574</v>
      </c>
      <c r="E54" s="9">
        <f t="shared" si="14"/>
        <v>0.31736786971024755</v>
      </c>
      <c r="F54" s="9">
        <f t="shared" si="15"/>
        <v>0.29643451864596682</v>
      </c>
      <c r="G54" s="9">
        <f t="shared" si="16"/>
        <v>1.0595653103492224</v>
      </c>
      <c r="H54" s="9">
        <f t="shared" si="17"/>
        <v>2.589347965523833</v>
      </c>
      <c r="I54" s="9">
        <f t="shared" si="18"/>
        <v>3.150917580008922</v>
      </c>
      <c r="J54" s="9">
        <f t="shared" si="19"/>
        <v>3.3734262951822584</v>
      </c>
      <c r="K54" s="11">
        <f t="shared" si="20"/>
        <v>0.4</v>
      </c>
      <c r="L54" s="11">
        <f t="shared" si="21"/>
        <v>0.33003300330033003</v>
      </c>
      <c r="M54" s="11">
        <f t="shared" si="22"/>
        <v>0.30864197530864196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-0.27791223566801138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0.23509758383245732</v>
      </c>
      <c r="Q54" s="11">
        <f>2*'OddsRatio_working_3-way'!K54*'OddsRatio_working_3-way'!L54*'OddsRatio_working_3-way'!M54</f>
        <v>8.1489630444525937E-2</v>
      </c>
      <c r="R54" s="11">
        <f t="shared" si="23"/>
        <v>0</v>
      </c>
      <c r="S54" s="11">
        <f t="shared" si="24"/>
        <v>-0.84594182500586401</v>
      </c>
      <c r="T54" s="11">
        <f t="shared" si="25"/>
        <v>-0.29322073657049014</v>
      </c>
      <c r="U54" s="11">
        <f>'OddsRatio_working_3-way'!S54-'OddsRatio_working_3-way'!R54^2/3</f>
        <v>-0.84594182500586401</v>
      </c>
      <c r="V54" s="11">
        <f>'OddsRatio_working_3-way'!S54*'OddsRatio_working_3-way'!R54/3-2*'OddsRatio_working_3-way'!R54^3/27-'OddsRatio_working_3-way'!T54</f>
        <v>0.29322073657049014</v>
      </c>
      <c r="W54" s="11">
        <f>'OddsRatio_working_3-way'!V54^2+4*'OddsRatio_working_3-way'!U54^3/27</f>
        <v>-3.7061676846034397E-3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0.14973690931058398</v>
      </c>
      <c r="Y54" s="11">
        <f>IF('OddsRatio_working_3-way'!W54&gt;=0,IF('OddsRatio_working_3-way'!V54+SQRT('OddsRatio_working_3-way'!W54)&gt;0,0,PI()),ACOS('OddsRatio_working_3-way'!V54/(2*'OddsRatio_working_3-way'!X54)))</f>
        <v>0.20471101969579553</v>
      </c>
      <c r="Z54" s="11">
        <f>'OddsRatio_working_3-way'!X54^(1/3)*COS('OddsRatio_working_3-way'!Y54/3)</f>
        <v>0.52978265517461121</v>
      </c>
      <c r="AA54" s="11">
        <f>'OddsRatio_working_3-way'!X54^(1/3)*COS(('OddsRatio_working_3-way'!Y54+2*PI())/3)</f>
        <v>-0.29624750654090715</v>
      </c>
      <c r="AB54" s="11">
        <f>'OddsRatio_working_3-way'!X54^(1/3)*COS(('OddsRatio_working_3-way'!Y54+4*PI())/3)</f>
        <v>-0.2335351486337042</v>
      </c>
      <c r="AC54" s="11">
        <f>'OddsRatio_working_3-way'!X54^(1/3)*SIN('OddsRatio_working_3-way'!Y54/3)</f>
        <v>3.620699671923977E-2</v>
      </c>
      <c r="AD54" s="11">
        <f>'OddsRatio_working_3-way'!X54^(1/3)*SIN(('OddsRatio_working_3-way'!Y54+2*PI())/3)</f>
        <v>0.44070173950596475</v>
      </c>
      <c r="AE54" s="11">
        <f>'OddsRatio_working_3-way'!X54^(1/3)*SIN(('OddsRatio_working_3-way'!Y54+4*PI())/3)</f>
        <v>-0.47690873622520458</v>
      </c>
      <c r="AF54" s="11">
        <f>-'OddsRatio_working_3-way'!U54/(3*'OddsRatio_working_3-way'!X54^(1/3))*COS(('OddsRatio_working_3-way'!Y54)/3)</f>
        <v>0.52978265517461109</v>
      </c>
      <c r="AG54" s="11">
        <f>-'OddsRatio_working_3-way'!U54/(3*'OddsRatio_working_3-way'!X54^(1/3))*COS(('OddsRatio_working_3-way'!Y54+2*PI())/3)</f>
        <v>-0.29624750654090704</v>
      </c>
      <c r="AH54" s="11">
        <f>-'OddsRatio_working_3-way'!U54/(3*'OddsRatio_working_3-way'!X54^(1/3))*COS(('OddsRatio_working_3-way'!Y54+4*PI())/3)</f>
        <v>-0.23353514863370414</v>
      </c>
      <c r="AI54" s="11">
        <f>'OddsRatio_working_3-way'!U54/(3*'OddsRatio_working_3-way'!X54^(1/3))*SIN(('OddsRatio_working_3-way'!Y54)/3)</f>
        <v>-3.6206996719239763E-2</v>
      </c>
      <c r="AJ54" s="11">
        <f>'OddsRatio_working_3-way'!U54/(3*'OddsRatio_working_3-way'!X54^(1/3))*SIN(('OddsRatio_working_3-way'!Y54+2*PI())/3)</f>
        <v>-0.4407017395059647</v>
      </c>
      <c r="AK54" s="11">
        <f>'OddsRatio_working_3-way'!U54/(3*'OddsRatio_working_3-way'!X54^(1/3))*SIN(('OddsRatio_working_3-way'!Y54+4*PI())/3)</f>
        <v>0.47690873622520447</v>
      </c>
      <c r="AL54" s="11">
        <f>'OddsRatio_working_3-way'!Z54+'OddsRatio_working_3-way'!AF54</f>
        <v>1.0595653103492224</v>
      </c>
      <c r="AM54" s="11">
        <f>'OddsRatio_working_3-way'!AA54+'OddsRatio_working_3-way'!AG54</f>
        <v>-0.59249501308181418</v>
      </c>
      <c r="AN54" s="11">
        <f>'OddsRatio_working_3-way'!AB54+'OddsRatio_working_3-way'!AH54</f>
        <v>-0.46707029726740834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1.0595653103492224</v>
      </c>
      <c r="AS54" s="11">
        <f>IF(('OddsRatio_working_3-way'!X54=0),IF(Q54&gt;0,-Q54^(1/3),(-Q54)^(1/3)),'OddsRatio_working_3-way'!AM54-'OddsRatio_working_3-way'!R54/3)</f>
        <v>-0.59249501308181418</v>
      </c>
      <c r="AT54" s="11">
        <f>IF(('OddsRatio_working_3-way'!X54=0),IF(Q54&gt;0,-Q54^(1/3),(-Q54)^(1/3)),'OddsRatio_working_3-way'!AN54-'OddsRatio_working_3-way'!R54/3)</f>
        <v>-0.46707029726740834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2.27</v>
      </c>
      <c r="B55" s="4">
        <f>IF('True_Odds_Calculator_3-way'!B54="","",'True_Odds_Calculator_3-way'!B54)</f>
        <v>3.22</v>
      </c>
      <c r="C55" s="4">
        <f>IF('True_Odds_Calculator_3-way'!C54="","",'True_Odds_Calculator_3-way'!C54)</f>
        <v>3.53</v>
      </c>
      <c r="D55" s="9">
        <f t="shared" si="13"/>
        <v>0.42770265744388464</v>
      </c>
      <c r="E55" s="9">
        <f t="shared" si="14"/>
        <v>0.29949143927492516</v>
      </c>
      <c r="F55" s="9">
        <f t="shared" si="15"/>
        <v>0.27280590328119037</v>
      </c>
      <c r="G55" s="9">
        <f t="shared" si="16"/>
        <v>1.0536007222341515</v>
      </c>
      <c r="H55" s="9">
        <f t="shared" si="17"/>
        <v>2.3380729172373726</v>
      </c>
      <c r="I55" s="9">
        <f t="shared" si="18"/>
        <v>3.3389936033598162</v>
      </c>
      <c r="J55" s="9">
        <f t="shared" si="19"/>
        <v>3.6656098272524029</v>
      </c>
      <c r="K55" s="11">
        <f t="shared" si="20"/>
        <v>0.44052863436123346</v>
      </c>
      <c r="L55" s="11">
        <f t="shared" si="21"/>
        <v>0.3105590062111801</v>
      </c>
      <c r="M55" s="11">
        <f t="shared" si="22"/>
        <v>0.28328611898016998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-0.276452665902442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0.2333136011520266</v>
      </c>
      <c r="Q55" s="11">
        <f>2*'OddsRatio_working_3-way'!K55*'OddsRatio_working_3-way'!L55*'OddsRatio_working_3-way'!M55</f>
        <v>7.7512824302998856E-2</v>
      </c>
      <c r="R55" s="11">
        <f t="shared" si="23"/>
        <v>0</v>
      </c>
      <c r="S55" s="11">
        <f t="shared" si="24"/>
        <v>-0.84395496925452385</v>
      </c>
      <c r="T55" s="11">
        <f t="shared" si="25"/>
        <v>-0.2803837107157886</v>
      </c>
      <c r="U55" s="11">
        <f>'OddsRatio_working_3-way'!S55-'OddsRatio_working_3-way'!R55^2/3</f>
        <v>-0.84395496925452385</v>
      </c>
      <c r="V55" s="11">
        <f>'OddsRatio_working_3-way'!S55*'OddsRatio_working_3-way'!R55/3-2*'OddsRatio_working_3-way'!R55^3/27-'OddsRatio_working_3-way'!T55</f>
        <v>0.2803837107157886</v>
      </c>
      <c r="W55" s="11">
        <f>'OddsRatio_working_3-way'!V55^2+4*'OddsRatio_working_3-way'!U55^3/27</f>
        <v>-1.0439101886858149E-2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0.14920969063838746</v>
      </c>
      <c r="Y55" s="11">
        <f>IF('OddsRatio_working_3-way'!W55&gt;=0,IF('OddsRatio_working_3-way'!V55+SQRT('OddsRatio_working_3-way'!W55)&gt;0,0,PI()),ACOS('OddsRatio_working_3-way'!V55/(2*'OddsRatio_working_3-way'!X55)))</f>
        <v>0.34944560235519062</v>
      </c>
      <c r="Z55" s="11">
        <f>'OddsRatio_working_3-way'!X55^(1/3)*COS('OddsRatio_working_3-way'!Y55/3)</f>
        <v>0.52680036111707573</v>
      </c>
      <c r="AA55" s="11">
        <f>'OddsRatio_working_3-way'!X55^(1/3)*COS(('OddsRatio_working_3-way'!Y55+2*PI())/3)</f>
        <v>-0.3167834828057749</v>
      </c>
      <c r="AB55" s="11">
        <f>'OddsRatio_working_3-way'!X55^(1/3)*COS(('OddsRatio_working_3-way'!Y55+4*PI())/3)</f>
        <v>-0.21001687831130103</v>
      </c>
      <c r="AC55" s="11">
        <f>'OddsRatio_working_3-way'!X55^(1/3)*SIN('OddsRatio_working_3-way'!Y55/3)</f>
        <v>6.1641727845346952E-2</v>
      </c>
      <c r="AD55" s="11">
        <f>'OddsRatio_working_3-way'!X55^(1/3)*SIN(('OddsRatio_working_3-way'!Y55+2*PI())/3)</f>
        <v>0.42540163152753024</v>
      </c>
      <c r="AE55" s="11">
        <f>'OddsRatio_working_3-way'!X55^(1/3)*SIN(('OddsRatio_working_3-way'!Y55+4*PI())/3)</f>
        <v>-0.48704335937287702</v>
      </c>
      <c r="AF55" s="11">
        <f>-'OddsRatio_working_3-way'!U55/(3*'OddsRatio_working_3-way'!X55^(1/3))*COS(('OddsRatio_working_3-way'!Y55)/3)</f>
        <v>0.52680036111707573</v>
      </c>
      <c r="AG55" s="11">
        <f>-'OddsRatio_working_3-way'!U55/(3*'OddsRatio_working_3-way'!X55^(1/3))*COS(('OddsRatio_working_3-way'!Y55+2*PI())/3)</f>
        <v>-0.3167834828057749</v>
      </c>
      <c r="AH55" s="11">
        <f>-'OddsRatio_working_3-way'!U55/(3*'OddsRatio_working_3-way'!X55^(1/3))*COS(('OddsRatio_working_3-way'!Y55+4*PI())/3)</f>
        <v>-0.21001687831130103</v>
      </c>
      <c r="AI55" s="11">
        <f>'OddsRatio_working_3-way'!U55/(3*'OddsRatio_working_3-way'!X55^(1/3))*SIN(('OddsRatio_working_3-way'!Y55)/3)</f>
        <v>-6.1641727845346952E-2</v>
      </c>
      <c r="AJ55" s="11">
        <f>'OddsRatio_working_3-way'!U55/(3*'OddsRatio_working_3-way'!X55^(1/3))*SIN(('OddsRatio_working_3-way'!Y55+2*PI())/3)</f>
        <v>-0.42540163152753024</v>
      </c>
      <c r="AK55" s="11">
        <f>'OddsRatio_working_3-way'!U55/(3*'OddsRatio_working_3-way'!X55^(1/3))*SIN(('OddsRatio_working_3-way'!Y55+4*PI())/3)</f>
        <v>0.48704335937287702</v>
      </c>
      <c r="AL55" s="11">
        <f>'OddsRatio_working_3-way'!Z55+'OddsRatio_working_3-way'!AF55</f>
        <v>1.0536007222341515</v>
      </c>
      <c r="AM55" s="11">
        <f>'OddsRatio_working_3-way'!AA55+'OddsRatio_working_3-way'!AG55</f>
        <v>-0.63356696561154979</v>
      </c>
      <c r="AN55" s="11">
        <f>'OddsRatio_working_3-way'!AB55+'OddsRatio_working_3-way'!AH55</f>
        <v>-0.42003375662260206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1.0536007222341515</v>
      </c>
      <c r="AS55" s="11">
        <f>IF(('OddsRatio_working_3-way'!X55=0),IF(Q55&gt;0,-Q55^(1/3),(-Q55)^(1/3)),'OddsRatio_working_3-way'!AM55-'OddsRatio_working_3-way'!R55/3)</f>
        <v>-0.63356696561154979</v>
      </c>
      <c r="AT55" s="11">
        <f>IF(('OddsRatio_working_3-way'!X55=0),IF(Q55&gt;0,-Q55^(1/3),(-Q55)^(1/3)),'OddsRatio_working_3-way'!AN55-'OddsRatio_working_3-way'!R55/3)</f>
        <v>-0.42003375662260206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3.15</v>
      </c>
      <c r="B56" s="4">
        <f>IF('True_Odds_Calculator_3-way'!B55="","",'True_Odds_Calculator_3-way'!B55)</f>
        <v>3.18</v>
      </c>
      <c r="C56" s="4">
        <f>IF('True_Odds_Calculator_3-way'!C55="","",'True_Odds_Calculator_3-way'!C55)</f>
        <v>2.4900000000000002</v>
      </c>
      <c r="D56" s="9">
        <f t="shared" si="13"/>
        <v>0.30667317169185021</v>
      </c>
      <c r="E56" s="9">
        <f t="shared" si="14"/>
        <v>0.30373474222016883</v>
      </c>
      <c r="F56" s="9">
        <f t="shared" si="15"/>
        <v>0.38959208608798113</v>
      </c>
      <c r="G56" s="9">
        <f t="shared" si="16"/>
        <v>1.0515350683690075</v>
      </c>
      <c r="H56" s="9">
        <f t="shared" si="17"/>
        <v>3.2608003969933663</v>
      </c>
      <c r="I56" s="9">
        <f t="shared" si="18"/>
        <v>3.2923464490444361</v>
      </c>
      <c r="J56" s="9">
        <f t="shared" si="19"/>
        <v>2.5667872518698216</v>
      </c>
      <c r="K56" s="11">
        <f t="shared" si="20"/>
        <v>0.31746031746031744</v>
      </c>
      <c r="L56" s="11">
        <f t="shared" si="21"/>
        <v>0.31446540880503143</v>
      </c>
      <c r="M56" s="11">
        <f t="shared" si="22"/>
        <v>0.40160642570281119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-0.27999108343125934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0.23333826470903077</v>
      </c>
      <c r="Q56" s="11">
        <f>2*'OddsRatio_working_3-way'!K56*'OddsRatio_working_3-way'!L56*'OddsRatio_working_3-way'!M56</f>
        <v>8.018497069038856E-2</v>
      </c>
      <c r="R56" s="11">
        <f t="shared" si="23"/>
        <v>0</v>
      </c>
      <c r="S56" s="11">
        <f t="shared" si="24"/>
        <v>-0.83337748420234137</v>
      </c>
      <c r="T56" s="11">
        <f t="shared" si="25"/>
        <v>-0.28638401518980794</v>
      </c>
      <c r="U56" s="11">
        <f>'OddsRatio_working_3-way'!S56-'OddsRatio_working_3-way'!R56^2/3</f>
        <v>-0.83337748420234137</v>
      </c>
      <c r="V56" s="11">
        <f>'OddsRatio_working_3-way'!S56*'OddsRatio_working_3-way'!R56/3-2*'OddsRatio_working_3-way'!R56^3/27-'OddsRatio_working_3-way'!T56</f>
        <v>0.28638401518980794</v>
      </c>
      <c r="W56" s="11">
        <f>'OddsRatio_working_3-way'!V56^2+4*'OddsRatio_working_3-way'!U56^3/27</f>
        <v>-3.7317054073398442E-3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0.1464133784559799</v>
      </c>
      <c r="Y56" s="11">
        <f>IF('OddsRatio_working_3-way'!W56&gt;=0,IF('OddsRatio_working_3-way'!V56+SQRT('OddsRatio_working_3-way'!W56)&gt;0,0,PI()),ACOS('OddsRatio_working_3-way'!V56/(2*'OddsRatio_working_3-way'!X56)))</f>
        <v>0.2101573029248569</v>
      </c>
      <c r="Z56" s="11">
        <f>'OddsRatio_working_3-way'!X56^(1/3)*COS('OddsRatio_working_3-way'!Y56/3)</f>
        <v>0.52576753418450384</v>
      </c>
      <c r="AA56" s="11">
        <f>'OddsRatio_working_3-way'!X56^(1/3)*COS(('OddsRatio_working_3-way'!Y56+2*PI())/3)</f>
        <v>-0.29483288364882221</v>
      </c>
      <c r="AB56" s="11">
        <f>'OddsRatio_working_3-way'!X56^(1/3)*COS(('OddsRatio_working_3-way'!Y56+4*PI())/3)</f>
        <v>-0.23093465053568174</v>
      </c>
      <c r="AC56" s="11">
        <f>'OddsRatio_working_3-way'!X56^(1/3)*SIN('OddsRatio_working_3-way'!Y56/3)</f>
        <v>3.6891662088613233E-2</v>
      </c>
      <c r="AD56" s="11">
        <f>'OddsRatio_working_3-way'!X56^(1/3)*SIN(('OddsRatio_working_3-way'!Y56+2*PI())/3)</f>
        <v>0.436882210044577</v>
      </c>
      <c r="AE56" s="11">
        <f>'OddsRatio_working_3-way'!X56^(1/3)*SIN(('OddsRatio_working_3-way'!Y56+4*PI())/3)</f>
        <v>-0.47377387213319017</v>
      </c>
      <c r="AF56" s="11">
        <f>-'OddsRatio_working_3-way'!U56/(3*'OddsRatio_working_3-way'!X56^(1/3))*COS(('OddsRatio_working_3-way'!Y56)/3)</f>
        <v>0.52576753418450362</v>
      </c>
      <c r="AG56" s="11">
        <f>-'OddsRatio_working_3-way'!U56/(3*'OddsRatio_working_3-way'!X56^(1/3))*COS(('OddsRatio_working_3-way'!Y56+2*PI())/3)</f>
        <v>-0.2948328836488221</v>
      </c>
      <c r="AH56" s="11">
        <f>-'OddsRatio_working_3-way'!U56/(3*'OddsRatio_working_3-way'!X56^(1/3))*COS(('OddsRatio_working_3-way'!Y56+4*PI())/3)</f>
        <v>-0.23093465053568163</v>
      </c>
      <c r="AI56" s="11">
        <f>'OddsRatio_working_3-way'!U56/(3*'OddsRatio_working_3-way'!X56^(1/3))*SIN(('OddsRatio_working_3-way'!Y56)/3)</f>
        <v>-3.689166208861322E-2</v>
      </c>
      <c r="AJ56" s="11">
        <f>'OddsRatio_working_3-way'!U56/(3*'OddsRatio_working_3-way'!X56^(1/3))*SIN(('OddsRatio_working_3-way'!Y56+2*PI())/3)</f>
        <v>-0.43688221004457684</v>
      </c>
      <c r="AK56" s="11">
        <f>'OddsRatio_working_3-way'!U56/(3*'OddsRatio_working_3-way'!X56^(1/3))*SIN(('OddsRatio_working_3-way'!Y56+4*PI())/3)</f>
        <v>0.47377387213318994</v>
      </c>
      <c r="AL56" s="11">
        <f>'OddsRatio_working_3-way'!Z56+'OddsRatio_working_3-way'!AF56</f>
        <v>1.0515350683690075</v>
      </c>
      <c r="AM56" s="11">
        <f>'OddsRatio_working_3-way'!AA56+'OddsRatio_working_3-way'!AG56</f>
        <v>-0.58966576729764431</v>
      </c>
      <c r="AN56" s="11">
        <f>'OddsRatio_working_3-way'!AB56+'OddsRatio_working_3-way'!AH56</f>
        <v>-0.46186930107136337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1.0515350683690075</v>
      </c>
      <c r="AS56" s="11">
        <f>IF(('OddsRatio_working_3-way'!X56=0),IF(Q56&gt;0,-Q56^(1/3),(-Q56)^(1/3)),'OddsRatio_working_3-way'!AM56-'OddsRatio_working_3-way'!R56/3)</f>
        <v>-0.58966576729764431</v>
      </c>
      <c r="AT56" s="11">
        <f>IF(('OddsRatio_working_3-way'!X56=0),IF(Q56&gt;0,-Q56^(1/3),(-Q56)^(1/3)),'OddsRatio_working_3-way'!AN56-'OddsRatio_working_3-way'!R56/3)</f>
        <v>-0.46186930107136337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1.97</v>
      </c>
      <c r="B57" s="4">
        <f>IF('True_Odds_Calculator_3-way'!B56="","",'True_Odds_Calculator_3-way'!B56)</f>
        <v>3.99</v>
      </c>
      <c r="C57" s="4">
        <f>IF('True_Odds_Calculator_3-way'!C56="","",'True_Odds_Calculator_3-way'!C56)</f>
        <v>3.54</v>
      </c>
      <c r="D57" s="9">
        <f t="shared" si="13"/>
        <v>0.49157137672538337</v>
      </c>
      <c r="E57" s="9">
        <f t="shared" si="14"/>
        <v>0.23876718612425002</v>
      </c>
      <c r="F57" s="9">
        <f t="shared" si="15"/>
        <v>0.26966143715036656</v>
      </c>
      <c r="G57" s="9">
        <f t="shared" si="16"/>
        <v>1.0662810014740898</v>
      </c>
      <c r="H57" s="9">
        <f t="shared" si="17"/>
        <v>2.0342925714298672</v>
      </c>
      <c r="I57" s="9">
        <f t="shared" si="18"/>
        <v>4.1881801944075283</v>
      </c>
      <c r="J57" s="9">
        <f t="shared" si="19"/>
        <v>3.7083537437441882</v>
      </c>
      <c r="K57" s="11">
        <f t="shared" si="20"/>
        <v>0.50761421319796951</v>
      </c>
      <c r="L57" s="11">
        <f t="shared" si="21"/>
        <v>0.25062656641604009</v>
      </c>
      <c r="M57" s="11">
        <f t="shared" si="22"/>
        <v>0.2824858757062147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-0.2647489554710718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0.23359899648746174</v>
      </c>
      <c r="Q57" s="11">
        <f>2*'OddsRatio_working_3-way'!K57*'OddsRatio_working_3-way'!L57*'OddsRatio_working_3-way'!M57</f>
        <v>7.187661430383438E-2</v>
      </c>
      <c r="R57" s="11">
        <f t="shared" si="23"/>
        <v>0</v>
      </c>
      <c r="S57" s="11">
        <f t="shared" si="24"/>
        <v>-0.8823415226391188</v>
      </c>
      <c r="T57" s="11">
        <f t="shared" si="25"/>
        <v>-0.27148969927357497</v>
      </c>
      <c r="U57" s="11">
        <f>'OddsRatio_working_3-way'!S57-'OddsRatio_working_3-way'!R57^2/3</f>
        <v>-0.8823415226391188</v>
      </c>
      <c r="V57" s="11">
        <f>'OddsRatio_working_3-way'!S57*'OddsRatio_working_3-way'!R57/3-2*'OddsRatio_working_3-way'!R57^3/27-'OddsRatio_working_3-way'!T57</f>
        <v>0.27148969927357497</v>
      </c>
      <c r="W57" s="11">
        <f>'OddsRatio_working_3-way'!V57^2+4*'OddsRatio_working_3-way'!U57^3/27</f>
        <v>-2.8060204319568224E-2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0.1595045932968894</v>
      </c>
      <c r="Y57" s="11">
        <f>IF('OddsRatio_working_3-way'!W57&gt;=0,IF('OddsRatio_working_3-way'!V57+SQRT('OddsRatio_working_3-way'!W57)&gt;0,0,PI()),ACOS('OddsRatio_working_3-way'!V57/(2*'OddsRatio_working_3-way'!X57)))</f>
        <v>0.55283290540871843</v>
      </c>
      <c r="Z57" s="11">
        <f>'OddsRatio_working_3-way'!X57^(1/3)*COS('OddsRatio_working_3-way'!Y57/3)</f>
        <v>0.53314050073704478</v>
      </c>
      <c r="AA57" s="11">
        <f>'OddsRatio_working_3-way'!X57^(1/3)*COS(('OddsRatio_working_3-way'!Y57+2*PI())/3)</f>
        <v>-0.35263002909917845</v>
      </c>
      <c r="AB57" s="11">
        <f>'OddsRatio_working_3-way'!X57^(1/3)*COS(('OddsRatio_working_3-way'!Y57+4*PI())/3)</f>
        <v>-0.18051047163786604</v>
      </c>
      <c r="AC57" s="11">
        <f>'OddsRatio_working_3-way'!X57^(1/3)*SIN('OddsRatio_working_3-way'!Y57/3)</f>
        <v>9.9373272833087972E-2</v>
      </c>
      <c r="AD57" s="11">
        <f>'OddsRatio_working_3-way'!X57^(1/3)*SIN(('OddsRatio_working_3-way'!Y57+2*PI())/3)</f>
        <v>0.4120265810080932</v>
      </c>
      <c r="AE57" s="11">
        <f>'OddsRatio_working_3-way'!X57^(1/3)*SIN(('OddsRatio_working_3-way'!Y57+4*PI())/3)</f>
        <v>-0.51139985384118114</v>
      </c>
      <c r="AF57" s="11">
        <f>-'OddsRatio_working_3-way'!U57/(3*'OddsRatio_working_3-way'!X57^(1/3))*COS(('OddsRatio_working_3-way'!Y57)/3)</f>
        <v>0.53314050073704489</v>
      </c>
      <c r="AG57" s="11">
        <f>-'OddsRatio_working_3-way'!U57/(3*'OddsRatio_working_3-way'!X57^(1/3))*COS(('OddsRatio_working_3-way'!Y57+2*PI())/3)</f>
        <v>-0.35263002909917851</v>
      </c>
      <c r="AH57" s="11">
        <f>-'OddsRatio_working_3-way'!U57/(3*'OddsRatio_working_3-way'!X57^(1/3))*COS(('OddsRatio_working_3-way'!Y57+4*PI())/3)</f>
        <v>-0.18051047163786607</v>
      </c>
      <c r="AI57" s="11">
        <f>'OddsRatio_working_3-way'!U57/(3*'OddsRatio_working_3-way'!X57^(1/3))*SIN(('OddsRatio_working_3-way'!Y57)/3)</f>
        <v>-9.9373272833088E-2</v>
      </c>
      <c r="AJ57" s="11">
        <f>'OddsRatio_working_3-way'!U57/(3*'OddsRatio_working_3-way'!X57^(1/3))*SIN(('OddsRatio_working_3-way'!Y57+2*PI())/3)</f>
        <v>-0.41202658100809331</v>
      </c>
      <c r="AK57" s="11">
        <f>'OddsRatio_working_3-way'!U57/(3*'OddsRatio_working_3-way'!X57^(1/3))*SIN(('OddsRatio_working_3-way'!Y57+4*PI())/3)</f>
        <v>0.51139985384118125</v>
      </c>
      <c r="AL57" s="11">
        <f>'OddsRatio_working_3-way'!Z57+'OddsRatio_working_3-way'!AF57</f>
        <v>1.0662810014740898</v>
      </c>
      <c r="AM57" s="11">
        <f>'OddsRatio_working_3-way'!AA57+'OddsRatio_working_3-way'!AG57</f>
        <v>-0.70526005819835702</v>
      </c>
      <c r="AN57" s="11">
        <f>'OddsRatio_working_3-way'!AB57+'OddsRatio_working_3-way'!AH57</f>
        <v>-0.36102094327573209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1.0662810014740898</v>
      </c>
      <c r="AS57" s="11">
        <f>IF(('OddsRatio_working_3-way'!X57=0),IF(Q57&gt;0,-Q57^(1/3),(-Q57)^(1/3)),'OddsRatio_working_3-way'!AM57-'OddsRatio_working_3-way'!R57/3)</f>
        <v>-0.70526005819835702</v>
      </c>
      <c r="AT57" s="11">
        <f>IF(('OddsRatio_working_3-way'!X57=0),IF(Q57&gt;0,-Q57^(1/3),(-Q57)^(1/3)),'OddsRatio_working_3-way'!AN57-'OddsRatio_working_3-way'!R57/3)</f>
        <v>-0.36102094327573209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1.65</v>
      </c>
      <c r="B58" s="4">
        <f>IF('True_Odds_Calculator_3-way'!B57="","",'True_Odds_Calculator_3-way'!B57)</f>
        <v>4.0599999999999996</v>
      </c>
      <c r="C58" s="4">
        <f>IF('True_Odds_Calculator_3-way'!C57="","",'True_Odds_Calculator_3-way'!C57)</f>
        <v>5.29</v>
      </c>
      <c r="D58" s="9">
        <f t="shared" si="13"/>
        <v>0.5886710940249128</v>
      </c>
      <c r="E58" s="9">
        <f t="shared" si="14"/>
        <v>0.23312958642470111</v>
      </c>
      <c r="F58" s="9">
        <f t="shared" si="15"/>
        <v>0.17819931955038629</v>
      </c>
      <c r="G58" s="9">
        <f t="shared" si="16"/>
        <v>1.0749868779413072</v>
      </c>
      <c r="H58" s="9">
        <f t="shared" si="17"/>
        <v>1.6987414706618491</v>
      </c>
      <c r="I58" s="9">
        <f t="shared" si="18"/>
        <v>4.2894598465003995</v>
      </c>
      <c r="J58" s="9">
        <f t="shared" si="19"/>
        <v>5.6116937063682082</v>
      </c>
      <c r="K58" s="11">
        <f t="shared" si="20"/>
        <v>0.60606060606060608</v>
      </c>
      <c r="L58" s="11">
        <f t="shared" si="21"/>
        <v>0.24630541871921185</v>
      </c>
      <c r="M58" s="11">
        <f t="shared" si="22"/>
        <v>0.1890359168241966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-0.24078333504055427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0.225748221315655</v>
      </c>
      <c r="Q58" s="11">
        <f>2*'OddsRatio_working_3-way'!K58*'OddsRatio_working_3-way'!L58*'OddsRatio_working_3-way'!M58</f>
        <v>5.6437055328913757E-2</v>
      </c>
      <c r="R58" s="11">
        <f t="shared" si="23"/>
        <v>0</v>
      </c>
      <c r="S58" s="11">
        <f t="shared" si="24"/>
        <v>-0.93755749864347149</v>
      </c>
      <c r="T58" s="11">
        <f t="shared" si="25"/>
        <v>-0.2343893746608679</v>
      </c>
      <c r="U58" s="11">
        <f>'OddsRatio_working_3-way'!S58-'OddsRatio_working_3-way'!R58^2/3</f>
        <v>-0.93755749864347149</v>
      </c>
      <c r="V58" s="11">
        <f>'OddsRatio_working_3-way'!S58*'OddsRatio_working_3-way'!R58/3-2*'OddsRatio_working_3-way'!R58^3/27-'OddsRatio_working_3-way'!T58</f>
        <v>0.2343893746608679</v>
      </c>
      <c r="W58" s="11">
        <f>'OddsRatio_working_3-way'!V58^2+4*'OddsRatio_working_3-way'!U58^3/27</f>
        <v>-6.7154395331260663E-2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0.17470888234801726</v>
      </c>
      <c r="Y58" s="11">
        <f>IF('OddsRatio_working_3-way'!W58&gt;=0,IF('OddsRatio_working_3-way'!V58+SQRT('OddsRatio_working_3-way'!W58)&gt;0,0,PI()),ACOS('OddsRatio_working_3-way'!V58/(2*'OddsRatio_working_3-way'!X58)))</f>
        <v>0.83550961074370633</v>
      </c>
      <c r="Z58" s="11">
        <f>'OddsRatio_working_3-way'!X58^(1/3)*COS('OddsRatio_working_3-way'!Y58/3)</f>
        <v>0.5374934389706536</v>
      </c>
      <c r="AA58" s="11">
        <f>'OddsRatio_working_3-way'!X58^(1/3)*COS(('OddsRatio_working_3-way'!Y58+2*PI())/3)</f>
        <v>-0.40184434139681363</v>
      </c>
      <c r="AB58" s="11">
        <f>'OddsRatio_working_3-way'!X58^(1/3)*COS(('OddsRatio_working_3-way'!Y58+4*PI())/3)</f>
        <v>-0.13564909757383992</v>
      </c>
      <c r="AC58" s="11">
        <f>'OddsRatio_working_3-way'!X58^(1/3)*SIN('OddsRatio_working_3-way'!Y58/3)</f>
        <v>0.15368789567819188</v>
      </c>
      <c r="AD58" s="11">
        <f>'OddsRatio_working_3-way'!X58^(1/3)*SIN(('OddsRatio_working_3-way'!Y58+2*PI())/3)</f>
        <v>0.38863902467695088</v>
      </c>
      <c r="AE58" s="11">
        <f>'OddsRatio_working_3-way'!X58^(1/3)*SIN(('OddsRatio_working_3-way'!Y58+4*PI())/3)</f>
        <v>-0.54232692035514274</v>
      </c>
      <c r="AF58" s="11">
        <f>-'OddsRatio_working_3-way'!U58/(3*'OddsRatio_working_3-way'!X58^(1/3))*COS(('OddsRatio_working_3-way'!Y58)/3)</f>
        <v>0.5374934389706536</v>
      </c>
      <c r="AG58" s="11">
        <f>-'OddsRatio_working_3-way'!U58/(3*'OddsRatio_working_3-way'!X58^(1/3))*COS(('OddsRatio_working_3-way'!Y58+2*PI())/3)</f>
        <v>-0.40184434139681363</v>
      </c>
      <c r="AH58" s="11">
        <f>-'OddsRatio_working_3-way'!U58/(3*'OddsRatio_working_3-way'!X58^(1/3))*COS(('OddsRatio_working_3-way'!Y58+4*PI())/3)</f>
        <v>-0.13564909757383992</v>
      </c>
      <c r="AI58" s="11">
        <f>'OddsRatio_working_3-way'!U58/(3*'OddsRatio_working_3-way'!X58^(1/3))*SIN(('OddsRatio_working_3-way'!Y58)/3)</f>
        <v>-0.15368789567819188</v>
      </c>
      <c r="AJ58" s="11">
        <f>'OddsRatio_working_3-way'!U58/(3*'OddsRatio_working_3-way'!X58^(1/3))*SIN(('OddsRatio_working_3-way'!Y58+2*PI())/3)</f>
        <v>-0.38863902467695088</v>
      </c>
      <c r="AK58" s="11">
        <f>'OddsRatio_working_3-way'!U58/(3*'OddsRatio_working_3-way'!X58^(1/3))*SIN(('OddsRatio_working_3-way'!Y58+4*PI())/3)</f>
        <v>0.54232692035514274</v>
      </c>
      <c r="AL58" s="11">
        <f>'OddsRatio_working_3-way'!Z58+'OddsRatio_working_3-way'!AF58</f>
        <v>1.0749868779413072</v>
      </c>
      <c r="AM58" s="11">
        <f>'OddsRatio_working_3-way'!AA58+'OddsRatio_working_3-way'!AG58</f>
        <v>-0.80368868279362726</v>
      </c>
      <c r="AN58" s="11">
        <f>'OddsRatio_working_3-way'!AB58+'OddsRatio_working_3-way'!AH58</f>
        <v>-0.27129819514767983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1.0749868779413072</v>
      </c>
      <c r="AS58" s="11">
        <f>IF(('OddsRatio_working_3-way'!X58=0),IF(Q58&gt;0,-Q58^(1/3),(-Q58)^(1/3)),'OddsRatio_working_3-way'!AM58-'OddsRatio_working_3-way'!R58/3)</f>
        <v>-0.80368868279362726</v>
      </c>
      <c r="AT58" s="11">
        <f>IF(('OddsRatio_working_3-way'!X58=0),IF(Q58&gt;0,-Q58^(1/3),(-Q58)^(1/3)),'OddsRatio_working_3-way'!AN58-'OddsRatio_working_3-way'!R58/3)</f>
        <v>-0.27129819514767983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3.64</v>
      </c>
      <c r="B59" s="4">
        <f>IF('True_Odds_Calculator_3-way'!B58="","",'True_Odds_Calculator_3-way'!B58)</f>
        <v>3.75</v>
      </c>
      <c r="C59" s="4">
        <f>IF('True_Odds_Calculator_3-way'!C58="","",'True_Odds_Calculator_3-way'!C58)</f>
        <v>2</v>
      </c>
      <c r="D59" s="9">
        <f t="shared" si="13"/>
        <v>0.26200476234277897</v>
      </c>
      <c r="E59" s="9">
        <f t="shared" si="14"/>
        <v>0.25418851591719377</v>
      </c>
      <c r="F59" s="9">
        <f t="shared" si="15"/>
        <v>0.48380672174002731</v>
      </c>
      <c r="G59" s="9">
        <f t="shared" si="16"/>
        <v>1.0669411049178192</v>
      </c>
      <c r="H59" s="9">
        <f t="shared" si="17"/>
        <v>3.8167245169830428</v>
      </c>
      <c r="I59" s="9">
        <f t="shared" si="18"/>
        <v>3.9340880385240022</v>
      </c>
      <c r="J59" s="9">
        <f t="shared" si="19"/>
        <v>2.0669411049178192</v>
      </c>
      <c r="K59" s="11">
        <f t="shared" si="20"/>
        <v>0.27472527472527469</v>
      </c>
      <c r="L59" s="11">
        <f t="shared" si="21"/>
        <v>0.26666666666666666</v>
      </c>
      <c r="M59" s="11">
        <f t="shared" si="22"/>
        <v>0.5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-0.26593406593406599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0.23406593406593407</v>
      </c>
      <c r="Q59" s="11">
        <f>2*'OddsRatio_working_3-way'!K59*'OddsRatio_working_3-way'!L59*'OddsRatio_working_3-way'!M59</f>
        <v>7.326007326007325E-2</v>
      </c>
      <c r="R59" s="11">
        <f t="shared" si="23"/>
        <v>0</v>
      </c>
      <c r="S59" s="11">
        <f t="shared" si="24"/>
        <v>-0.88016528925619819</v>
      </c>
      <c r="T59" s="11">
        <f t="shared" si="25"/>
        <v>-0.27548209366391174</v>
      </c>
      <c r="U59" s="11">
        <f>'OddsRatio_working_3-way'!S59-'OddsRatio_working_3-way'!R59^2/3</f>
        <v>-0.88016528925619819</v>
      </c>
      <c r="V59" s="11">
        <f>'OddsRatio_working_3-way'!S59*'OddsRatio_working_3-way'!R59/3-2*'OddsRatio_working_3-way'!R59^3/27-'OddsRatio_working_3-way'!T59</f>
        <v>0.27548209366391174</v>
      </c>
      <c r="W59" s="11">
        <f>'OddsRatio_working_3-way'!V59^2+4*'OddsRatio_working_3-way'!U59^3/27</f>
        <v>-2.5125330460286463E-2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0.15891484700126252</v>
      </c>
      <c r="Y59" s="11">
        <f>IF('OddsRatio_working_3-way'!W59&gt;=0,IF('OddsRatio_working_3-way'!V59+SQRT('OddsRatio_working_3-way'!W59)&gt;0,0,PI()),ACOS('OddsRatio_working_3-way'!V59/(2*'OddsRatio_working_3-way'!X59)))</f>
        <v>0.52212753130989786</v>
      </c>
      <c r="Z59" s="11">
        <f>'OddsRatio_working_3-way'!X59^(1/3)*COS('OddsRatio_working_3-way'!Y59/3)</f>
        <v>0.53347055245890962</v>
      </c>
      <c r="AA59" s="11">
        <f>'OddsRatio_working_3-way'!X59^(1/3)*COS(('OddsRatio_working_3-way'!Y59+2*PI())/3)</f>
        <v>-0.3479645785681974</v>
      </c>
      <c r="AB59" s="11">
        <f>'OddsRatio_working_3-way'!X59^(1/3)*COS(('OddsRatio_working_3-way'!Y59+4*PI())/3)</f>
        <v>-0.18550597389071186</v>
      </c>
      <c r="AC59" s="11">
        <f>'OddsRatio_working_3-way'!X59^(1/3)*SIN('OddsRatio_working_3-way'!Y59/3)</f>
        <v>9.3795519142717262E-2</v>
      </c>
      <c r="AD59" s="11">
        <f>'OddsRatio_working_3-way'!X59^(1/3)*SIN(('OddsRatio_working_3-way'!Y59+2*PI())/3)</f>
        <v>0.41510129102897619</v>
      </c>
      <c r="AE59" s="11">
        <f>'OddsRatio_working_3-way'!X59^(1/3)*SIN(('OddsRatio_working_3-way'!Y59+4*PI())/3)</f>
        <v>-0.50889681017169341</v>
      </c>
      <c r="AF59" s="11">
        <f>-'OddsRatio_working_3-way'!U59/(3*'OddsRatio_working_3-way'!X59^(1/3))*COS(('OddsRatio_working_3-way'!Y59)/3)</f>
        <v>0.53347055245890951</v>
      </c>
      <c r="AG59" s="11">
        <f>-'OddsRatio_working_3-way'!U59/(3*'OddsRatio_working_3-way'!X59^(1/3))*COS(('OddsRatio_working_3-way'!Y59+2*PI())/3)</f>
        <v>-0.34796457856819735</v>
      </c>
      <c r="AH59" s="11">
        <f>-'OddsRatio_working_3-way'!U59/(3*'OddsRatio_working_3-way'!X59^(1/3))*COS(('OddsRatio_working_3-way'!Y59+4*PI())/3)</f>
        <v>-0.18550597389071183</v>
      </c>
      <c r="AI59" s="11">
        <f>'OddsRatio_working_3-way'!U59/(3*'OddsRatio_working_3-way'!X59^(1/3))*SIN(('OddsRatio_working_3-way'!Y59)/3)</f>
        <v>-9.3795519142717249E-2</v>
      </c>
      <c r="AJ59" s="11">
        <f>'OddsRatio_working_3-way'!U59/(3*'OddsRatio_working_3-way'!X59^(1/3))*SIN(('OddsRatio_working_3-way'!Y59+2*PI())/3)</f>
        <v>-0.41510129102897614</v>
      </c>
      <c r="AK59" s="11">
        <f>'OddsRatio_working_3-way'!U59/(3*'OddsRatio_working_3-way'!X59^(1/3))*SIN(('OddsRatio_working_3-way'!Y59+4*PI())/3)</f>
        <v>0.5088968101716933</v>
      </c>
      <c r="AL59" s="11">
        <f>'OddsRatio_working_3-way'!Z59+'OddsRatio_working_3-way'!AF59</f>
        <v>1.0669411049178192</v>
      </c>
      <c r="AM59" s="11">
        <f>'OddsRatio_working_3-way'!AA59+'OddsRatio_working_3-way'!AG59</f>
        <v>-0.6959291571363948</v>
      </c>
      <c r="AN59" s="11">
        <f>'OddsRatio_working_3-way'!AB59+'OddsRatio_working_3-way'!AH59</f>
        <v>-0.37101194778142366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1.0669411049178192</v>
      </c>
      <c r="AS59" s="11">
        <f>IF(('OddsRatio_working_3-way'!X59=0),IF(Q59&gt;0,-Q59^(1/3),(-Q59)^(1/3)),'OddsRatio_working_3-way'!AM59-'OddsRatio_working_3-way'!R59/3)</f>
        <v>-0.6959291571363948</v>
      </c>
      <c r="AT59" s="11">
        <f>IF(('OddsRatio_working_3-way'!X59=0),IF(Q59&gt;0,-Q59^(1/3),(-Q59)^(1/3)),'OddsRatio_working_3-way'!AN59-'OddsRatio_working_3-way'!R59/3)</f>
        <v>-0.37101194778142366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2.12</v>
      </c>
      <c r="B60" s="4">
        <f>IF('True_Odds_Calculator_3-way'!B59="","",'True_Odds_Calculator_3-way'!B59)</f>
        <v>3.66</v>
      </c>
      <c r="C60" s="4">
        <f>IF('True_Odds_Calculator_3-way'!C59="","",'True_Odds_Calculator_3-way'!C59)</f>
        <v>3.4</v>
      </c>
      <c r="D60" s="9">
        <f t="shared" si="13"/>
        <v>0.45675068619684406</v>
      </c>
      <c r="E60" s="9">
        <f t="shared" si="14"/>
        <v>0.26145340772897979</v>
      </c>
      <c r="F60" s="9">
        <f t="shared" si="15"/>
        <v>0.28179590607417598</v>
      </c>
      <c r="G60" s="9">
        <f t="shared" si="16"/>
        <v>1.0619448308225454</v>
      </c>
      <c r="H60" s="9">
        <f t="shared" si="17"/>
        <v>2.1893782105212511</v>
      </c>
      <c r="I60" s="9">
        <f t="shared" si="18"/>
        <v>3.8247732499879703</v>
      </c>
      <c r="J60" s="9">
        <f t="shared" si="19"/>
        <v>3.5486675939741086</v>
      </c>
      <c r="K60" s="11">
        <f t="shared" si="20"/>
        <v>0.47169811320754712</v>
      </c>
      <c r="L60" s="11">
        <f t="shared" si="21"/>
        <v>0.27322404371584696</v>
      </c>
      <c r="M60" s="11">
        <f t="shared" si="22"/>
        <v>0.29411764705882354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-0.27102854751551086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0.23425701861319848</v>
      </c>
      <c r="Q60" s="11">
        <f>2*'OddsRatio_working_3-way'!K60*'OddsRatio_working_3-way'!L60*'OddsRatio_working_3-way'!M60</f>
        <v>7.5811332884530222E-2</v>
      </c>
      <c r="R60" s="11">
        <f t="shared" si="23"/>
        <v>0</v>
      </c>
      <c r="S60" s="11">
        <f t="shared" si="24"/>
        <v>-0.86432599355531736</v>
      </c>
      <c r="T60" s="11">
        <f t="shared" si="25"/>
        <v>-0.27971715001790198</v>
      </c>
      <c r="U60" s="11">
        <f>'OddsRatio_working_3-way'!S60-'OddsRatio_working_3-way'!R60^2/3</f>
        <v>-0.86432599355531736</v>
      </c>
      <c r="V60" s="11">
        <f>'OddsRatio_working_3-way'!S60*'OddsRatio_working_3-way'!R60/3-2*'OddsRatio_working_3-way'!R60^3/27-'OddsRatio_working_3-way'!T60</f>
        <v>0.27971715001790198</v>
      </c>
      <c r="W60" s="11">
        <f>'OddsRatio_working_3-way'!V60^2+4*'OddsRatio_working_3-way'!U60^3/27</f>
        <v>-1.7418001637174385E-2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0.15464450010533182</v>
      </c>
      <c r="Y60" s="11">
        <f>IF('OddsRatio_working_3-way'!W60&gt;=0,IF('OddsRatio_working_3-way'!V60+SQRT('OddsRatio_working_3-way'!W60)&gt;0,0,PI()),ACOS('OddsRatio_working_3-way'!V60/(2*'OddsRatio_working_3-way'!X60)))</f>
        <v>0.44085385394225818</v>
      </c>
      <c r="Z60" s="11">
        <f>'OddsRatio_working_3-way'!X60^(1/3)*COS('OddsRatio_working_3-way'!Y60/3)</f>
        <v>0.53097241541127271</v>
      </c>
      <c r="AA60" s="11">
        <f>'OddsRatio_working_3-way'!X60^(1/3)*COS(('OddsRatio_working_3-way'!Y60+2*PI())/3)</f>
        <v>-0.33355028738845049</v>
      </c>
      <c r="AB60" s="11">
        <f>'OddsRatio_working_3-way'!X60^(1/3)*COS(('OddsRatio_working_3-way'!Y60+4*PI())/3)</f>
        <v>-0.19742212802282216</v>
      </c>
      <c r="AC60" s="11">
        <f>'OddsRatio_working_3-way'!X60^(1/3)*SIN('OddsRatio_working_3-way'!Y60/3)</f>
        <v>7.8593629454033795E-2</v>
      </c>
      <c r="AD60" s="11">
        <f>'OddsRatio_working_3-way'!X60^(1/3)*SIN(('OddsRatio_working_3-way'!Y60+2*PI())/3)</f>
        <v>0.42053878572792935</v>
      </c>
      <c r="AE60" s="11">
        <f>'OddsRatio_working_3-way'!X60^(1/3)*SIN(('OddsRatio_working_3-way'!Y60+4*PI())/3)</f>
        <v>-0.49913241518196305</v>
      </c>
      <c r="AF60" s="11">
        <f>-'OddsRatio_working_3-way'!U60/(3*'OddsRatio_working_3-way'!X60^(1/3))*COS(('OddsRatio_working_3-way'!Y60)/3)</f>
        <v>0.53097241541127271</v>
      </c>
      <c r="AG60" s="11">
        <f>-'OddsRatio_working_3-way'!U60/(3*'OddsRatio_working_3-way'!X60^(1/3))*COS(('OddsRatio_working_3-way'!Y60+2*PI())/3)</f>
        <v>-0.33355028738845049</v>
      </c>
      <c r="AH60" s="11">
        <f>-'OddsRatio_working_3-way'!U60/(3*'OddsRatio_working_3-way'!X60^(1/3))*COS(('OddsRatio_working_3-way'!Y60+4*PI())/3)</f>
        <v>-0.19742212802282216</v>
      </c>
      <c r="AI60" s="11">
        <f>'OddsRatio_working_3-way'!U60/(3*'OddsRatio_working_3-way'!X60^(1/3))*SIN(('OddsRatio_working_3-way'!Y60)/3)</f>
        <v>-7.8593629454033795E-2</v>
      </c>
      <c r="AJ60" s="11">
        <f>'OddsRatio_working_3-way'!U60/(3*'OddsRatio_working_3-way'!X60^(1/3))*SIN(('OddsRatio_working_3-way'!Y60+2*PI())/3)</f>
        <v>-0.42053878572792935</v>
      </c>
      <c r="AK60" s="11">
        <f>'OddsRatio_working_3-way'!U60/(3*'OddsRatio_working_3-way'!X60^(1/3))*SIN(('OddsRatio_working_3-way'!Y60+4*PI())/3)</f>
        <v>0.49913241518196305</v>
      </c>
      <c r="AL60" s="11">
        <f>'OddsRatio_working_3-way'!Z60+'OddsRatio_working_3-way'!AF60</f>
        <v>1.0619448308225454</v>
      </c>
      <c r="AM60" s="11">
        <f>'OddsRatio_working_3-way'!AA60+'OddsRatio_working_3-way'!AG60</f>
        <v>-0.66710057477690099</v>
      </c>
      <c r="AN60" s="11">
        <f>'OddsRatio_working_3-way'!AB60+'OddsRatio_working_3-way'!AH60</f>
        <v>-0.39484425604564433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1.0619448308225454</v>
      </c>
      <c r="AS60" s="11">
        <f>IF(('OddsRatio_working_3-way'!X60=0),IF(Q60&gt;0,-Q60^(1/3),(-Q60)^(1/3)),'OddsRatio_working_3-way'!AM60-'OddsRatio_working_3-way'!R60/3)</f>
        <v>-0.66710057477690099</v>
      </c>
      <c r="AT60" s="11">
        <f>IF(('OddsRatio_working_3-way'!X60=0),IF(Q60&gt;0,-Q60^(1/3),(-Q60)^(1/3)),'OddsRatio_working_3-way'!AN60-'OddsRatio_working_3-way'!R60/3)</f>
        <v>-0.39484425604564433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1.78</v>
      </c>
      <c r="B61" s="4">
        <f>IF('True_Odds_Calculator_3-way'!B60="","",'True_Odds_Calculator_3-way'!B60)</f>
        <v>3.82</v>
      </c>
      <c r="C61" s="4">
        <f>IF('True_Odds_Calculator_3-way'!C60="","",'True_Odds_Calculator_3-way'!C60)</f>
        <v>4.6100000000000003</v>
      </c>
      <c r="D61" s="9">
        <f t="shared" si="13"/>
        <v>0.5452262157013803</v>
      </c>
      <c r="E61" s="9">
        <f t="shared" si="14"/>
        <v>0.24902901894767274</v>
      </c>
      <c r="F61" s="9">
        <f t="shared" si="15"/>
        <v>0.2057447653509473</v>
      </c>
      <c r="G61" s="9">
        <f t="shared" si="16"/>
        <v>1.0693603799907723</v>
      </c>
      <c r="H61" s="9">
        <f t="shared" si="17"/>
        <v>1.8341010963928022</v>
      </c>
      <c r="I61" s="9">
        <f t="shared" si="18"/>
        <v>4.015596271573977</v>
      </c>
      <c r="J61" s="9">
        <f t="shared" si="19"/>
        <v>4.8603909717666882</v>
      </c>
      <c r="K61" s="11">
        <f t="shared" si="20"/>
        <v>0.5617977528089888</v>
      </c>
      <c r="L61" s="11">
        <f t="shared" si="21"/>
        <v>0.26178010471204188</v>
      </c>
      <c r="M61" s="11">
        <f t="shared" si="22"/>
        <v>0.21691973969631234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-0.2533183335143232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0.23001225413412729</v>
      </c>
      <c r="Q61" s="11">
        <f>2*'OddsRatio_working_3-way'!K61*'OddsRatio_working_3-way'!L61*'OddsRatio_working_3-way'!M61</f>
        <v>6.3803676597538786E-2</v>
      </c>
      <c r="R61" s="11">
        <f t="shared" si="23"/>
        <v>0</v>
      </c>
      <c r="S61" s="11">
        <f t="shared" si="24"/>
        <v>-0.90799687074809321</v>
      </c>
      <c r="T61" s="11">
        <f t="shared" si="25"/>
        <v>-0.2518715314141729</v>
      </c>
      <c r="U61" s="11">
        <f>'OddsRatio_working_3-way'!S61-'OddsRatio_working_3-way'!R61^2/3</f>
        <v>-0.90799687074809321</v>
      </c>
      <c r="V61" s="11">
        <f>'OddsRatio_working_3-way'!S61*'OddsRatio_working_3-way'!R61/3-2*'OddsRatio_working_3-way'!R61^3/27-'OddsRatio_working_3-way'!T61</f>
        <v>0.2518715314141729</v>
      </c>
      <c r="W61" s="11">
        <f>'OddsRatio_working_3-way'!V61^2+4*'OddsRatio_working_3-way'!U61^3/27</f>
        <v>-4.7465260871974377E-2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0.16651165815709051</v>
      </c>
      <c r="Y61" s="11">
        <f>IF('OddsRatio_working_3-way'!W61&gt;=0,IF('OddsRatio_working_3-way'!V61+SQRT('OddsRatio_working_3-way'!W61)&gt;0,0,PI()),ACOS('OddsRatio_working_3-way'!V61/(2*'OddsRatio_working_3-way'!X61)))</f>
        <v>0.71312987193241961</v>
      </c>
      <c r="Z61" s="11">
        <f>'OddsRatio_working_3-way'!X61^(1/3)*COS('OddsRatio_working_3-way'!Y61/3)</f>
        <v>0.53468018999538625</v>
      </c>
      <c r="AA61" s="11">
        <f>'OddsRatio_working_3-way'!X61^(1/3)*COS(('OddsRatio_working_3-way'!Y61+2*PI())/3)</f>
        <v>-0.3795320666663316</v>
      </c>
      <c r="AB61" s="11">
        <f>'OddsRatio_working_3-way'!X61^(1/3)*COS(('OddsRatio_working_3-way'!Y61+4*PI())/3)</f>
        <v>-0.15514812332905456</v>
      </c>
      <c r="AC61" s="11">
        <f>'OddsRatio_working_3-way'!X61^(1/3)*SIN('OddsRatio_working_3-way'!Y61/3)</f>
        <v>0.1295481300876066</v>
      </c>
      <c r="AD61" s="11">
        <f>'OddsRatio_working_3-way'!X61^(1/3)*SIN(('OddsRatio_working_3-way'!Y61+2*PI())/3)</f>
        <v>0.39827256239249148</v>
      </c>
      <c r="AE61" s="11">
        <f>'OddsRatio_working_3-way'!X61^(1/3)*SIN(('OddsRatio_working_3-way'!Y61+4*PI())/3)</f>
        <v>-0.52782069248009811</v>
      </c>
      <c r="AF61" s="11">
        <f>-'OddsRatio_working_3-way'!U61/(3*'OddsRatio_working_3-way'!X61^(1/3))*COS(('OddsRatio_working_3-way'!Y61)/3)</f>
        <v>0.53468018999538613</v>
      </c>
      <c r="AG61" s="11">
        <f>-'OddsRatio_working_3-way'!U61/(3*'OddsRatio_working_3-way'!X61^(1/3))*COS(('OddsRatio_working_3-way'!Y61+2*PI())/3)</f>
        <v>-0.37953206666633155</v>
      </c>
      <c r="AH61" s="11">
        <f>-'OddsRatio_working_3-way'!U61/(3*'OddsRatio_working_3-way'!X61^(1/3))*COS(('OddsRatio_working_3-way'!Y61+4*PI())/3)</f>
        <v>-0.1551481233290545</v>
      </c>
      <c r="AI61" s="11">
        <f>'OddsRatio_working_3-way'!U61/(3*'OddsRatio_working_3-way'!X61^(1/3))*SIN(('OddsRatio_working_3-way'!Y61)/3)</f>
        <v>-0.12954813008760657</v>
      </c>
      <c r="AJ61" s="11">
        <f>'OddsRatio_working_3-way'!U61/(3*'OddsRatio_working_3-way'!X61^(1/3))*SIN(('OddsRatio_working_3-way'!Y61+2*PI())/3)</f>
        <v>-0.39827256239249137</v>
      </c>
      <c r="AK61" s="11">
        <f>'OddsRatio_working_3-way'!U61/(3*'OddsRatio_working_3-way'!X61^(1/3))*SIN(('OddsRatio_working_3-way'!Y61+4*PI())/3)</f>
        <v>0.527820692480098</v>
      </c>
      <c r="AL61" s="11">
        <f>'OddsRatio_working_3-way'!Z61+'OddsRatio_working_3-way'!AF61</f>
        <v>1.0693603799907723</v>
      </c>
      <c r="AM61" s="11">
        <f>'OddsRatio_working_3-way'!AA61+'OddsRatio_working_3-way'!AG61</f>
        <v>-0.75906413333266309</v>
      </c>
      <c r="AN61" s="11">
        <f>'OddsRatio_working_3-way'!AB61+'OddsRatio_working_3-way'!AH61</f>
        <v>-0.31029624665810907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1.0693603799907723</v>
      </c>
      <c r="AS61" s="11">
        <f>IF(('OddsRatio_working_3-way'!X61=0),IF(Q61&gt;0,-Q61^(1/3),(-Q61)^(1/3)),'OddsRatio_working_3-way'!AM61-'OddsRatio_working_3-way'!R61/3)</f>
        <v>-0.75906413333266309</v>
      </c>
      <c r="AT61" s="11">
        <f>IF(('OddsRatio_working_3-way'!X61=0),IF(Q61&gt;0,-Q61^(1/3),(-Q61)^(1/3)),'OddsRatio_working_3-way'!AN61-'OddsRatio_working_3-way'!R61/3)</f>
        <v>-0.31029624665810907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1.93</v>
      </c>
      <c r="B62" s="4">
        <f>IF('True_Odds_Calculator_3-way'!B61="","",'True_Odds_Calculator_3-way'!B61)</f>
        <v>3.89</v>
      </c>
      <c r="C62" s="4">
        <f>IF('True_Odds_Calculator_3-way'!C61="","",'True_Odds_Calculator_3-way'!C61)</f>
        <v>3.94</v>
      </c>
      <c r="D62" s="9">
        <f t="shared" si="13"/>
        <v>0.50655412410675471</v>
      </c>
      <c r="E62" s="9">
        <f t="shared" si="14"/>
        <v>0.24831687680149991</v>
      </c>
      <c r="F62" s="9">
        <f t="shared" si="15"/>
        <v>0.24512899909174546</v>
      </c>
      <c r="G62" s="9">
        <f t="shared" si="16"/>
        <v>1.0474437736770867</v>
      </c>
      <c r="H62" s="9">
        <f t="shared" si="17"/>
        <v>1.97412270951969</v>
      </c>
      <c r="I62" s="9">
        <f t="shared" si="18"/>
        <v>4.0271125059267812</v>
      </c>
      <c r="J62" s="9">
        <f t="shared" si="19"/>
        <v>4.0794846946106356</v>
      </c>
      <c r="K62" s="11">
        <f t="shared" si="20"/>
        <v>0.5181347150259068</v>
      </c>
      <c r="L62" s="11">
        <f t="shared" si="21"/>
        <v>0.25706940874035988</v>
      </c>
      <c r="M62" s="11">
        <f t="shared" si="22"/>
        <v>0.25380710659898476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-0.26713143034403453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0.22853018109529383</v>
      </c>
      <c r="Q62" s="11">
        <f>2*'OddsRatio_working_3-way'!K62*'OddsRatio_working_3-way'!L62*'OddsRatio_working_3-way'!M62</f>
        <v>6.7612479613992249E-2</v>
      </c>
      <c r="R62" s="11">
        <f t="shared" si="23"/>
        <v>0</v>
      </c>
      <c r="S62" s="11">
        <f t="shared" si="24"/>
        <v>-0.85549716407752263</v>
      </c>
      <c r="T62" s="11">
        <f t="shared" si="25"/>
        <v>-0.25310566984542088</v>
      </c>
      <c r="U62" s="11">
        <f>'OddsRatio_working_3-way'!S62-'OddsRatio_working_3-way'!R62^2/3</f>
        <v>-0.85549716407752263</v>
      </c>
      <c r="V62" s="11">
        <f>'OddsRatio_working_3-way'!S62*'OddsRatio_working_3-way'!R62/3-2*'OddsRatio_working_3-way'!R62^3/27-'OddsRatio_working_3-way'!T62</f>
        <v>0.25310566984542088</v>
      </c>
      <c r="W62" s="11">
        <f>'OddsRatio_working_3-way'!V62^2+4*'OddsRatio_working_3-way'!U62^3/27</f>
        <v>-2.8695642444498709E-2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0.15228109087506392</v>
      </c>
      <c r="Y62" s="11">
        <f>IF('OddsRatio_working_3-way'!W62&gt;=0,IF('OddsRatio_working_3-way'!V62+SQRT('OddsRatio_working_3-way'!W62)&gt;0,0,PI()),ACOS('OddsRatio_working_3-way'!V62/(2*'OddsRatio_working_3-way'!X62)))</f>
        <v>0.58980779547914097</v>
      </c>
      <c r="Z62" s="11">
        <f>'OddsRatio_working_3-way'!X62^(1/3)*COS('OddsRatio_working_3-way'!Y62/3)</f>
        <v>0.52372188683854348</v>
      </c>
      <c r="AA62" s="11">
        <f>'OddsRatio_working_3-way'!X62^(1/3)*COS(('OddsRatio_working_3-way'!Y62+2*PI())/3)</f>
        <v>-0.35219825550064565</v>
      </c>
      <c r="AB62" s="11">
        <f>'OddsRatio_working_3-way'!X62^(1/3)*COS(('OddsRatio_working_3-way'!Y62+4*PI())/3)</f>
        <v>-0.17152363133789775</v>
      </c>
      <c r="AC62" s="11">
        <f>'OddsRatio_working_3-way'!X62^(1/3)*SIN('OddsRatio_working_3-way'!Y62/3)</f>
        <v>0.10431254289609698</v>
      </c>
      <c r="AD62" s="11">
        <f>'OddsRatio_working_3-way'!X62^(1/3)*SIN(('OddsRatio_working_3-way'!Y62+2*PI())/3)</f>
        <v>0.40140018707204927</v>
      </c>
      <c r="AE62" s="11">
        <f>'OddsRatio_working_3-way'!X62^(1/3)*SIN(('OddsRatio_working_3-way'!Y62+4*PI())/3)</f>
        <v>-0.5057127299681462</v>
      </c>
      <c r="AF62" s="11">
        <f>-'OddsRatio_working_3-way'!U62/(3*'OddsRatio_working_3-way'!X62^(1/3))*COS(('OddsRatio_working_3-way'!Y62)/3)</f>
        <v>0.52372188683854337</v>
      </c>
      <c r="AG62" s="11">
        <f>-'OddsRatio_working_3-way'!U62/(3*'OddsRatio_working_3-way'!X62^(1/3))*COS(('OddsRatio_working_3-way'!Y62+2*PI())/3)</f>
        <v>-0.3521982555006456</v>
      </c>
      <c r="AH62" s="11">
        <f>-'OddsRatio_working_3-way'!U62/(3*'OddsRatio_working_3-way'!X62^(1/3))*COS(('OddsRatio_working_3-way'!Y62+4*PI())/3)</f>
        <v>-0.17152363133789772</v>
      </c>
      <c r="AI62" s="11">
        <f>'OddsRatio_working_3-way'!U62/(3*'OddsRatio_working_3-way'!X62^(1/3))*SIN(('OddsRatio_working_3-way'!Y62)/3)</f>
        <v>-0.10431254289609697</v>
      </c>
      <c r="AJ62" s="11">
        <f>'OddsRatio_working_3-way'!U62/(3*'OddsRatio_working_3-way'!X62^(1/3))*SIN(('OddsRatio_working_3-way'!Y62+2*PI())/3)</f>
        <v>-0.40140018707204922</v>
      </c>
      <c r="AK62" s="11">
        <f>'OddsRatio_working_3-way'!U62/(3*'OddsRatio_working_3-way'!X62^(1/3))*SIN(('OddsRatio_working_3-way'!Y62+4*PI())/3)</f>
        <v>0.5057127299681462</v>
      </c>
      <c r="AL62" s="11">
        <f>'OddsRatio_working_3-way'!Z62+'OddsRatio_working_3-way'!AF62</f>
        <v>1.0474437736770867</v>
      </c>
      <c r="AM62" s="11">
        <f>'OddsRatio_working_3-way'!AA62+'OddsRatio_working_3-way'!AG62</f>
        <v>-0.7043965110012913</v>
      </c>
      <c r="AN62" s="11">
        <f>'OddsRatio_working_3-way'!AB62+'OddsRatio_working_3-way'!AH62</f>
        <v>-0.34304726267579544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1.0474437736770867</v>
      </c>
      <c r="AS62" s="11">
        <f>IF(('OddsRatio_working_3-way'!X62=0),IF(Q62&gt;0,-Q62^(1/3),(-Q62)^(1/3)),'OddsRatio_working_3-way'!AM62-'OddsRatio_working_3-way'!R62/3)</f>
        <v>-0.7043965110012913</v>
      </c>
      <c r="AT62" s="11">
        <f>IF(('OddsRatio_working_3-way'!X62=0),IF(Q62&gt;0,-Q62^(1/3),(-Q62)^(1/3)),'OddsRatio_working_3-way'!AN62-'OddsRatio_working_3-way'!R62/3)</f>
        <v>-0.34304726267579544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1.61</v>
      </c>
      <c r="B63" s="4">
        <f>IF('True_Odds_Calculator_3-way'!B62="","",'True_Odds_Calculator_3-way'!B62)</f>
        <v>4.1500000000000004</v>
      </c>
      <c r="C63" s="4">
        <f>IF('True_Odds_Calculator_3-way'!C62="","",'True_Odds_Calculator_3-way'!C62)</f>
        <v>5.98</v>
      </c>
      <c r="D63" s="9">
        <f t="shared" si="13"/>
        <v>0.60859194314570997</v>
      </c>
      <c r="E63" s="9">
        <f t="shared" si="14"/>
        <v>0.23142160077472873</v>
      </c>
      <c r="F63" s="9">
        <f t="shared" si="15"/>
        <v>0.15998645607956147</v>
      </c>
      <c r="G63" s="9">
        <f t="shared" si="16"/>
        <v>1.0543231132892643</v>
      </c>
      <c r="H63" s="9">
        <f t="shared" si="17"/>
        <v>1.6431370991064509</v>
      </c>
      <c r="I63" s="9">
        <f t="shared" si="18"/>
        <v>4.3211178068611824</v>
      </c>
      <c r="J63" s="9">
        <f t="shared" si="19"/>
        <v>6.2505291041805355</v>
      </c>
      <c r="K63" s="11">
        <f t="shared" si="20"/>
        <v>0.6211180124223602</v>
      </c>
      <c r="L63" s="11">
        <f t="shared" si="21"/>
        <v>0.24096385542168672</v>
      </c>
      <c r="M63" s="11">
        <f t="shared" si="22"/>
        <v>0.16722408026755853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-0.23949396539188594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0.21874406368906102</v>
      </c>
      <c r="Q63" s="11">
        <f>2*'OddsRatio_working_3-way'!K63*'OddsRatio_working_3-way'!L63*'OddsRatio_working_3-way'!M63</f>
        <v>5.0055849814430439E-2</v>
      </c>
      <c r="R63" s="11">
        <f t="shared" si="23"/>
        <v>0</v>
      </c>
      <c r="S63" s="11">
        <f t="shared" si="24"/>
        <v>-0.91335939647217546</v>
      </c>
      <c r="T63" s="11">
        <f t="shared" si="25"/>
        <v>-0.20900672688150468</v>
      </c>
      <c r="U63" s="11">
        <f>'OddsRatio_working_3-way'!S63-'OddsRatio_working_3-way'!R63^2/3</f>
        <v>-0.91335939647217546</v>
      </c>
      <c r="V63" s="11">
        <f>'OddsRatio_working_3-way'!S63*'OddsRatio_working_3-way'!R63/3-2*'OddsRatio_working_3-way'!R63^3/27-'OddsRatio_working_3-way'!T63</f>
        <v>0.20900672688150468</v>
      </c>
      <c r="W63" s="11">
        <f>'OddsRatio_working_3-way'!V63^2+4*'OddsRatio_working_3-way'!U63^3/27</f>
        <v>-6.919731346722216E-2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0.16798893218672328</v>
      </c>
      <c r="Y63" s="11">
        <f>IF('OddsRatio_working_3-way'!W63&gt;=0,IF('OddsRatio_working_3-way'!V63+SQRT('OddsRatio_working_3-way'!W63)&gt;0,0,PI()),ACOS('OddsRatio_working_3-way'!V63/(2*'OddsRatio_working_3-way'!X63)))</f>
        <v>0.89939366454698466</v>
      </c>
      <c r="Z63" s="11">
        <f>'OddsRatio_working_3-way'!X63^(1/3)*COS('OddsRatio_working_3-way'!Y63/3)</f>
        <v>0.52716155664463216</v>
      </c>
      <c r="AA63" s="11">
        <f>'OddsRatio_working_3-way'!X63^(1/3)*COS(('OddsRatio_working_3-way'!Y63+2*PI())/3)</f>
        <v>-0.40470260163483579</v>
      </c>
      <c r="AB63" s="11">
        <f>'OddsRatio_working_3-way'!X63^(1/3)*COS(('OddsRatio_working_3-way'!Y63+4*PI())/3)</f>
        <v>-0.12245895500979651</v>
      </c>
      <c r="AC63" s="11">
        <f>'OddsRatio_working_3-way'!X63^(1/3)*SIN('OddsRatio_working_3-way'!Y63/3)</f>
        <v>0.16295344535602813</v>
      </c>
      <c r="AD63" s="11">
        <f>'OddsRatio_working_3-way'!X63^(1/3)*SIN(('OddsRatio_working_3-way'!Y63+2*PI())/3)</f>
        <v>0.3750585772747867</v>
      </c>
      <c r="AE63" s="11">
        <f>'OddsRatio_working_3-way'!X63^(1/3)*SIN(('OddsRatio_working_3-way'!Y63+4*PI())/3)</f>
        <v>-0.53801202263081482</v>
      </c>
      <c r="AF63" s="11">
        <f>-'OddsRatio_working_3-way'!U63/(3*'OddsRatio_working_3-way'!X63^(1/3))*COS(('OddsRatio_working_3-way'!Y63)/3)</f>
        <v>0.52716155664463227</v>
      </c>
      <c r="AG63" s="11">
        <f>-'OddsRatio_working_3-way'!U63/(3*'OddsRatio_working_3-way'!X63^(1/3))*COS(('OddsRatio_working_3-way'!Y63+2*PI())/3)</f>
        <v>-0.4047026016348359</v>
      </c>
      <c r="AH63" s="11">
        <f>-'OddsRatio_working_3-way'!U63/(3*'OddsRatio_working_3-way'!X63^(1/3))*COS(('OddsRatio_working_3-way'!Y63+4*PI())/3)</f>
        <v>-0.12245895500979653</v>
      </c>
      <c r="AI63" s="11">
        <f>'OddsRatio_working_3-way'!U63/(3*'OddsRatio_working_3-way'!X63^(1/3))*SIN(('OddsRatio_working_3-way'!Y63)/3)</f>
        <v>-0.16295344535602815</v>
      </c>
      <c r="AJ63" s="11">
        <f>'OddsRatio_working_3-way'!U63/(3*'OddsRatio_working_3-way'!X63^(1/3))*SIN(('OddsRatio_working_3-way'!Y63+2*PI())/3)</f>
        <v>-0.37505857727478681</v>
      </c>
      <c r="AK63" s="11">
        <f>'OddsRatio_working_3-way'!U63/(3*'OddsRatio_working_3-way'!X63^(1/3))*SIN(('OddsRatio_working_3-way'!Y63+4*PI())/3)</f>
        <v>0.53801202263081493</v>
      </c>
      <c r="AL63" s="11">
        <f>'OddsRatio_working_3-way'!Z63+'OddsRatio_working_3-way'!AF63</f>
        <v>1.0543231132892643</v>
      </c>
      <c r="AM63" s="11">
        <f>'OddsRatio_working_3-way'!AA63+'OddsRatio_working_3-way'!AG63</f>
        <v>-0.80940520326967169</v>
      </c>
      <c r="AN63" s="11">
        <f>'OddsRatio_working_3-way'!AB63+'OddsRatio_working_3-way'!AH63</f>
        <v>-0.24491791001959304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1.0543231132892643</v>
      </c>
      <c r="AS63" s="11">
        <f>IF(('OddsRatio_working_3-way'!X63=0),IF(Q63&gt;0,-Q63^(1/3),(-Q63)^(1/3)),'OddsRatio_working_3-way'!AM63-'OddsRatio_working_3-way'!R63/3)</f>
        <v>-0.80940520326967169</v>
      </c>
      <c r="AT63" s="11">
        <f>IF(('OddsRatio_working_3-way'!X63=0),IF(Q63&gt;0,-Q63^(1/3),(-Q63)^(1/3)),'OddsRatio_working_3-way'!AN63-'OddsRatio_working_3-way'!R63/3)</f>
        <v>-0.24491791001959304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1.66</v>
      </c>
      <c r="B64" s="4">
        <f>IF('True_Odds_Calculator_3-way'!B63="","",'True_Odds_Calculator_3-way'!B63)</f>
        <v>4.07</v>
      </c>
      <c r="C64" s="4">
        <f>IF('True_Odds_Calculator_3-way'!C63="","",'True_Odds_Calculator_3-way'!C63)</f>
        <v>5.51</v>
      </c>
      <c r="D64" s="9">
        <f t="shared" si="13"/>
        <v>0.58990262129680571</v>
      </c>
      <c r="E64" s="9">
        <f t="shared" si="14"/>
        <v>0.23619944065250714</v>
      </c>
      <c r="F64" s="9">
        <f t="shared" si="15"/>
        <v>0.1738979380506874</v>
      </c>
      <c r="G64" s="9">
        <f t="shared" si="16"/>
        <v>1.0533258240755923</v>
      </c>
      <c r="H64" s="9">
        <f t="shared" si="17"/>
        <v>1.6951950438898904</v>
      </c>
      <c r="I64" s="9">
        <f t="shared" si="18"/>
        <v>4.2337102799120681</v>
      </c>
      <c r="J64" s="9">
        <f t="shared" si="19"/>
        <v>5.750499466580921</v>
      </c>
      <c r="K64" s="11">
        <f t="shared" si="20"/>
        <v>0.60240963855421692</v>
      </c>
      <c r="L64" s="11">
        <f t="shared" si="21"/>
        <v>0.24570024570024568</v>
      </c>
      <c r="M64" s="11">
        <f t="shared" si="22"/>
        <v>0.18148820326678766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-0.24547358019905197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0.22134673261868065</v>
      </c>
      <c r="Q64" s="11">
        <f>2*'OddsRatio_working_3-way'!K64*'OddsRatio_working_3-way'!L64*'OddsRatio_working_3-way'!M64</f>
        <v>5.3724935101621518E-2</v>
      </c>
      <c r="R64" s="11">
        <f t="shared" si="23"/>
        <v>0</v>
      </c>
      <c r="S64" s="11">
        <f t="shared" si="24"/>
        <v>-0.90171305783373057</v>
      </c>
      <c r="T64" s="11">
        <f t="shared" si="25"/>
        <v>-0.21886239267808996</v>
      </c>
      <c r="U64" s="11">
        <f>'OddsRatio_working_3-way'!S64-'OddsRatio_working_3-way'!R64^2/3</f>
        <v>-0.90171305783373057</v>
      </c>
      <c r="V64" s="11">
        <f>'OddsRatio_working_3-way'!S64*'OddsRatio_working_3-way'!R64/3-2*'OddsRatio_working_3-way'!R64^3/27-'OddsRatio_working_3-way'!T64</f>
        <v>0.21886239267808996</v>
      </c>
      <c r="W64" s="11">
        <f>'OddsRatio_working_3-way'!V64^2+4*'OddsRatio_working_3-way'!U64^3/27</f>
        <v>-6.0717128462974314E-2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0.16478613062978992</v>
      </c>
      <c r="Y64" s="11">
        <f>IF('OddsRatio_working_3-way'!W64&gt;=0,IF('OddsRatio_working_3-way'!V64+SQRT('OddsRatio_working_3-way'!W64)&gt;0,0,PI()),ACOS('OddsRatio_working_3-way'!V64/(2*'OddsRatio_working_3-way'!X64)))</f>
        <v>0.84453350128294691</v>
      </c>
      <c r="Z64" s="11">
        <f>'OddsRatio_working_3-way'!X64^(1/3)*COS('OddsRatio_working_3-way'!Y64/3)</f>
        <v>0.52666291203779625</v>
      </c>
      <c r="AA64" s="11">
        <f>'OddsRatio_working_3-way'!X64^(1/3)*COS(('OddsRatio_working_3-way'!Y64+2*PI())/3)</f>
        <v>-0.39523254498837568</v>
      </c>
      <c r="AB64" s="11">
        <f>'OddsRatio_working_3-way'!X64^(1/3)*COS(('OddsRatio_working_3-way'!Y64+4*PI())/3)</f>
        <v>-0.13143036704942099</v>
      </c>
      <c r="AC64" s="11">
        <f>'OddsRatio_working_3-way'!X64^(1/3)*SIN('OddsRatio_working_3-way'!Y64/3)</f>
        <v>0.15230625844586529</v>
      </c>
      <c r="AD64" s="11">
        <f>'OddsRatio_working_3-way'!X64^(1/3)*SIN(('OddsRatio_working_3-way'!Y64+2*PI())/3)</f>
        <v>0.37995033183288823</v>
      </c>
      <c r="AE64" s="11">
        <f>'OddsRatio_working_3-way'!X64^(1/3)*SIN(('OddsRatio_working_3-way'!Y64+4*PI())/3)</f>
        <v>-0.53225659027875338</v>
      </c>
      <c r="AF64" s="11">
        <f>-'OddsRatio_working_3-way'!U64/(3*'OddsRatio_working_3-way'!X64^(1/3))*COS(('OddsRatio_working_3-way'!Y64)/3)</f>
        <v>0.52666291203779614</v>
      </c>
      <c r="AG64" s="11">
        <f>-'OddsRatio_working_3-way'!U64/(3*'OddsRatio_working_3-way'!X64^(1/3))*COS(('OddsRatio_working_3-way'!Y64+2*PI())/3)</f>
        <v>-0.39523254498837562</v>
      </c>
      <c r="AH64" s="11">
        <f>-'OddsRatio_working_3-way'!U64/(3*'OddsRatio_working_3-way'!X64^(1/3))*COS(('OddsRatio_working_3-way'!Y64+4*PI())/3)</f>
        <v>-0.13143036704942096</v>
      </c>
      <c r="AI64" s="11">
        <f>'OddsRatio_working_3-way'!U64/(3*'OddsRatio_working_3-way'!X64^(1/3))*SIN(('OddsRatio_working_3-way'!Y64)/3)</f>
        <v>-0.15230625844586526</v>
      </c>
      <c r="AJ64" s="11">
        <f>'OddsRatio_working_3-way'!U64/(3*'OddsRatio_working_3-way'!X64^(1/3))*SIN(('OddsRatio_working_3-way'!Y64+2*PI())/3)</f>
        <v>-0.37995033183288818</v>
      </c>
      <c r="AK64" s="11">
        <f>'OddsRatio_working_3-way'!U64/(3*'OddsRatio_working_3-way'!X64^(1/3))*SIN(('OddsRatio_working_3-way'!Y64+4*PI())/3)</f>
        <v>0.53225659027875327</v>
      </c>
      <c r="AL64" s="11">
        <f>'OddsRatio_working_3-way'!Z64+'OddsRatio_working_3-way'!AF64</f>
        <v>1.0533258240755923</v>
      </c>
      <c r="AM64" s="11">
        <f>'OddsRatio_working_3-way'!AA64+'OddsRatio_working_3-way'!AG64</f>
        <v>-0.79046508997675136</v>
      </c>
      <c r="AN64" s="11">
        <f>'OddsRatio_working_3-way'!AB64+'OddsRatio_working_3-way'!AH64</f>
        <v>-0.26286073409884192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1.0533258240755923</v>
      </c>
      <c r="AS64" s="11">
        <f>IF(('OddsRatio_working_3-way'!X64=0),IF(Q64&gt;0,-Q64^(1/3),(-Q64)^(1/3)),'OddsRatio_working_3-way'!AM64-'OddsRatio_working_3-way'!R64/3)</f>
        <v>-0.79046508997675136</v>
      </c>
      <c r="AT64" s="11">
        <f>IF(('OddsRatio_working_3-way'!X64=0),IF(Q64&gt;0,-Q64^(1/3),(-Q64)^(1/3)),'OddsRatio_working_3-way'!AN64-'OddsRatio_working_3-way'!R64/3)</f>
        <v>-0.26286073409884192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</v>
      </c>
      <c r="B65" s="4">
        <f>IF('True_Odds_Calculator_3-way'!B64="","",'True_Odds_Calculator_3-way'!B64)</f>
        <v>3.19</v>
      </c>
      <c r="C65" s="4">
        <f>IF('True_Odds_Calculator_3-way'!C64="","",'True_Odds_Calculator_3-way'!C64)</f>
        <v>2.5499999999999998</v>
      </c>
      <c r="D65" s="9">
        <f t="shared" si="13"/>
        <v>0.32052969202191178</v>
      </c>
      <c r="E65" s="9">
        <f t="shared" si="14"/>
        <v>0.30109416053306992</v>
      </c>
      <c r="F65" s="9">
        <f t="shared" si="15"/>
        <v>0.37837614744501835</v>
      </c>
      <c r="G65" s="9">
        <f t="shared" si="16"/>
        <v>1.0599178873132897</v>
      </c>
      <c r="H65" s="9">
        <f t="shared" si="17"/>
        <v>3.119835774626579</v>
      </c>
      <c r="I65" s="9">
        <f t="shared" si="18"/>
        <v>3.3212201732161044</v>
      </c>
      <c r="J65" s="9">
        <f t="shared" si="19"/>
        <v>2.6428727253355988</v>
      </c>
      <c r="K65" s="11">
        <f t="shared" si="20"/>
        <v>0.33333333333333331</v>
      </c>
      <c r="L65" s="11">
        <f t="shared" si="21"/>
        <v>0.31347962382445144</v>
      </c>
      <c r="M65" s="11">
        <f t="shared" si="22"/>
        <v>0.39215686274509809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-0.27819779949597401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0.23521216218984986</v>
      </c>
      <c r="Q65" s="11">
        <f>2*'OddsRatio_working_3-way'!K65*'OddsRatio_working_3-way'!L65*'OddsRatio_working_3-way'!M65</f>
        <v>8.1955457209006918E-2</v>
      </c>
      <c r="R65" s="11">
        <f t="shared" si="23"/>
        <v>0</v>
      </c>
      <c r="S65" s="11">
        <f t="shared" si="24"/>
        <v>-0.84548534393872432</v>
      </c>
      <c r="T65" s="11">
        <f t="shared" si="25"/>
        <v>-0.29459419649432905</v>
      </c>
      <c r="U65" s="11">
        <f>'OddsRatio_working_3-way'!S65-'OddsRatio_working_3-way'!R65^2/3</f>
        <v>-0.84548534393872432</v>
      </c>
      <c r="V65" s="11">
        <f>'OddsRatio_working_3-way'!S65*'OddsRatio_working_3-way'!R65/3-2*'OddsRatio_working_3-way'!R65^3/27-'OddsRatio_working_3-way'!T65</f>
        <v>0.29459419649432905</v>
      </c>
      <c r="W65" s="11">
        <f>'OddsRatio_working_3-way'!V65^2+4*'OddsRatio_working_3-way'!U65^3/27</f>
        <v>-2.7537209286418035E-3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0.14961572572492268</v>
      </c>
      <c r="Y65" s="11">
        <f>IF('OddsRatio_working_3-way'!W65&gt;=0,IF('OddsRatio_working_3-way'!V65+SQRT('OddsRatio_working_3-way'!W65)&gt;0,0,PI()),ACOS('OddsRatio_working_3-way'!V65/(2*'OddsRatio_working_3-way'!X65)))</f>
        <v>0.17628052229531743</v>
      </c>
      <c r="Z65" s="11">
        <f>'OddsRatio_working_3-way'!X65^(1/3)*COS('OddsRatio_working_3-way'!Y65/3)</f>
        <v>0.52995894365664487</v>
      </c>
      <c r="AA65" s="11">
        <f>'OddsRatio_working_3-way'!X65^(1/3)*COS(('OddsRatio_working_3-way'!Y65+2*PI())/3)</f>
        <v>-0.29197899985069625</v>
      </c>
      <c r="AB65" s="11">
        <f>'OddsRatio_working_3-way'!X65^(1/3)*COS(('OddsRatio_working_3-way'!Y65+4*PI())/3)</f>
        <v>-0.23797994380594831</v>
      </c>
      <c r="AC65" s="11">
        <f>'OddsRatio_working_3-way'!X65^(1/3)*SIN('OddsRatio_working_3-way'!Y65/3)</f>
        <v>3.1176369543420838E-2</v>
      </c>
      <c r="AD65" s="11">
        <f>'OddsRatio_working_3-way'!X65^(1/3)*SIN(('OddsRatio_working_3-way'!Y65+2*PI())/3)</f>
        <v>0.44336972339771008</v>
      </c>
      <c r="AE65" s="11">
        <f>'OddsRatio_working_3-way'!X65^(1/3)*SIN(('OddsRatio_working_3-way'!Y65+4*PI())/3)</f>
        <v>-0.47454609294113098</v>
      </c>
      <c r="AF65" s="11">
        <f>-'OddsRatio_working_3-way'!U65/(3*'OddsRatio_working_3-way'!X65^(1/3))*COS(('OddsRatio_working_3-way'!Y65)/3)</f>
        <v>0.52995894365664487</v>
      </c>
      <c r="AG65" s="11">
        <f>-'OddsRatio_working_3-way'!U65/(3*'OddsRatio_working_3-way'!X65^(1/3))*COS(('OddsRatio_working_3-way'!Y65+2*PI())/3)</f>
        <v>-0.29197899985069625</v>
      </c>
      <c r="AH65" s="11">
        <f>-'OddsRatio_working_3-way'!U65/(3*'OddsRatio_working_3-way'!X65^(1/3))*COS(('OddsRatio_working_3-way'!Y65+4*PI())/3)</f>
        <v>-0.23797994380594831</v>
      </c>
      <c r="AI65" s="11">
        <f>'OddsRatio_working_3-way'!U65/(3*'OddsRatio_working_3-way'!X65^(1/3))*SIN(('OddsRatio_working_3-way'!Y65)/3)</f>
        <v>-3.1176369543420838E-2</v>
      </c>
      <c r="AJ65" s="11">
        <f>'OddsRatio_working_3-way'!U65/(3*'OddsRatio_working_3-way'!X65^(1/3))*SIN(('OddsRatio_working_3-way'!Y65+2*PI())/3)</f>
        <v>-0.44336972339771008</v>
      </c>
      <c r="AK65" s="11">
        <f>'OddsRatio_working_3-way'!U65/(3*'OddsRatio_working_3-way'!X65^(1/3))*SIN(('OddsRatio_working_3-way'!Y65+4*PI())/3)</f>
        <v>0.47454609294113098</v>
      </c>
      <c r="AL65" s="11">
        <f>'OddsRatio_working_3-way'!Z65+'OddsRatio_working_3-way'!AF65</f>
        <v>1.0599178873132897</v>
      </c>
      <c r="AM65" s="11">
        <f>'OddsRatio_working_3-way'!AA65+'OddsRatio_working_3-way'!AG65</f>
        <v>-0.58395799970139251</v>
      </c>
      <c r="AN65" s="11">
        <f>'OddsRatio_working_3-way'!AB65+'OddsRatio_working_3-way'!AH65</f>
        <v>-0.47595988761189661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1.0599178873132897</v>
      </c>
      <c r="AS65" s="11">
        <f>IF(('OddsRatio_working_3-way'!X65=0),IF(Q65&gt;0,-Q65^(1/3),(-Q65)^(1/3)),'OddsRatio_working_3-way'!AM65-'OddsRatio_working_3-way'!R65/3)</f>
        <v>-0.58395799970139251</v>
      </c>
      <c r="AT65" s="11">
        <f>IF(('OddsRatio_working_3-way'!X65=0),IF(Q65&gt;0,-Q65^(1/3),(-Q65)^(1/3)),'OddsRatio_working_3-way'!AN65-'OddsRatio_working_3-way'!R65/3)</f>
        <v>-0.47595988761189661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1.54</v>
      </c>
      <c r="B66" s="4">
        <f>IF('True_Odds_Calculator_3-way'!B65="","",'True_Odds_Calculator_3-way'!B65)</f>
        <v>4.38</v>
      </c>
      <c r="C66" s="4">
        <f>IF('True_Odds_Calculator_3-way'!C65="","",'True_Odds_Calculator_3-way'!C65)</f>
        <v>5.99</v>
      </c>
      <c r="D66" s="9">
        <f t="shared" si="13"/>
        <v>0.6302424929592817</v>
      </c>
      <c r="E66" s="9">
        <f t="shared" si="14"/>
        <v>0.21402963548422843</v>
      </c>
      <c r="F66" s="9">
        <f t="shared" si="15"/>
        <v>0.15572787155648982</v>
      </c>
      <c r="G66" s="9">
        <f t="shared" si="16"/>
        <v>1.0864645462642857</v>
      </c>
      <c r="H66" s="9">
        <f t="shared" si="17"/>
        <v>1.5866908549827143</v>
      </c>
      <c r="I66" s="9">
        <f t="shared" si="18"/>
        <v>4.6722501663732858</v>
      </c>
      <c r="J66" s="9">
        <f t="shared" si="19"/>
        <v>6.4214580858587862</v>
      </c>
      <c r="K66" s="11">
        <f t="shared" si="20"/>
        <v>0.64935064935064934</v>
      </c>
      <c r="L66" s="11">
        <f t="shared" si="21"/>
        <v>0.22831050228310504</v>
      </c>
      <c r="M66" s="11">
        <f t="shared" si="22"/>
        <v>0.1669449081803005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-0.22541839435291988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0.22052409593288227</v>
      </c>
      <c r="Q66" s="11">
        <f>2*'OddsRatio_working_3-way'!K66*'OddsRatio_working_3-way'!L66*'OddsRatio_working_3-way'!M66</f>
        <v>4.9500358234092538E-2</v>
      </c>
      <c r="R66" s="11">
        <f t="shared" si="23"/>
        <v>0</v>
      </c>
      <c r="S66" s="11">
        <f t="shared" si="24"/>
        <v>-0.97828793682038662</v>
      </c>
      <c r="T66" s="11">
        <f t="shared" si="25"/>
        <v>-0.21959325181153458</v>
      </c>
      <c r="U66" s="11">
        <f>'OddsRatio_working_3-way'!S66-'OddsRatio_working_3-way'!R66^2/3</f>
        <v>-0.97828793682038662</v>
      </c>
      <c r="V66" s="11">
        <f>'OddsRatio_working_3-way'!S66*'OddsRatio_working_3-way'!R66/3-2*'OddsRatio_working_3-way'!R66^3/27-'OddsRatio_working_3-way'!T66</f>
        <v>0.21959325181153458</v>
      </c>
      <c r="W66" s="11">
        <f>'OddsRatio_working_3-way'!V66^2+4*'OddsRatio_working_3-way'!U66^3/27</f>
        <v>-9.0485146893641816E-2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0.18621650244728974</v>
      </c>
      <c r="Y66" s="11">
        <f>IF('OddsRatio_working_3-way'!W66&gt;=0,IF('OddsRatio_working_3-way'!V66+SQRT('OddsRatio_working_3-way'!W66)&gt;0,0,PI()),ACOS('OddsRatio_working_3-way'!V66/(2*'OddsRatio_working_3-way'!X66)))</f>
        <v>0.94021036530937763</v>
      </c>
      <c r="Z66" s="11">
        <f>'OddsRatio_working_3-way'!X66^(1/3)*COS('OddsRatio_working_3-way'!Y66/3)</f>
        <v>0.54323227313214284</v>
      </c>
      <c r="AA66" s="11">
        <f>'OddsRatio_working_3-way'!X66^(1/3)*COS(('OddsRatio_working_3-way'!Y66+2*PI())/3)</f>
        <v>-0.42408255016546159</v>
      </c>
      <c r="AB66" s="11">
        <f>'OddsRatio_working_3-way'!X66^(1/3)*COS(('OddsRatio_working_3-way'!Y66+4*PI())/3)</f>
        <v>-0.11914972296668146</v>
      </c>
      <c r="AC66" s="11">
        <f>'OddsRatio_working_3-way'!X66^(1/3)*SIN('OddsRatio_working_3-way'!Y66/3)</f>
        <v>0.17605304986796952</v>
      </c>
      <c r="AD66" s="11">
        <f>'OddsRatio_working_3-way'!X66^(1/3)*SIN(('OddsRatio_working_3-way'!Y66+2*PI())/3)</f>
        <v>0.38242642375401786</v>
      </c>
      <c r="AE66" s="11">
        <f>'OddsRatio_working_3-way'!X66^(1/3)*SIN(('OddsRatio_working_3-way'!Y66+4*PI())/3)</f>
        <v>-0.55847947362198724</v>
      </c>
      <c r="AF66" s="11">
        <f>-'OddsRatio_working_3-way'!U66/(3*'OddsRatio_working_3-way'!X66^(1/3))*COS(('OddsRatio_working_3-way'!Y66)/3)</f>
        <v>0.54323227313214284</v>
      </c>
      <c r="AG66" s="11">
        <f>-'OddsRatio_working_3-way'!U66/(3*'OddsRatio_working_3-way'!X66^(1/3))*COS(('OddsRatio_working_3-way'!Y66+2*PI())/3)</f>
        <v>-0.42408255016546159</v>
      </c>
      <c r="AH66" s="11">
        <f>-'OddsRatio_working_3-way'!U66/(3*'OddsRatio_working_3-way'!X66^(1/3))*COS(('OddsRatio_working_3-way'!Y66+4*PI())/3)</f>
        <v>-0.11914972296668146</v>
      </c>
      <c r="AI66" s="11">
        <f>'OddsRatio_working_3-way'!U66/(3*'OddsRatio_working_3-way'!X66^(1/3))*SIN(('OddsRatio_working_3-way'!Y66)/3)</f>
        <v>-0.17605304986796952</v>
      </c>
      <c r="AJ66" s="11">
        <f>'OddsRatio_working_3-way'!U66/(3*'OddsRatio_working_3-way'!X66^(1/3))*SIN(('OddsRatio_working_3-way'!Y66+2*PI())/3)</f>
        <v>-0.38242642375401786</v>
      </c>
      <c r="AK66" s="11">
        <f>'OddsRatio_working_3-way'!U66/(3*'OddsRatio_working_3-way'!X66^(1/3))*SIN(('OddsRatio_working_3-way'!Y66+4*PI())/3)</f>
        <v>0.55847947362198724</v>
      </c>
      <c r="AL66" s="11">
        <f>'OddsRatio_working_3-way'!Z66+'OddsRatio_working_3-way'!AF66</f>
        <v>1.0864645462642857</v>
      </c>
      <c r="AM66" s="11">
        <f>'OddsRatio_working_3-way'!AA66+'OddsRatio_working_3-way'!AG66</f>
        <v>-0.84816510033092318</v>
      </c>
      <c r="AN66" s="11">
        <f>'OddsRatio_working_3-way'!AB66+'OddsRatio_working_3-way'!AH66</f>
        <v>-0.23829944593336291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1.0864645462642857</v>
      </c>
      <c r="AS66" s="11">
        <f>IF(('OddsRatio_working_3-way'!X66=0),IF(Q66&gt;0,-Q66^(1/3),(-Q66)^(1/3)),'OddsRatio_working_3-way'!AM66-'OddsRatio_working_3-way'!R66/3)</f>
        <v>-0.84816510033092318</v>
      </c>
      <c r="AT66" s="11">
        <f>IF(('OddsRatio_working_3-way'!X66=0),IF(Q66&gt;0,-Q66^(1/3),(-Q66)^(1/3)),'OddsRatio_working_3-way'!AN66-'OddsRatio_working_3-way'!R66/3)</f>
        <v>-0.23829944593336291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3.12</v>
      </c>
      <c r="B67" s="4">
        <f>IF('True_Odds_Calculator_3-way'!B66="","",'True_Odds_Calculator_3-way'!B66)</f>
        <v>3.61</v>
      </c>
      <c r="C67" s="4">
        <f>IF('True_Odds_Calculator_3-way'!C66="","",'True_Odds_Calculator_3-way'!C66)</f>
        <v>2.2599999999999998</v>
      </c>
      <c r="D67" s="9">
        <f t="shared" si="13"/>
        <v>0.30743395856779038</v>
      </c>
      <c r="E67" s="9">
        <f t="shared" si="14"/>
        <v>0.26501231691019461</v>
      </c>
      <c r="F67" s="9">
        <f t="shared" si="15"/>
        <v>0.42755372452201501</v>
      </c>
      <c r="G67" s="9">
        <f t="shared" si="16"/>
        <v>1.062609012150356</v>
      </c>
      <c r="H67" s="9">
        <f t="shared" si="17"/>
        <v>3.2527311057587549</v>
      </c>
      <c r="I67" s="9">
        <f t="shared" si="18"/>
        <v>3.7734095217124284</v>
      </c>
      <c r="J67" s="9">
        <f t="shared" si="19"/>
        <v>2.3388873553094482</v>
      </c>
      <c r="K67" s="11">
        <f t="shared" si="20"/>
        <v>0.32051282051282048</v>
      </c>
      <c r="L67" s="11">
        <f t="shared" si="21"/>
        <v>0.2770083102493075</v>
      </c>
      <c r="M67" s="11">
        <f t="shared" si="22"/>
        <v>0.44247787610619471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-0.2738903167775768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0.23531877955431019</v>
      </c>
      <c r="Q67" s="11">
        <f>2*'OddsRatio_working_3-way'!K67*'OddsRatio_working_3-way'!L67*'OddsRatio_working_3-way'!M67</f>
        <v>7.8570544091589367E-2</v>
      </c>
      <c r="R67" s="11">
        <f t="shared" si="23"/>
        <v>0</v>
      </c>
      <c r="S67" s="11">
        <f t="shared" si="24"/>
        <v>-0.85917159220130401</v>
      </c>
      <c r="T67" s="11">
        <f t="shared" si="25"/>
        <v>-0.28686864514233851</v>
      </c>
      <c r="U67" s="11">
        <f>'OddsRatio_working_3-way'!S67-'OddsRatio_working_3-way'!R67^2/3</f>
        <v>-0.85917159220130401</v>
      </c>
      <c r="V67" s="11">
        <f>'OddsRatio_working_3-way'!S67*'OddsRatio_working_3-way'!R67/3-2*'OddsRatio_working_3-way'!R67^3/27-'OddsRatio_working_3-way'!T67</f>
        <v>0.28686864514233851</v>
      </c>
      <c r="W67" s="11">
        <f>'OddsRatio_working_3-way'!V67^2+4*'OddsRatio_working_3-way'!U67^3/27</f>
        <v>-1.1664854324156329E-2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0.15326323261790256</v>
      </c>
      <c r="Y67" s="11">
        <f>IF('OddsRatio_working_3-way'!W67&gt;=0,IF('OddsRatio_working_3-way'!V67+SQRT('OddsRatio_working_3-way'!W67)&gt;0,0,PI()),ACOS('OddsRatio_working_3-way'!V67/(2*'OddsRatio_working_3-way'!X67)))</f>
        <v>0.36007870946648457</v>
      </c>
      <c r="Z67" s="11">
        <f>'OddsRatio_working_3-way'!X67^(1/3)*COS('OddsRatio_working_3-way'!Y67/3)</f>
        <v>0.53130450607517798</v>
      </c>
      <c r="AA67" s="11">
        <f>'OddsRatio_working_3-way'!X67^(1/3)*COS(('OddsRatio_working_3-way'!Y67+2*PI())/3)</f>
        <v>-0.32114585103307297</v>
      </c>
      <c r="AB67" s="11">
        <f>'OddsRatio_working_3-way'!X67^(1/3)*COS(('OddsRatio_working_3-way'!Y67+4*PI())/3)</f>
        <v>-0.2101586550421049</v>
      </c>
      <c r="AC67" s="11">
        <f>'OddsRatio_working_3-way'!X67^(1/3)*SIN('OddsRatio_working_3-way'!Y67/3)</f>
        <v>6.4078487481987217E-2</v>
      </c>
      <c r="AD67" s="11">
        <f>'OddsRatio_working_3-way'!X67^(1/3)*SIN(('OddsRatio_working_3-way'!Y67+2*PI())/3)</f>
        <v>0.42808395566525415</v>
      </c>
      <c r="AE67" s="11">
        <f>'OddsRatio_working_3-way'!X67^(1/3)*SIN(('OddsRatio_working_3-way'!Y67+4*PI())/3)</f>
        <v>-0.49216244314724134</v>
      </c>
      <c r="AF67" s="11">
        <f>-'OddsRatio_working_3-way'!U67/(3*'OddsRatio_working_3-way'!X67^(1/3))*COS(('OddsRatio_working_3-way'!Y67)/3)</f>
        <v>0.53130450607517798</v>
      </c>
      <c r="AG67" s="11">
        <f>-'OddsRatio_working_3-way'!U67/(3*'OddsRatio_working_3-way'!X67^(1/3))*COS(('OddsRatio_working_3-way'!Y67+2*PI())/3)</f>
        <v>-0.32114585103307297</v>
      </c>
      <c r="AH67" s="11">
        <f>-'OddsRatio_working_3-way'!U67/(3*'OddsRatio_working_3-way'!X67^(1/3))*COS(('OddsRatio_working_3-way'!Y67+4*PI())/3)</f>
        <v>-0.2101586550421049</v>
      </c>
      <c r="AI67" s="11">
        <f>'OddsRatio_working_3-way'!U67/(3*'OddsRatio_working_3-way'!X67^(1/3))*SIN(('OddsRatio_working_3-way'!Y67)/3)</f>
        <v>-6.4078487481987217E-2</v>
      </c>
      <c r="AJ67" s="11">
        <f>'OddsRatio_working_3-way'!U67/(3*'OddsRatio_working_3-way'!X67^(1/3))*SIN(('OddsRatio_working_3-way'!Y67+2*PI())/3)</f>
        <v>-0.42808395566525415</v>
      </c>
      <c r="AK67" s="11">
        <f>'OddsRatio_working_3-way'!U67/(3*'OddsRatio_working_3-way'!X67^(1/3))*SIN(('OddsRatio_working_3-way'!Y67+4*PI())/3)</f>
        <v>0.49216244314724134</v>
      </c>
      <c r="AL67" s="11">
        <f>'OddsRatio_working_3-way'!Z67+'OddsRatio_working_3-way'!AF67</f>
        <v>1.062609012150356</v>
      </c>
      <c r="AM67" s="11">
        <f>'OddsRatio_working_3-way'!AA67+'OddsRatio_working_3-way'!AG67</f>
        <v>-0.64229170206614594</v>
      </c>
      <c r="AN67" s="11">
        <f>'OddsRatio_working_3-way'!AB67+'OddsRatio_working_3-way'!AH67</f>
        <v>-0.42031731008420981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1.062609012150356</v>
      </c>
      <c r="AS67" s="11">
        <f>IF(('OddsRatio_working_3-way'!X67=0),IF(Q67&gt;0,-Q67^(1/3),(-Q67)^(1/3)),'OddsRatio_working_3-way'!AM67-'OddsRatio_working_3-way'!R67/3)</f>
        <v>-0.64229170206614594</v>
      </c>
      <c r="AT67" s="11">
        <f>IF(('OddsRatio_working_3-way'!X67=0),IF(Q67&gt;0,-Q67^(1/3),(-Q67)^(1/3)),'OddsRatio_working_3-way'!AN67-'OddsRatio_working_3-way'!R67/3)</f>
        <v>-0.42031731008420981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1.5</v>
      </c>
      <c r="B68" s="4">
        <f>IF('True_Odds_Calculator_3-way'!B67="","",'True_Odds_Calculator_3-way'!B67)</f>
        <v>3.83</v>
      </c>
      <c r="C68" s="4">
        <f>IF('True_Odds_Calculator_3-way'!C67="","",'True_Odds_Calculator_3-way'!C67)</f>
        <v>7.38</v>
      </c>
      <c r="D68" s="9">
        <f t="shared" ref="D68:D131" si="26">(K68/(AR68+K68-(AR68*K68)))</f>
        <v>0.6394202143516603</v>
      </c>
      <c r="E68" s="9">
        <f t="shared" ref="E68:E131" si="27">(L68/(AR68+L68-(AR68*L68)))</f>
        <v>0.23856276710487181</v>
      </c>
      <c r="F68" s="9">
        <f t="shared" ref="F68:F131" si="28">(M68/(AR68+M68-(AR68*M68)))</f>
        <v>0.12201701854346782</v>
      </c>
      <c r="G68" s="9">
        <f t="shared" ref="G68:G131" si="29">AR68</f>
        <v>1.1278335515681164</v>
      </c>
      <c r="H68" s="9">
        <f t="shared" ref="H68:H131" si="30">IF(A68="","",1/D68)</f>
        <v>1.5639167757840582</v>
      </c>
      <c r="I68" s="9">
        <f t="shared" ref="I68:I131" si="31">IF(B68="","",1/E68)</f>
        <v>4.19176895093777</v>
      </c>
      <c r="J68" s="9">
        <f t="shared" ref="J68:J131" si="32">IF(C68="","",1/F68)</f>
        <v>8.1955780590045819</v>
      </c>
      <c r="K68" s="11">
        <f t="shared" ref="K68:K131" si="33">1/A68</f>
        <v>0.66666666666666663</v>
      </c>
      <c r="L68" s="11">
        <f t="shared" ref="L68:L131" si="34">1/B68</f>
        <v>0.2610966057441253</v>
      </c>
      <c r="M68" s="11">
        <f t="shared" ref="M68:M131" si="35">1/C68</f>
        <v>0.13550135501355015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-0.21292699437003071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0.22901969663734928</v>
      </c>
      <c r="Q68" s="11">
        <f>2*'OddsRatio_working_3-way'!K68*'OddsRatio_working_3-way'!L68*'OddsRatio_working_3-way'!M68</f>
        <v>4.7171925157023543E-2</v>
      </c>
      <c r="R68" s="11">
        <f t="shared" ref="R68:R131" si="36">O68/N68</f>
        <v>0</v>
      </c>
      <c r="S68" s="11">
        <f t="shared" ref="S68:S131" si="37">P68/N68</f>
        <v>-1.0755784972916689</v>
      </c>
      <c r="T68" s="11">
        <f t="shared" ref="T68:T131" si="38">Q68/N68</f>
        <v>-0.22154037019395861</v>
      </c>
      <c r="U68" s="11">
        <f>'OddsRatio_working_3-way'!S68-'OddsRatio_working_3-way'!R68^2/3</f>
        <v>-1.0755784972916689</v>
      </c>
      <c r="V68" s="11">
        <f>'OddsRatio_working_3-way'!S68*'OddsRatio_working_3-way'!R68/3-2*'OddsRatio_working_3-way'!R68^3/27-'OddsRatio_working_3-way'!T68</f>
        <v>0.22154037019395861</v>
      </c>
      <c r="W68" s="11">
        <f>'OddsRatio_working_3-way'!V68^2+4*'OddsRatio_working_3-way'!U68^3/27</f>
        <v>-0.13526112841392443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0.21467490773236672</v>
      </c>
      <c r="Y68" s="11">
        <f>IF('OddsRatio_working_3-way'!W68&gt;=0,IF('OddsRatio_working_3-way'!V68+SQRT('OddsRatio_working_3-way'!W68)&gt;0,0,PI()),ACOS('OddsRatio_working_3-way'!V68/(2*'OddsRatio_working_3-way'!X68)))</f>
        <v>1.0286329079867202</v>
      </c>
      <c r="Z68" s="11">
        <f>'OddsRatio_working_3-way'!X68^(1/3)*COS('OddsRatio_working_3-way'!Y68/3)</f>
        <v>0.56391677578405819</v>
      </c>
      <c r="AA68" s="11">
        <f>'OddsRatio_working_3-way'!X68^(1/3)*COS(('OddsRatio_working_3-way'!Y68+2*PI())/3)</f>
        <v>-0.45629434750708231</v>
      </c>
      <c r="AB68" s="11">
        <f>'OddsRatio_working_3-way'!X68^(1/3)*COS(('OddsRatio_working_3-way'!Y68+4*PI())/3)</f>
        <v>-0.10762242827697584</v>
      </c>
      <c r="AC68" s="11">
        <f>'OddsRatio_working_3-way'!X68^(1/3)*SIN('OddsRatio_working_3-way'!Y68/3)</f>
        <v>0.20130582642636535</v>
      </c>
      <c r="AD68" s="11">
        <f>'OddsRatio_working_3-way'!X68^(1/3)*SIN(('OddsRatio_working_3-way'!Y68+2*PI())/3)</f>
        <v>0.38771334023602511</v>
      </c>
      <c r="AE68" s="11">
        <f>'OddsRatio_working_3-way'!X68^(1/3)*SIN(('OddsRatio_working_3-way'!Y68+4*PI())/3)</f>
        <v>-0.5890191666623904</v>
      </c>
      <c r="AF68" s="11">
        <f>-'OddsRatio_working_3-way'!U68/(3*'OddsRatio_working_3-way'!X68^(1/3))*COS(('OddsRatio_working_3-way'!Y68)/3)</f>
        <v>0.56391677578405819</v>
      </c>
      <c r="AG68" s="11">
        <f>-'OddsRatio_working_3-way'!U68/(3*'OddsRatio_working_3-way'!X68^(1/3))*COS(('OddsRatio_working_3-way'!Y68+2*PI())/3)</f>
        <v>-0.4562943475070822</v>
      </c>
      <c r="AH68" s="11">
        <f>-'OddsRatio_working_3-way'!U68/(3*'OddsRatio_working_3-way'!X68^(1/3))*COS(('OddsRatio_working_3-way'!Y68+4*PI())/3)</f>
        <v>-0.10762242827697581</v>
      </c>
      <c r="AI68" s="11">
        <f>'OddsRatio_working_3-way'!U68/(3*'OddsRatio_working_3-way'!X68^(1/3))*SIN(('OddsRatio_working_3-way'!Y68)/3)</f>
        <v>-0.2013058264263653</v>
      </c>
      <c r="AJ68" s="11">
        <f>'OddsRatio_working_3-way'!U68/(3*'OddsRatio_working_3-way'!X68^(1/3))*SIN(('OddsRatio_working_3-way'!Y68+2*PI())/3)</f>
        <v>-0.38771334023602499</v>
      </c>
      <c r="AK68" s="11">
        <f>'OddsRatio_working_3-way'!U68/(3*'OddsRatio_working_3-way'!X68^(1/3))*SIN(('OddsRatio_working_3-way'!Y68+4*PI())/3)</f>
        <v>0.58901916666239029</v>
      </c>
      <c r="AL68" s="11">
        <f>'OddsRatio_working_3-way'!Z68+'OddsRatio_working_3-way'!AF68</f>
        <v>1.1278335515681164</v>
      </c>
      <c r="AM68" s="11">
        <f>'OddsRatio_working_3-way'!AA68+'OddsRatio_working_3-way'!AG68</f>
        <v>-0.91258869501416451</v>
      </c>
      <c r="AN68" s="11">
        <f>'OddsRatio_working_3-way'!AB68+'OddsRatio_working_3-way'!AH68</f>
        <v>-0.21524485655395165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1.1278335515681164</v>
      </c>
      <c r="AS68" s="11">
        <f>IF(('OddsRatio_working_3-way'!X68=0),IF(Q68&gt;0,-Q68^(1/3),(-Q68)^(1/3)),'OddsRatio_working_3-way'!AM68-'OddsRatio_working_3-way'!R68/3)</f>
        <v>-0.91258869501416451</v>
      </c>
      <c r="AT68" s="11">
        <f>IF(('OddsRatio_working_3-way'!X68=0),IF(Q68&gt;0,-Q68^(1/3),(-Q68)^(1/3)),'OddsRatio_working_3-way'!AN68-'OddsRatio_working_3-way'!R68/3)</f>
        <v>-0.21524485655395165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2.23</v>
      </c>
      <c r="B69" s="4">
        <f>IF('True_Odds_Calculator_3-way'!B68="","",'True_Odds_Calculator_3-way'!B68)</f>
        <v>3.27</v>
      </c>
      <c r="C69" s="4">
        <f>IF('True_Odds_Calculator_3-way'!C68="","",'True_Odds_Calculator_3-way'!C68)</f>
        <v>3.46</v>
      </c>
      <c r="D69" s="9">
        <f t="shared" si="26"/>
        <v>0.43224443299448334</v>
      </c>
      <c r="E69" s="9">
        <f t="shared" si="27"/>
        <v>0.29204649469133598</v>
      </c>
      <c r="F69" s="9">
        <f t="shared" si="28"/>
        <v>0.27570907231418074</v>
      </c>
      <c r="G69" s="9">
        <f t="shared" si="29"/>
        <v>1.0678908891356271</v>
      </c>
      <c r="H69" s="9">
        <f t="shared" si="30"/>
        <v>2.3135057936368213</v>
      </c>
      <c r="I69" s="9">
        <f t="shared" si="31"/>
        <v>3.4241123183378739</v>
      </c>
      <c r="J69" s="9">
        <f t="shared" si="32"/>
        <v>3.6270115872736421</v>
      </c>
      <c r="K69" s="11">
        <f t="shared" si="33"/>
        <v>0.44843049327354262</v>
      </c>
      <c r="L69" s="11">
        <f t="shared" si="34"/>
        <v>0.3058103975535168</v>
      </c>
      <c r="M69" s="11">
        <f t="shared" si="35"/>
        <v>0.28901734104046245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-0.27223086382261974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0.23622047868256826</v>
      </c>
      <c r="Q69" s="11">
        <f>2*'OddsRatio_working_3-way'!K69*'OddsRatio_working_3-way'!L69*'OddsRatio_working_3-way'!M69</f>
        <v>7.9268617007573247E-2</v>
      </c>
      <c r="R69" s="11">
        <f t="shared" si="36"/>
        <v>0</v>
      </c>
      <c r="S69" s="11">
        <f t="shared" si="37"/>
        <v>-0.86772115169308972</v>
      </c>
      <c r="T69" s="11">
        <f t="shared" si="38"/>
        <v>-0.29118159452788245</v>
      </c>
      <c r="U69" s="11">
        <f>'OddsRatio_working_3-way'!S69-'OddsRatio_working_3-way'!R69^2/3</f>
        <v>-0.86772115169308972</v>
      </c>
      <c r="V69" s="11">
        <f>'OddsRatio_working_3-way'!S69*'OddsRatio_working_3-way'!R69/3-2*'OddsRatio_working_3-way'!R69^3/27-'OddsRatio_working_3-way'!T69</f>
        <v>0.29118159452788245</v>
      </c>
      <c r="W69" s="11">
        <f>'OddsRatio_working_3-way'!V69^2+4*'OddsRatio_working_3-way'!U69^3/27</f>
        <v>-1.2004680702358397E-2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0.15555658270719255</v>
      </c>
      <c r="Y69" s="11">
        <f>IF('OddsRatio_working_3-way'!W69&gt;=0,IF('OddsRatio_working_3-way'!V69+SQRT('OddsRatio_working_3-way'!W69)&gt;0,0,PI()),ACOS('OddsRatio_working_3-way'!V69/(2*'OddsRatio_working_3-way'!X69)))</f>
        <v>0.35989258030977345</v>
      </c>
      <c r="Z69" s="11">
        <f>'OddsRatio_working_3-way'!X69^(1/3)*COS('OddsRatio_working_3-way'!Y69/3)</f>
        <v>0.53394544456781357</v>
      </c>
      <c r="AA69" s="11">
        <f>'OddsRatio_working_3-way'!X69^(1/3)*COS(('OddsRatio_working_3-way'!Y69+2*PI())/3)</f>
        <v>-0.32271305411134071</v>
      </c>
      <c r="AB69" s="11">
        <f>'OddsRatio_working_3-way'!X69^(1/3)*COS(('OddsRatio_working_3-way'!Y69+4*PI())/3)</f>
        <v>-0.21123239045647291</v>
      </c>
      <c r="AC69" s="11">
        <f>'OddsRatio_working_3-way'!X69^(1/3)*SIN('OddsRatio_working_3-way'!Y69/3)</f>
        <v>6.436339117057599E-2</v>
      </c>
      <c r="AD69" s="11">
        <f>'OddsRatio_working_3-way'!X69^(1/3)*SIN(('OddsRatio_working_3-way'!Y69+2*PI())/3)</f>
        <v>0.43022862364541425</v>
      </c>
      <c r="AE69" s="11">
        <f>'OddsRatio_working_3-way'!X69^(1/3)*SIN(('OddsRatio_working_3-way'!Y69+4*PI())/3)</f>
        <v>-0.4945920148159903</v>
      </c>
      <c r="AF69" s="11">
        <f>-'OddsRatio_working_3-way'!U69/(3*'OddsRatio_working_3-way'!X69^(1/3))*COS(('OddsRatio_working_3-way'!Y69)/3)</f>
        <v>0.53394544456781345</v>
      </c>
      <c r="AG69" s="11">
        <f>-'OddsRatio_working_3-way'!U69/(3*'OddsRatio_working_3-way'!X69^(1/3))*COS(('OddsRatio_working_3-way'!Y69+2*PI())/3)</f>
        <v>-0.32271305411134066</v>
      </c>
      <c r="AH69" s="11">
        <f>-'OddsRatio_working_3-way'!U69/(3*'OddsRatio_working_3-way'!X69^(1/3))*COS(('OddsRatio_working_3-way'!Y69+4*PI())/3)</f>
        <v>-0.21123239045647288</v>
      </c>
      <c r="AI69" s="11">
        <f>'OddsRatio_working_3-way'!U69/(3*'OddsRatio_working_3-way'!X69^(1/3))*SIN(('OddsRatio_working_3-way'!Y69)/3)</f>
        <v>-6.4363391170575976E-2</v>
      </c>
      <c r="AJ69" s="11">
        <f>'OddsRatio_working_3-way'!U69/(3*'OddsRatio_working_3-way'!X69^(1/3))*SIN(('OddsRatio_working_3-way'!Y69+2*PI())/3)</f>
        <v>-0.4302286236454142</v>
      </c>
      <c r="AK69" s="11">
        <f>'OddsRatio_working_3-way'!U69/(3*'OddsRatio_working_3-way'!X69^(1/3))*SIN(('OddsRatio_working_3-way'!Y69+4*PI())/3)</f>
        <v>0.49459201481599019</v>
      </c>
      <c r="AL69" s="11">
        <f>'OddsRatio_working_3-way'!Z69+'OddsRatio_working_3-way'!AF69</f>
        <v>1.0678908891356271</v>
      </c>
      <c r="AM69" s="11">
        <f>'OddsRatio_working_3-way'!AA69+'OddsRatio_working_3-way'!AG69</f>
        <v>-0.64542610822268132</v>
      </c>
      <c r="AN69" s="11">
        <f>'OddsRatio_working_3-way'!AB69+'OddsRatio_working_3-way'!AH69</f>
        <v>-0.42246478091294581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1.0678908891356271</v>
      </c>
      <c r="AS69" s="11">
        <f>IF(('OddsRatio_working_3-way'!X69=0),IF(Q69&gt;0,-Q69^(1/3),(-Q69)^(1/3)),'OddsRatio_working_3-way'!AM69-'OddsRatio_working_3-way'!R69/3)</f>
        <v>-0.64542610822268132</v>
      </c>
      <c r="AT69" s="11">
        <f>IF(('OddsRatio_working_3-way'!X69=0),IF(Q69&gt;0,-Q69^(1/3),(-Q69)^(1/3)),'OddsRatio_working_3-way'!AN69-'OddsRatio_working_3-way'!R69/3)</f>
        <v>-0.42246478091294581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4.04</v>
      </c>
      <c r="B70" s="4">
        <f>IF('True_Odds_Calculator_3-way'!B69="","",'True_Odds_Calculator_3-way'!B69)</f>
        <v>4.05</v>
      </c>
      <c r="C70" s="4">
        <f>IF('True_Odds_Calculator_3-way'!C69="","",'True_Odds_Calculator_3-way'!C69)</f>
        <v>1.81</v>
      </c>
      <c r="D70" s="9">
        <f t="shared" si="26"/>
        <v>0.23354595688832455</v>
      </c>
      <c r="E70" s="9">
        <f t="shared" si="27"/>
        <v>0.23295861454623032</v>
      </c>
      <c r="F70" s="9">
        <f t="shared" si="28"/>
        <v>0.53349542856544518</v>
      </c>
      <c r="G70" s="9">
        <f t="shared" si="29"/>
        <v>1.079543589006853</v>
      </c>
      <c r="H70" s="9">
        <f t="shared" si="30"/>
        <v>4.2818125105808331</v>
      </c>
      <c r="I70" s="9">
        <f t="shared" si="31"/>
        <v>4.292607946470901</v>
      </c>
      <c r="J70" s="9">
        <f t="shared" si="32"/>
        <v>1.874430307095551</v>
      </c>
      <c r="K70" s="11">
        <f t="shared" si="33"/>
        <v>0.24752475247524752</v>
      </c>
      <c r="L70" s="11">
        <f t="shared" si="34"/>
        <v>0.24691358024691359</v>
      </c>
      <c r="M70" s="11">
        <f t="shared" si="35"/>
        <v>0.5524861878453039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-0.25359663038127034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0.23298830803890708</v>
      </c>
      <c r="Q70" s="11">
        <f>2*'OddsRatio_working_3-way'!K70*'OddsRatio_working_3-way'!L70*'OddsRatio_working_3-way'!M70</f>
        <v>6.7532842909828139E-2</v>
      </c>
      <c r="R70" s="11">
        <f t="shared" si="36"/>
        <v>0</v>
      </c>
      <c r="S70" s="11">
        <f t="shared" si="37"/>
        <v>-0.91873581951235062</v>
      </c>
      <c r="T70" s="11">
        <f t="shared" si="38"/>
        <v>-0.2663002375398118</v>
      </c>
      <c r="U70" s="11">
        <f>'OddsRatio_working_3-way'!S70-'OddsRatio_working_3-way'!R70^2/3</f>
        <v>-0.91873581951235062</v>
      </c>
      <c r="V70" s="11">
        <f>'OddsRatio_working_3-way'!S70*'OddsRatio_working_3-way'!R70/3-2*'OddsRatio_working_3-way'!R70^3/27-'OddsRatio_working_3-way'!T70</f>
        <v>0.2663002375398118</v>
      </c>
      <c r="W70" s="11">
        <f>'OddsRatio_working_3-way'!V70^2+4*'OddsRatio_working_3-way'!U70^3/27</f>
        <v>-4.3970465232279876E-2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0.16947439463385028</v>
      </c>
      <c r="Y70" s="11">
        <f>IF('OddsRatio_working_3-way'!W70&gt;=0,IF('OddsRatio_working_3-way'!V70+SQRT('OddsRatio_working_3-way'!W70)&gt;0,0,PI()),ACOS('OddsRatio_working_3-way'!V70/(2*'OddsRatio_working_3-way'!X70)))</f>
        <v>0.66702583826555073</v>
      </c>
      <c r="Z70" s="11">
        <f>'OddsRatio_working_3-way'!X70^(1/3)*COS('OddsRatio_working_3-way'!Y70/3)</f>
        <v>0.53977179450342649</v>
      </c>
      <c r="AA70" s="11">
        <f>'OddsRatio_working_3-way'!X70^(1/3)*COS(('OddsRatio_working_3-way'!Y70+2*PI())/3)</f>
        <v>-0.37556826225174861</v>
      </c>
      <c r="AB70" s="11">
        <f>'OddsRatio_working_3-way'!X70^(1/3)*COS(('OddsRatio_working_3-way'!Y70+4*PI())/3)</f>
        <v>-0.16420353225167794</v>
      </c>
      <c r="AC70" s="11">
        <f>'OddsRatio_working_3-way'!X70^(1/3)*SIN('OddsRatio_working_3-way'!Y70/3)</f>
        <v>0.12203148376273353</v>
      </c>
      <c r="AD70" s="11">
        <f>'OddsRatio_working_3-way'!X70^(1/3)*SIN(('OddsRatio_working_3-way'!Y70+2*PI())/3)</f>
        <v>0.40644034440491422</v>
      </c>
      <c r="AE70" s="11">
        <f>'OddsRatio_working_3-way'!X70^(1/3)*SIN(('OddsRatio_working_3-way'!Y70+4*PI())/3)</f>
        <v>-0.52847182816764759</v>
      </c>
      <c r="AF70" s="11">
        <f>-'OddsRatio_working_3-way'!U70/(3*'OddsRatio_working_3-way'!X70^(1/3))*COS(('OddsRatio_working_3-way'!Y70)/3)</f>
        <v>0.53977179450342649</v>
      </c>
      <c r="AG70" s="11">
        <f>-'OddsRatio_working_3-way'!U70/(3*'OddsRatio_working_3-way'!X70^(1/3))*COS(('OddsRatio_working_3-way'!Y70+2*PI())/3)</f>
        <v>-0.37556826225174861</v>
      </c>
      <c r="AH70" s="11">
        <f>-'OddsRatio_working_3-way'!U70/(3*'OddsRatio_working_3-way'!X70^(1/3))*COS(('OddsRatio_working_3-way'!Y70+4*PI())/3)</f>
        <v>-0.16420353225167794</v>
      </c>
      <c r="AI70" s="11">
        <f>'OddsRatio_working_3-way'!U70/(3*'OddsRatio_working_3-way'!X70^(1/3))*SIN(('OddsRatio_working_3-way'!Y70)/3)</f>
        <v>-0.12203148376273353</v>
      </c>
      <c r="AJ70" s="11">
        <f>'OddsRatio_working_3-way'!U70/(3*'OddsRatio_working_3-way'!X70^(1/3))*SIN(('OddsRatio_working_3-way'!Y70+2*PI())/3)</f>
        <v>-0.40644034440491422</v>
      </c>
      <c r="AK70" s="11">
        <f>'OddsRatio_working_3-way'!U70/(3*'OddsRatio_working_3-way'!X70^(1/3))*SIN(('OddsRatio_working_3-way'!Y70+4*PI())/3)</f>
        <v>0.52847182816764759</v>
      </c>
      <c r="AL70" s="11">
        <f>'OddsRatio_working_3-way'!Z70+'OddsRatio_working_3-way'!AF70</f>
        <v>1.079543589006853</v>
      </c>
      <c r="AM70" s="11">
        <f>'OddsRatio_working_3-way'!AA70+'OddsRatio_working_3-way'!AG70</f>
        <v>-0.75113652450349722</v>
      </c>
      <c r="AN70" s="11">
        <f>'OddsRatio_working_3-way'!AB70+'OddsRatio_working_3-way'!AH70</f>
        <v>-0.32840706450335588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1.079543589006853</v>
      </c>
      <c r="AS70" s="11">
        <f>IF(('OddsRatio_working_3-way'!X70=0),IF(Q70&gt;0,-Q70^(1/3),(-Q70)^(1/3)),'OddsRatio_working_3-way'!AM70-'OddsRatio_working_3-way'!R70/3)</f>
        <v>-0.75113652450349722</v>
      </c>
      <c r="AT70" s="11">
        <f>IF(('OddsRatio_working_3-way'!X70=0),IF(Q70&gt;0,-Q70^(1/3),(-Q70)^(1/3)),'OddsRatio_working_3-way'!AN70-'OddsRatio_working_3-way'!R70/3)</f>
        <v>-0.32840706450335588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3.29</v>
      </c>
      <c r="B71" s="4">
        <f>IF('True_Odds_Calculator_3-way'!B70="","",'True_Odds_Calculator_3-way'!B70)</f>
        <v>3.94</v>
      </c>
      <c r="C71" s="4">
        <f>IF('True_Odds_Calculator_3-way'!C70="","",'True_Odds_Calculator_3-way'!C70)</f>
        <v>2.0499999999999998</v>
      </c>
      <c r="D71" s="9">
        <f t="shared" si="26"/>
        <v>0.28919815105838043</v>
      </c>
      <c r="E71" s="9">
        <f t="shared" si="27"/>
        <v>0.24064631678259865</v>
      </c>
      <c r="F71" s="9">
        <f t="shared" si="28"/>
        <v>0.47015553215902073</v>
      </c>
      <c r="G71" s="9">
        <f t="shared" si="29"/>
        <v>1.0732911651148993</v>
      </c>
      <c r="H71" s="9">
        <f t="shared" si="30"/>
        <v>3.4578367681131197</v>
      </c>
      <c r="I71" s="9">
        <f t="shared" si="31"/>
        <v>4.1554760254378049</v>
      </c>
      <c r="J71" s="9">
        <f t="shared" si="32"/>
        <v>2.126955723370644</v>
      </c>
      <c r="K71" s="11">
        <f t="shared" si="33"/>
        <v>0.303951367781155</v>
      </c>
      <c r="L71" s="11">
        <f t="shared" si="34"/>
        <v>0.25380710659898476</v>
      </c>
      <c r="M71" s="11">
        <f t="shared" si="35"/>
        <v>0.48780487804878053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-0.26602725364115065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0.23632717465217948</v>
      </c>
      <c r="Q71" s="11">
        <f>2*'OddsRatio_working_3-way'!K71*'OddsRatio_working_3-way'!L71*'OddsRatio_working_3-way'!M71</f>
        <v>7.5263431417891546E-2</v>
      </c>
      <c r="R71" s="11">
        <f t="shared" si="36"/>
        <v>0</v>
      </c>
      <c r="S71" s="11">
        <f t="shared" si="37"/>
        <v>-0.88835700635005543</v>
      </c>
      <c r="T71" s="11">
        <f t="shared" si="38"/>
        <v>-0.28291624406052718</v>
      </c>
      <c r="U71" s="11">
        <f>'OddsRatio_working_3-way'!S71-'OddsRatio_working_3-way'!R71^2/3</f>
        <v>-0.88835700635005543</v>
      </c>
      <c r="V71" s="11">
        <f>'OddsRatio_working_3-way'!S71*'OddsRatio_working_3-way'!R71/3-2*'OddsRatio_working_3-way'!R71^3/27-'OddsRatio_working_3-way'!T71</f>
        <v>0.28291624406052718</v>
      </c>
      <c r="W71" s="11">
        <f>'OddsRatio_working_3-way'!V71^2+4*'OddsRatio_working_3-way'!U71^3/27</f>
        <v>-2.3820911028552466E-2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0.16113853681061852</v>
      </c>
      <c r="Y71" s="11">
        <f>IF('OddsRatio_working_3-way'!W71&gt;=0,IF('OddsRatio_working_3-way'!V71+SQRT('OddsRatio_working_3-way'!W71)&gt;0,0,PI()),ACOS('OddsRatio_working_3-way'!V71/(2*'OddsRatio_working_3-way'!X71)))</f>
        <v>0.49940744884220156</v>
      </c>
      <c r="Z71" s="11">
        <f>'OddsRatio_working_3-way'!X71^(1/3)*COS('OddsRatio_working_3-way'!Y71/3)</f>
        <v>0.53664558255744965</v>
      </c>
      <c r="AA71" s="11">
        <f>'OddsRatio_working_3-way'!X71^(1/3)*COS(('OddsRatio_working_3-way'!Y71+2*PI())/3)</f>
        <v>-0.34641178300416264</v>
      </c>
      <c r="AB71" s="11">
        <f>'OddsRatio_working_3-way'!X71^(1/3)*COS(('OddsRatio_working_3-way'!Y71+4*PI())/3)</f>
        <v>-0.1902337995532867</v>
      </c>
      <c r="AC71" s="11">
        <f>'OddsRatio_working_3-way'!X71^(1/3)*SIN('OddsRatio_working_3-way'!Y71/3)</f>
        <v>9.0169400786856133E-2</v>
      </c>
      <c r="AD71" s="11">
        <f>'OddsRatio_working_3-way'!X71^(1/3)*SIN(('OddsRatio_working_3-way'!Y71+2*PI())/3)</f>
        <v>0.41966400693002265</v>
      </c>
      <c r="AE71" s="11">
        <f>'OddsRatio_working_3-way'!X71^(1/3)*SIN(('OddsRatio_working_3-way'!Y71+4*PI())/3)</f>
        <v>-0.50983340771687879</v>
      </c>
      <c r="AF71" s="11">
        <f>-'OddsRatio_working_3-way'!U71/(3*'OddsRatio_working_3-way'!X71^(1/3))*COS(('OddsRatio_working_3-way'!Y71)/3)</f>
        <v>0.53664558255744954</v>
      </c>
      <c r="AG71" s="11">
        <f>-'OddsRatio_working_3-way'!U71/(3*'OddsRatio_working_3-way'!X71^(1/3))*COS(('OddsRatio_working_3-way'!Y71+2*PI())/3)</f>
        <v>-0.34641178300416259</v>
      </c>
      <c r="AH71" s="11">
        <f>-'OddsRatio_working_3-way'!U71/(3*'OddsRatio_working_3-way'!X71^(1/3))*COS(('OddsRatio_working_3-way'!Y71+4*PI())/3)</f>
        <v>-0.19023379955328668</v>
      </c>
      <c r="AI71" s="11">
        <f>'OddsRatio_working_3-way'!U71/(3*'OddsRatio_working_3-way'!X71^(1/3))*SIN(('OddsRatio_working_3-way'!Y71)/3)</f>
        <v>-9.0169400786856119E-2</v>
      </c>
      <c r="AJ71" s="11">
        <f>'OddsRatio_working_3-way'!U71/(3*'OddsRatio_working_3-way'!X71^(1/3))*SIN(('OddsRatio_working_3-way'!Y71+2*PI())/3)</f>
        <v>-0.41966400693002259</v>
      </c>
      <c r="AK71" s="11">
        <f>'OddsRatio_working_3-way'!U71/(3*'OddsRatio_working_3-way'!X71^(1/3))*SIN(('OddsRatio_working_3-way'!Y71+4*PI())/3)</f>
        <v>0.50983340771687868</v>
      </c>
      <c r="AL71" s="11">
        <f>'OddsRatio_working_3-way'!Z71+'OddsRatio_working_3-way'!AF71</f>
        <v>1.0732911651148993</v>
      </c>
      <c r="AM71" s="11">
        <f>'OddsRatio_working_3-way'!AA71+'OddsRatio_working_3-way'!AG71</f>
        <v>-0.69282356600832529</v>
      </c>
      <c r="AN71" s="11">
        <f>'OddsRatio_working_3-way'!AB71+'OddsRatio_working_3-way'!AH71</f>
        <v>-0.38046759910657335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1.0732911651148993</v>
      </c>
      <c r="AS71" s="11">
        <f>IF(('OddsRatio_working_3-way'!X71=0),IF(Q71&gt;0,-Q71^(1/3),(-Q71)^(1/3)),'OddsRatio_working_3-way'!AM71-'OddsRatio_working_3-way'!R71/3)</f>
        <v>-0.69282356600832529</v>
      </c>
      <c r="AT71" s="11">
        <f>IF(('OddsRatio_working_3-way'!X71=0),IF(Q71&gt;0,-Q71^(1/3),(-Q71)^(1/3)),'OddsRatio_working_3-way'!AN71-'OddsRatio_working_3-way'!R71/3)</f>
        <v>-0.38046759910657335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2.02</v>
      </c>
      <c r="B72" s="4">
        <f>IF('True_Odds_Calculator_3-way'!B71="","",'True_Odds_Calculator_3-way'!B71)</f>
        <v>3.49</v>
      </c>
      <c r="C72" s="4">
        <f>IF('True_Odds_Calculator_3-way'!C71="","",'True_Odds_Calculator_3-way'!C71)</f>
        <v>4.05</v>
      </c>
      <c r="D72" s="9">
        <f t="shared" si="26"/>
        <v>0.48385672786161149</v>
      </c>
      <c r="E72" s="9">
        <f t="shared" si="27"/>
        <v>0.27746408569805481</v>
      </c>
      <c r="F72" s="9">
        <f t="shared" si="28"/>
        <v>0.23867918644033351</v>
      </c>
      <c r="G72" s="9">
        <f t="shared" si="29"/>
        <v>1.0458112633016392</v>
      </c>
      <c r="H72" s="9">
        <f t="shared" si="30"/>
        <v>2.0667274885676723</v>
      </c>
      <c r="I72" s="9">
        <f t="shared" si="31"/>
        <v>3.6040700456210812</v>
      </c>
      <c r="J72" s="9">
        <f t="shared" si="32"/>
        <v>4.189724353069999</v>
      </c>
      <c r="K72" s="11">
        <f t="shared" si="33"/>
        <v>0.49504950495049505</v>
      </c>
      <c r="L72" s="11">
        <f t="shared" si="34"/>
        <v>0.28653295128939826</v>
      </c>
      <c r="M72" s="11">
        <f t="shared" si="35"/>
        <v>0.24691358024691359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-0.27131108526325398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0.22975872881780379</v>
      </c>
      <c r="Q72" s="11">
        <f>2*'OddsRatio_working_3-way'!K72*'OddsRatio_working_3-way'!L72*'OddsRatio_working_3-way'!M72</f>
        <v>7.0048392932257245E-2</v>
      </c>
      <c r="R72" s="11">
        <f t="shared" si="36"/>
        <v>0</v>
      </c>
      <c r="S72" s="11">
        <f t="shared" si="37"/>
        <v>-0.84684607927047351</v>
      </c>
      <c r="T72" s="11">
        <f t="shared" si="38"/>
        <v>-0.25818478026538827</v>
      </c>
      <c r="U72" s="11">
        <f>'OddsRatio_working_3-way'!S72-'OddsRatio_working_3-way'!R72^2/3</f>
        <v>-0.84684607927047351</v>
      </c>
      <c r="V72" s="11">
        <f>'OddsRatio_working_3-way'!S72*'OddsRatio_working_3-way'!R72/3-2*'OddsRatio_working_3-way'!R72^3/27-'OddsRatio_working_3-way'!T72</f>
        <v>0.25818478026538827</v>
      </c>
      <c r="W72" s="11">
        <f>'OddsRatio_working_3-way'!V72^2+4*'OddsRatio_working_3-way'!U72^3/27</f>
        <v>-2.3313094920311611E-2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0.14997706131355423</v>
      </c>
      <c r="Y72" s="11">
        <f>IF('OddsRatio_working_3-way'!W72&gt;=0,IF('OddsRatio_working_3-way'!V72+SQRT('OddsRatio_working_3-way'!W72)&gt;0,0,PI()),ACOS('OddsRatio_working_3-way'!V72/(2*'OddsRatio_working_3-way'!X72)))</f>
        <v>0.53405987435006175</v>
      </c>
      <c r="Z72" s="11">
        <f>'OddsRatio_working_3-way'!X72^(1/3)*COS('OddsRatio_working_3-way'!Y72/3)</f>
        <v>0.5229056316508196</v>
      </c>
      <c r="AA72" s="11">
        <f>'OddsRatio_working_3-way'!X72^(1/3)*COS(('OddsRatio_working_3-way'!Y72+2*PI())/3)</f>
        <v>-0.34293161741521844</v>
      </c>
      <c r="AB72" s="11">
        <f>'OddsRatio_working_3-way'!X72^(1/3)*COS(('OddsRatio_working_3-way'!Y72+4*PI())/3)</f>
        <v>-0.17997401423560133</v>
      </c>
      <c r="AC72" s="11">
        <f>'OddsRatio_working_3-way'!X72^(1/3)*SIN('OddsRatio_working_3-way'!Y72/3)</f>
        <v>9.4083616062248354E-2</v>
      </c>
      <c r="AD72" s="11">
        <f>'OddsRatio_working_3-way'!X72^(1/3)*SIN(('OddsRatio_working_3-way'!Y72+2*PI())/3)</f>
        <v>0.4058077527604339</v>
      </c>
      <c r="AE72" s="11">
        <f>'OddsRatio_working_3-way'!X72^(1/3)*SIN(('OddsRatio_working_3-way'!Y72+4*PI())/3)</f>
        <v>-0.49989136882268209</v>
      </c>
      <c r="AF72" s="11">
        <f>-'OddsRatio_working_3-way'!U72/(3*'OddsRatio_working_3-way'!X72^(1/3))*COS(('OddsRatio_working_3-way'!Y72)/3)</f>
        <v>0.52290563165081949</v>
      </c>
      <c r="AG72" s="11">
        <f>-'OddsRatio_working_3-way'!U72/(3*'OddsRatio_working_3-way'!X72^(1/3))*COS(('OddsRatio_working_3-way'!Y72+2*PI())/3)</f>
        <v>-0.34293161741521838</v>
      </c>
      <c r="AH72" s="11">
        <f>-'OddsRatio_working_3-way'!U72/(3*'OddsRatio_working_3-way'!X72^(1/3))*COS(('OddsRatio_working_3-way'!Y72+4*PI())/3)</f>
        <v>-0.17997401423560128</v>
      </c>
      <c r="AI72" s="11">
        <f>'OddsRatio_working_3-way'!U72/(3*'OddsRatio_working_3-way'!X72^(1/3))*SIN(('OddsRatio_working_3-way'!Y72)/3)</f>
        <v>-9.4083616062248326E-2</v>
      </c>
      <c r="AJ72" s="11">
        <f>'OddsRatio_working_3-way'!U72/(3*'OddsRatio_working_3-way'!X72^(1/3))*SIN(('OddsRatio_working_3-way'!Y72+2*PI())/3)</f>
        <v>-0.40580775276043385</v>
      </c>
      <c r="AK72" s="11">
        <f>'OddsRatio_working_3-way'!U72/(3*'OddsRatio_working_3-way'!X72^(1/3))*SIN(('OddsRatio_working_3-way'!Y72+4*PI())/3)</f>
        <v>0.49989136882268198</v>
      </c>
      <c r="AL72" s="11">
        <f>'OddsRatio_working_3-way'!Z72+'OddsRatio_working_3-way'!AF72</f>
        <v>1.0458112633016392</v>
      </c>
      <c r="AM72" s="11">
        <f>'OddsRatio_working_3-way'!AA72+'OddsRatio_working_3-way'!AG72</f>
        <v>-0.68586323483043676</v>
      </c>
      <c r="AN72" s="11">
        <f>'OddsRatio_working_3-way'!AB72+'OddsRatio_working_3-way'!AH72</f>
        <v>-0.35994802847120261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1.0458112633016392</v>
      </c>
      <c r="AS72" s="11">
        <f>IF(('OddsRatio_working_3-way'!X72=0),IF(Q72&gt;0,-Q72^(1/3),(-Q72)^(1/3)),'OddsRatio_working_3-way'!AM72-'OddsRatio_working_3-way'!R72/3)</f>
        <v>-0.68586323483043676</v>
      </c>
      <c r="AT72" s="11">
        <f>IF(('OddsRatio_working_3-way'!X72=0),IF(Q72&gt;0,-Q72^(1/3),(-Q72)^(1/3)),'OddsRatio_working_3-way'!AN72-'OddsRatio_working_3-way'!R72/3)</f>
        <v>-0.35994802847120261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2.27</v>
      </c>
      <c r="B73" s="4">
        <f>IF('True_Odds_Calculator_3-way'!B72="","",'True_Odds_Calculator_3-way'!B72)</f>
        <v>3.38</v>
      </c>
      <c r="C73" s="4">
        <f>IF('True_Odds_Calculator_3-way'!C72="","",'True_Odds_Calculator_3-way'!C72)</f>
        <v>3.43</v>
      </c>
      <c r="D73" s="9">
        <f t="shared" si="26"/>
        <v>0.43007859657915221</v>
      </c>
      <c r="E73" s="9">
        <f t="shared" si="27"/>
        <v>0.2870788159162338</v>
      </c>
      <c r="F73" s="9">
        <f t="shared" si="28"/>
        <v>0.28284258750461377</v>
      </c>
      <c r="G73" s="9">
        <f t="shared" si="29"/>
        <v>1.0434302337689267</v>
      </c>
      <c r="H73" s="9">
        <f t="shared" si="30"/>
        <v>2.3251563968865367</v>
      </c>
      <c r="I73" s="9">
        <f t="shared" si="31"/>
        <v>3.4833639563700451</v>
      </c>
      <c r="J73" s="9">
        <f t="shared" si="32"/>
        <v>3.5355354680584932</v>
      </c>
      <c r="K73" s="11">
        <f t="shared" si="33"/>
        <v>0.44052863436123346</v>
      </c>
      <c r="L73" s="11">
        <f t="shared" si="34"/>
        <v>0.29585798816568049</v>
      </c>
      <c r="M73" s="11">
        <f t="shared" si="35"/>
        <v>0.29154518950437314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-0.27909385478248316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0.2310292146321441</v>
      </c>
      <c r="Q73" s="11">
        <f>2*'OddsRatio_working_3-way'!K73*'OddsRatio_working_3-way'!L73*'OddsRatio_working_3-way'!M73</f>
        <v>7.5996452181626345E-2</v>
      </c>
      <c r="R73" s="11">
        <f t="shared" si="36"/>
        <v>0</v>
      </c>
      <c r="S73" s="11">
        <f t="shared" si="37"/>
        <v>-0.82778323733498504</v>
      </c>
      <c r="T73" s="11">
        <f t="shared" si="38"/>
        <v>-0.27229711754440294</v>
      </c>
      <c r="U73" s="11">
        <f>'OddsRatio_working_3-way'!S73-'OddsRatio_working_3-way'!R73^2/3</f>
        <v>-0.82778323733498504</v>
      </c>
      <c r="V73" s="11">
        <f>'OddsRatio_working_3-way'!S73*'OddsRatio_working_3-way'!R73/3-2*'OddsRatio_working_3-way'!R73^3/27-'OddsRatio_working_3-way'!T73</f>
        <v>0.27229711754440294</v>
      </c>
      <c r="W73" s="11">
        <f>'OddsRatio_working_3-way'!V73^2+4*'OddsRatio_working_3-way'!U73^3/27</f>
        <v>-9.8865526152875222E-3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0.14494160275631521</v>
      </c>
      <c r="Y73" s="11">
        <f>IF('OddsRatio_working_3-way'!W73&gt;=0,IF('OddsRatio_working_3-way'!V73+SQRT('OddsRatio_working_3-way'!W73)&gt;0,0,PI()),ACOS('OddsRatio_working_3-way'!V73/(2*'OddsRatio_working_3-way'!X73)))</f>
        <v>0.35011321776584192</v>
      </c>
      <c r="Z73" s="11">
        <f>'OddsRatio_working_3-way'!X73^(1/3)*COS('OddsRatio_working_3-way'!Y73/3)</f>
        <v>0.52171511688446337</v>
      </c>
      <c r="AA73" s="11">
        <f>'OddsRatio_working_3-way'!X73^(1/3)*COS(('OddsRatio_working_3-way'!Y73+2*PI())/3)</f>
        <v>-0.31382747390770438</v>
      </c>
      <c r="AB73" s="11">
        <f>'OddsRatio_working_3-way'!X73^(1/3)*COS(('OddsRatio_working_3-way'!Y73+4*PI())/3)</f>
        <v>-0.2078876429767593</v>
      </c>
      <c r="AC73" s="11">
        <f>'OddsRatio_working_3-way'!X73^(1/3)*SIN('OddsRatio_working_3-way'!Y73/3)</f>
        <v>6.1164389905884776E-2</v>
      </c>
      <c r="AD73" s="11">
        <f>'OddsRatio_working_3-way'!X73^(1/3)*SIN(('OddsRatio_working_3-way'!Y73+2*PI())/3)</f>
        <v>0.42123634980737062</v>
      </c>
      <c r="AE73" s="11">
        <f>'OddsRatio_working_3-way'!X73^(1/3)*SIN(('OddsRatio_working_3-way'!Y73+4*PI())/3)</f>
        <v>-0.48240073971325526</v>
      </c>
      <c r="AF73" s="11">
        <f>-'OddsRatio_working_3-way'!U73/(3*'OddsRatio_working_3-way'!X73^(1/3))*COS(('OddsRatio_working_3-way'!Y73)/3)</f>
        <v>0.52171511688446337</v>
      </c>
      <c r="AG73" s="11">
        <f>-'OddsRatio_working_3-way'!U73/(3*'OddsRatio_working_3-way'!X73^(1/3))*COS(('OddsRatio_working_3-way'!Y73+2*PI())/3)</f>
        <v>-0.31382747390770438</v>
      </c>
      <c r="AH73" s="11">
        <f>-'OddsRatio_working_3-way'!U73/(3*'OddsRatio_working_3-way'!X73^(1/3))*COS(('OddsRatio_working_3-way'!Y73+4*PI())/3)</f>
        <v>-0.2078876429767593</v>
      </c>
      <c r="AI73" s="11">
        <f>'OddsRatio_working_3-way'!U73/(3*'OddsRatio_working_3-way'!X73^(1/3))*SIN(('OddsRatio_working_3-way'!Y73)/3)</f>
        <v>-6.1164389905884776E-2</v>
      </c>
      <c r="AJ73" s="11">
        <f>'OddsRatio_working_3-way'!U73/(3*'OddsRatio_working_3-way'!X73^(1/3))*SIN(('OddsRatio_working_3-way'!Y73+2*PI())/3)</f>
        <v>-0.42123634980737062</v>
      </c>
      <c r="AK73" s="11">
        <f>'OddsRatio_working_3-way'!U73/(3*'OddsRatio_working_3-way'!X73^(1/3))*SIN(('OddsRatio_working_3-way'!Y73+4*PI())/3)</f>
        <v>0.48240073971325526</v>
      </c>
      <c r="AL73" s="11">
        <f>'OddsRatio_working_3-way'!Z73+'OddsRatio_working_3-way'!AF73</f>
        <v>1.0434302337689267</v>
      </c>
      <c r="AM73" s="11">
        <f>'OddsRatio_working_3-way'!AA73+'OddsRatio_working_3-way'!AG73</f>
        <v>-0.62765494781540876</v>
      </c>
      <c r="AN73" s="11">
        <f>'OddsRatio_working_3-way'!AB73+'OddsRatio_working_3-way'!AH73</f>
        <v>-0.41577528595351859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1.0434302337689267</v>
      </c>
      <c r="AS73" s="11">
        <f>IF(('OddsRatio_working_3-way'!X73=0),IF(Q73&gt;0,-Q73^(1/3),(-Q73)^(1/3)),'OddsRatio_working_3-way'!AM73-'OddsRatio_working_3-way'!R73/3)</f>
        <v>-0.62765494781540876</v>
      </c>
      <c r="AT73" s="11">
        <f>IF(('OddsRatio_working_3-way'!X73=0),IF(Q73&gt;0,-Q73^(1/3),(-Q73)^(1/3)),'OddsRatio_working_3-way'!AN73-'OddsRatio_working_3-way'!R73/3)</f>
        <v>-0.41577528595351859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2.5299999999999998</v>
      </c>
      <c r="B74" s="4">
        <f>IF('True_Odds_Calculator_3-way'!B73="","",'True_Odds_Calculator_3-way'!B73)</f>
        <v>3.4</v>
      </c>
      <c r="C74" s="4">
        <f>IF('True_Odds_Calculator_3-way'!C73="","",'True_Odds_Calculator_3-way'!C73)</f>
        <v>2.96</v>
      </c>
      <c r="D74" s="9">
        <f t="shared" si="26"/>
        <v>0.38553372696052629</v>
      </c>
      <c r="E74" s="9">
        <f t="shared" si="27"/>
        <v>0.28570701346012628</v>
      </c>
      <c r="F74" s="9">
        <f t="shared" si="28"/>
        <v>0.32875925957934743</v>
      </c>
      <c r="G74" s="9">
        <f t="shared" si="29"/>
        <v>1.0417037864087433</v>
      </c>
      <c r="H74" s="9">
        <f t="shared" si="30"/>
        <v>2.5938067932053768</v>
      </c>
      <c r="I74" s="9">
        <f t="shared" si="31"/>
        <v>3.5000890873809842</v>
      </c>
      <c r="J74" s="9">
        <f t="shared" si="32"/>
        <v>3.0417394213611368</v>
      </c>
      <c r="K74" s="11">
        <f t="shared" si="33"/>
        <v>0.39525691699604748</v>
      </c>
      <c r="L74" s="11">
        <f t="shared" si="34"/>
        <v>0.29411764705882354</v>
      </c>
      <c r="M74" s="11">
        <f t="shared" si="35"/>
        <v>0.33783783783783783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-0.28266210874906517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0.2313258387427185</v>
      </c>
      <c r="Q74" s="11">
        <f>2*'OddsRatio_working_3-way'!K74*'OddsRatio_working_3-way'!L74*'OddsRatio_working_3-way'!M74</f>
        <v>7.8548671899055539E-2</v>
      </c>
      <c r="R74" s="11">
        <f t="shared" si="36"/>
        <v>0</v>
      </c>
      <c r="S74" s="11">
        <f t="shared" si="37"/>
        <v>-0.8183829087190434</v>
      </c>
      <c r="T74" s="11">
        <f t="shared" si="38"/>
        <v>-0.27788893335111836</v>
      </c>
      <c r="U74" s="11">
        <f>'OddsRatio_working_3-way'!S74-'OddsRatio_working_3-way'!R74^2/3</f>
        <v>-0.8183829087190434</v>
      </c>
      <c r="V74" s="11">
        <f>'OddsRatio_working_3-way'!S74*'OddsRatio_working_3-way'!R74/3-2*'OddsRatio_working_3-way'!R74^3/27-'OddsRatio_working_3-way'!T74</f>
        <v>0.27788893335111836</v>
      </c>
      <c r="W74" s="11">
        <f>'OddsRatio_working_3-way'!V74^2+4*'OddsRatio_working_3-way'!U74^3/27</f>
        <v>-3.9795825136510338E-3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0.1424796843348845</v>
      </c>
      <c r="Y74" s="11">
        <f>IF('OddsRatio_working_3-way'!W74&gt;=0,IF('OddsRatio_working_3-way'!V74+SQRT('OddsRatio_working_3-way'!W74)&gt;0,0,PI()),ACOS('OddsRatio_working_3-way'!V74/(2*'OddsRatio_working_3-way'!X74)))</f>
        <v>0.22322801470787113</v>
      </c>
      <c r="Z74" s="11">
        <f>'OddsRatio_working_3-way'!X74^(1/3)*COS('OddsRatio_working_3-way'!Y74/3)</f>
        <v>0.52085189320437164</v>
      </c>
      <c r="AA74" s="11">
        <f>'OddsRatio_working_3-way'!X74^(1/3)*COS(('OddsRatio_working_3-way'!Y74+2*PI())/3)</f>
        <v>-0.29405192151485104</v>
      </c>
      <c r="AB74" s="11">
        <f>'OddsRatio_working_3-way'!X74^(1/3)*COS(('OddsRatio_working_3-way'!Y74+4*PI())/3)</f>
        <v>-0.22679997168952057</v>
      </c>
      <c r="AC74" s="11">
        <f>'OddsRatio_working_3-way'!X74^(1/3)*SIN('OddsRatio_working_3-way'!Y74/3)</f>
        <v>3.8827931335181712E-2</v>
      </c>
      <c r="AD74" s="11">
        <f>'OddsRatio_working_3-way'!X74^(1/3)*SIN(('OddsRatio_working_3-way'!Y74+2*PI())/3)</f>
        <v>0.43165700545661445</v>
      </c>
      <c r="AE74" s="11">
        <f>'OddsRatio_working_3-way'!X74^(1/3)*SIN(('OddsRatio_working_3-way'!Y74+4*PI())/3)</f>
        <v>-0.47048493679179615</v>
      </c>
      <c r="AF74" s="11">
        <f>-'OddsRatio_working_3-way'!U74/(3*'OddsRatio_working_3-way'!X74^(1/3))*COS(('OddsRatio_working_3-way'!Y74)/3)</f>
        <v>0.52085189320437164</v>
      </c>
      <c r="AG74" s="11">
        <f>-'OddsRatio_working_3-way'!U74/(3*'OddsRatio_working_3-way'!X74^(1/3))*COS(('OddsRatio_working_3-way'!Y74+2*PI())/3)</f>
        <v>-0.29405192151485104</v>
      </c>
      <c r="AH74" s="11">
        <f>-'OddsRatio_working_3-way'!U74/(3*'OddsRatio_working_3-way'!X74^(1/3))*COS(('OddsRatio_working_3-way'!Y74+4*PI())/3)</f>
        <v>-0.22679997168952057</v>
      </c>
      <c r="AI74" s="11">
        <f>'OddsRatio_working_3-way'!U74/(3*'OddsRatio_working_3-way'!X74^(1/3))*SIN(('OddsRatio_working_3-way'!Y74)/3)</f>
        <v>-3.8827931335181712E-2</v>
      </c>
      <c r="AJ74" s="11">
        <f>'OddsRatio_working_3-way'!U74/(3*'OddsRatio_working_3-way'!X74^(1/3))*SIN(('OddsRatio_working_3-way'!Y74+2*PI())/3)</f>
        <v>-0.43165700545661445</v>
      </c>
      <c r="AK74" s="11">
        <f>'OddsRatio_working_3-way'!U74/(3*'OddsRatio_working_3-way'!X74^(1/3))*SIN(('OddsRatio_working_3-way'!Y74+4*PI())/3)</f>
        <v>0.47048493679179615</v>
      </c>
      <c r="AL74" s="11">
        <f>'OddsRatio_working_3-way'!Z74+'OddsRatio_working_3-way'!AF74</f>
        <v>1.0417037864087433</v>
      </c>
      <c r="AM74" s="11">
        <f>'OddsRatio_working_3-way'!AA74+'OddsRatio_working_3-way'!AG74</f>
        <v>-0.58810384302970209</v>
      </c>
      <c r="AN74" s="11">
        <f>'OddsRatio_working_3-way'!AB74+'OddsRatio_working_3-way'!AH74</f>
        <v>-0.45359994337904114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1.0417037864087433</v>
      </c>
      <c r="AS74" s="11">
        <f>IF(('OddsRatio_working_3-way'!X74=0),IF(Q74&gt;0,-Q74^(1/3),(-Q74)^(1/3)),'OddsRatio_working_3-way'!AM74-'OddsRatio_working_3-way'!R74/3)</f>
        <v>-0.58810384302970209</v>
      </c>
      <c r="AT74" s="11">
        <f>IF(('OddsRatio_working_3-way'!X74=0),IF(Q74&gt;0,-Q74^(1/3),(-Q74)^(1/3)),'OddsRatio_working_3-way'!AN74-'OddsRatio_working_3-way'!R74/3)</f>
        <v>-0.45359994337904114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1.84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5</v>
      </c>
      <c r="D75" s="9">
        <f t="shared" si="26"/>
        <v>0.53088555531797355</v>
      </c>
      <c r="E75" s="9">
        <f t="shared" si="27"/>
        <v>0.27709603675947492</v>
      </c>
      <c r="F75" s="9">
        <f t="shared" si="28"/>
        <v>0.19201840792255173</v>
      </c>
      <c r="G75" s="9">
        <f t="shared" si="29"/>
        <v>1.0519585085865022</v>
      </c>
      <c r="H75" s="9">
        <f t="shared" si="30"/>
        <v>1.8836451472126619</v>
      </c>
      <c r="I75" s="9">
        <f t="shared" si="31"/>
        <v>3.6088571012945256</v>
      </c>
      <c r="J75" s="9">
        <f t="shared" si="32"/>
        <v>5.2078340343460079</v>
      </c>
      <c r="K75" s="11">
        <f t="shared" si="33"/>
        <v>0.54347826086956519</v>
      </c>
      <c r="L75" s="11">
        <f t="shared" si="34"/>
        <v>0.28735632183908044</v>
      </c>
      <c r="M75" s="11">
        <f t="shared" si="35"/>
        <v>0.2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-0.26026986506746641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0.22863568215892055</v>
      </c>
      <c r="Q75" s="11">
        <f>2*'OddsRatio_working_3-way'!K75*'OddsRatio_working_3-way'!L75*'OddsRatio_working_3-way'!M75</f>
        <v>6.2468765617191405E-2</v>
      </c>
      <c r="R75" s="11">
        <f t="shared" si="36"/>
        <v>0</v>
      </c>
      <c r="S75" s="11">
        <f t="shared" si="37"/>
        <v>-0.87845622119815625</v>
      </c>
      <c r="T75" s="11">
        <f t="shared" si="38"/>
        <v>-0.24001536098310278</v>
      </c>
      <c r="U75" s="11">
        <f>'OddsRatio_working_3-way'!S75-'OddsRatio_working_3-way'!R75^2/3</f>
        <v>-0.87845622119815625</v>
      </c>
      <c r="V75" s="11">
        <f>'OddsRatio_working_3-way'!S75*'OddsRatio_working_3-way'!R75/3-2*'OddsRatio_working_3-way'!R75^3/27-'OddsRatio_working_3-way'!T75</f>
        <v>0.24001536098310278</v>
      </c>
      <c r="W75" s="11">
        <f>'OddsRatio_working_3-way'!V75^2+4*'OddsRatio_working_3-way'!U75^3/27</f>
        <v>-4.28210385212223E-2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0.15845221048400637</v>
      </c>
      <c r="Y75" s="11">
        <f>IF('OddsRatio_working_3-way'!W75&gt;=0,IF('OddsRatio_working_3-way'!V75+SQRT('OddsRatio_working_3-way'!W75)&gt;0,0,PI()),ACOS('OddsRatio_working_3-way'!V75/(2*'OddsRatio_working_3-way'!X75)))</f>
        <v>0.71151327232322537</v>
      </c>
      <c r="Z75" s="11">
        <f>'OddsRatio_working_3-way'!X75^(1/3)*COS('OddsRatio_working_3-way'!Y75/3)</f>
        <v>0.5259792542932511</v>
      </c>
      <c r="AA75" s="11">
        <f>'OddsRatio_working_3-way'!X75^(1/3)*COS(('OddsRatio_working_3-way'!Y75+2*PI())/3)</f>
        <v>-0.37309604539449903</v>
      </c>
      <c r="AB75" s="11">
        <f>'OddsRatio_working_3-way'!X75^(1/3)*COS(('OddsRatio_working_3-way'!Y75+4*PI())/3)</f>
        <v>-0.15288320889875223</v>
      </c>
      <c r="AC75" s="11">
        <f>'OddsRatio_working_3-way'!X75^(1/3)*SIN('OddsRatio_working_3-way'!Y75/3)</f>
        <v>0.12713994042983062</v>
      </c>
      <c r="AD75" s="11">
        <f>'OddsRatio_working_3-way'!X75^(1/3)*SIN(('OddsRatio_working_3-way'!Y75+2*PI())/3)</f>
        <v>0.3919414258666355</v>
      </c>
      <c r="AE75" s="11">
        <f>'OddsRatio_working_3-way'!X75^(1/3)*SIN(('OddsRatio_working_3-way'!Y75+4*PI())/3)</f>
        <v>-0.51908136629646595</v>
      </c>
      <c r="AF75" s="11">
        <f>-'OddsRatio_working_3-way'!U75/(3*'OddsRatio_working_3-way'!X75^(1/3))*COS(('OddsRatio_working_3-way'!Y75)/3)</f>
        <v>0.5259792542932511</v>
      </c>
      <c r="AG75" s="11">
        <f>-'OddsRatio_working_3-way'!U75/(3*'OddsRatio_working_3-way'!X75^(1/3))*COS(('OddsRatio_working_3-way'!Y75+2*PI())/3)</f>
        <v>-0.37309604539449903</v>
      </c>
      <c r="AH75" s="11">
        <f>-'OddsRatio_working_3-way'!U75/(3*'OddsRatio_working_3-way'!X75^(1/3))*COS(('OddsRatio_working_3-way'!Y75+4*PI())/3)</f>
        <v>-0.15288320889875223</v>
      </c>
      <c r="AI75" s="11">
        <f>'OddsRatio_working_3-way'!U75/(3*'OddsRatio_working_3-way'!X75^(1/3))*SIN(('OddsRatio_working_3-way'!Y75)/3)</f>
        <v>-0.12713994042983062</v>
      </c>
      <c r="AJ75" s="11">
        <f>'OddsRatio_working_3-way'!U75/(3*'OddsRatio_working_3-way'!X75^(1/3))*SIN(('OddsRatio_working_3-way'!Y75+2*PI())/3)</f>
        <v>-0.3919414258666355</v>
      </c>
      <c r="AK75" s="11">
        <f>'OddsRatio_working_3-way'!U75/(3*'OddsRatio_working_3-way'!X75^(1/3))*SIN(('OddsRatio_working_3-way'!Y75+4*PI())/3)</f>
        <v>0.51908136629646595</v>
      </c>
      <c r="AL75" s="11">
        <f>'OddsRatio_working_3-way'!Z75+'OddsRatio_working_3-way'!AF75</f>
        <v>1.0519585085865022</v>
      </c>
      <c r="AM75" s="11">
        <f>'OddsRatio_working_3-way'!AA75+'OddsRatio_working_3-way'!AG75</f>
        <v>-0.74619209078899806</v>
      </c>
      <c r="AN75" s="11">
        <f>'OddsRatio_working_3-way'!AB75+'OddsRatio_working_3-way'!AH75</f>
        <v>-0.30576641779750446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1.0519585085865022</v>
      </c>
      <c r="AS75" s="11">
        <f>IF(('OddsRatio_working_3-way'!X75=0),IF(Q75&gt;0,-Q75^(1/3),(-Q75)^(1/3)),'OddsRatio_working_3-way'!AM75-'OddsRatio_working_3-way'!R75/3)</f>
        <v>-0.74619209078899806</v>
      </c>
      <c r="AT75" s="11">
        <f>IF(('OddsRatio_working_3-way'!X75=0),IF(Q75&gt;0,-Q75^(1/3),(-Q75)^(1/3)),'OddsRatio_working_3-way'!AN75-'OddsRatio_working_3-way'!R75/3)</f>
        <v>-0.30576641779750446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1.39</v>
      </c>
      <c r="B76" s="4">
        <f>IF('True_Odds_Calculator_3-way'!B75="","",'True_Odds_Calculator_3-way'!B75)</f>
        <v>5.05</v>
      </c>
      <c r="C76" s="4">
        <f>IF('True_Odds_Calculator_3-way'!C75="","",'True_Odds_Calculator_3-way'!C75)</f>
        <v>8.6</v>
      </c>
      <c r="D76" s="9">
        <f t="shared" si="26"/>
        <v>0.70439999165041667</v>
      </c>
      <c r="E76" s="9">
        <f t="shared" si="27"/>
        <v>0.18664089788953467</v>
      </c>
      <c r="F76" s="9">
        <f t="shared" si="28"/>
        <v>0.10895911046004875</v>
      </c>
      <c r="G76" s="9">
        <f t="shared" si="29"/>
        <v>1.0760203695943047</v>
      </c>
      <c r="H76" s="9">
        <f t="shared" si="30"/>
        <v>1.4196479441417786</v>
      </c>
      <c r="I76" s="9">
        <f t="shared" si="31"/>
        <v>5.3578824968569334</v>
      </c>
      <c r="J76" s="9">
        <f t="shared" si="32"/>
        <v>9.1777548089167151</v>
      </c>
      <c r="K76" s="11">
        <f t="shared" si="33"/>
        <v>0.71942446043165476</v>
      </c>
      <c r="L76" s="11">
        <f t="shared" si="34"/>
        <v>0.19801980198019803</v>
      </c>
      <c r="M76" s="11">
        <f t="shared" si="35"/>
        <v>0.11627906976744186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-0.19885137250549545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0.19944440487214191</v>
      </c>
      <c r="Q76" s="11">
        <f>2*'OddsRatio_working_3-way'!K76*'OddsRatio_working_3-way'!L76*'OddsRatio_working_3-way'!M76</f>
        <v>3.3130299812648159E-2</v>
      </c>
      <c r="R76" s="11">
        <f t="shared" si="36"/>
        <v>0</v>
      </c>
      <c r="S76" s="11">
        <f t="shared" si="37"/>
        <v>-1.0029822895319973</v>
      </c>
      <c r="T76" s="11">
        <f t="shared" si="38"/>
        <v>-0.16660835374285674</v>
      </c>
      <c r="U76" s="11">
        <f>'OddsRatio_working_3-way'!S76-'OddsRatio_working_3-way'!R76^2/3</f>
        <v>-1.0029822895319973</v>
      </c>
      <c r="V76" s="11">
        <f>'OddsRatio_working_3-way'!S76*'OddsRatio_working_3-way'!R76/3-2*'OddsRatio_working_3-way'!R76^3/27-'OddsRatio_working_3-way'!T76</f>
        <v>0.16660835374285674</v>
      </c>
      <c r="W76" s="11">
        <f>'OddsRatio_working_3-way'!V76^2+4*'OddsRatio_working_3-way'!U76^3/27</f>
        <v>-0.12171922346652987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0.19331164411607152</v>
      </c>
      <c r="Y76" s="11">
        <f>IF('OddsRatio_working_3-way'!W76&gt;=0,IF('OddsRatio_working_3-way'!V76+SQRT('OddsRatio_working_3-way'!W76)&gt;0,0,PI()),ACOS('OddsRatio_working_3-way'!V76/(2*'OddsRatio_working_3-way'!X76)))</f>
        <v>1.1252709652121007</v>
      </c>
      <c r="Z76" s="11">
        <f>'OddsRatio_working_3-way'!X76^(1/3)*COS('OddsRatio_working_3-way'!Y76/3)</f>
        <v>0.53801018479715235</v>
      </c>
      <c r="AA76" s="11">
        <f>'OddsRatio_working_3-way'!X76^(1/3)*COS(('OddsRatio_working_3-way'!Y76+2*PI())/3)</f>
        <v>-0.452456320723436</v>
      </c>
      <c r="AB76" s="11">
        <f>'OddsRatio_working_3-way'!X76^(1/3)*COS(('OddsRatio_working_3-way'!Y76+4*PI())/3)</f>
        <v>-8.5553864073716263E-2</v>
      </c>
      <c r="AC76" s="11">
        <f>'OddsRatio_working_3-way'!X76^(1/3)*SIN('OddsRatio_working_3-way'!Y76/3)</f>
        <v>0.21183123211305063</v>
      </c>
      <c r="AD76" s="11">
        <f>'OddsRatio_working_3-way'!X76^(1/3)*SIN(('OddsRatio_working_3-way'!Y76+2*PI())/3)</f>
        <v>0.360014871472569</v>
      </c>
      <c r="AE76" s="11">
        <f>'OddsRatio_working_3-way'!X76^(1/3)*SIN(('OddsRatio_working_3-way'!Y76+4*PI())/3)</f>
        <v>-0.57184610358561971</v>
      </c>
      <c r="AF76" s="11">
        <f>-'OddsRatio_working_3-way'!U76/(3*'OddsRatio_working_3-way'!X76^(1/3))*COS(('OddsRatio_working_3-way'!Y76)/3)</f>
        <v>0.53801018479715224</v>
      </c>
      <c r="AG76" s="11">
        <f>-'OddsRatio_working_3-way'!U76/(3*'OddsRatio_working_3-way'!X76^(1/3))*COS(('OddsRatio_working_3-way'!Y76+2*PI())/3)</f>
        <v>-0.45245632072343589</v>
      </c>
      <c r="AH76" s="11">
        <f>-'OddsRatio_working_3-way'!U76/(3*'OddsRatio_working_3-way'!X76^(1/3))*COS(('OddsRatio_working_3-way'!Y76+4*PI())/3)</f>
        <v>-8.5553864073716249E-2</v>
      </c>
      <c r="AI76" s="11">
        <f>'OddsRatio_working_3-way'!U76/(3*'OddsRatio_working_3-way'!X76^(1/3))*SIN(('OddsRatio_working_3-way'!Y76)/3)</f>
        <v>-0.21183123211305058</v>
      </c>
      <c r="AJ76" s="11">
        <f>'OddsRatio_working_3-way'!U76/(3*'OddsRatio_working_3-way'!X76^(1/3))*SIN(('OddsRatio_working_3-way'!Y76+2*PI())/3)</f>
        <v>-0.36001487147256894</v>
      </c>
      <c r="AK76" s="11">
        <f>'OddsRatio_working_3-way'!U76/(3*'OddsRatio_working_3-way'!X76^(1/3))*SIN(('OddsRatio_working_3-way'!Y76+4*PI())/3)</f>
        <v>0.5718461035856196</v>
      </c>
      <c r="AL76" s="11">
        <f>'OddsRatio_working_3-way'!Z76+'OddsRatio_working_3-way'!AF76</f>
        <v>1.0760203695943047</v>
      </c>
      <c r="AM76" s="11">
        <f>'OddsRatio_working_3-way'!AA76+'OddsRatio_working_3-way'!AG76</f>
        <v>-0.90491264144687189</v>
      </c>
      <c r="AN76" s="11">
        <f>'OddsRatio_working_3-way'!AB76+'OddsRatio_working_3-way'!AH76</f>
        <v>-0.17110772814743253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1.0760203695943047</v>
      </c>
      <c r="AS76" s="11">
        <f>IF(('OddsRatio_working_3-way'!X76=0),IF(Q76&gt;0,-Q76^(1/3),(-Q76)^(1/3)),'OddsRatio_working_3-way'!AM76-'OddsRatio_working_3-way'!R76/3)</f>
        <v>-0.90491264144687189</v>
      </c>
      <c r="AT76" s="11">
        <f>IF(('OddsRatio_working_3-way'!X76=0),IF(Q76&gt;0,-Q76^(1/3),(-Q76)^(1/3)),'OddsRatio_working_3-way'!AN76-'OddsRatio_working_3-way'!R76/3)</f>
        <v>-0.17110772814743253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2.3199999999999998</v>
      </c>
      <c r="B77" s="4">
        <f>IF('True_Odds_Calculator_3-way'!B76="","",'True_Odds_Calculator_3-way'!B76)</f>
        <v>3.51</v>
      </c>
      <c r="C77" s="4">
        <f>IF('True_Odds_Calculator_3-way'!C76="","",'True_Odds_Calculator_3-way'!C76)</f>
        <v>3.21</v>
      </c>
      <c r="D77" s="9">
        <f t="shared" si="26"/>
        <v>0.42084837471467007</v>
      </c>
      <c r="E77" s="9">
        <f t="shared" si="27"/>
        <v>0.27648939851492793</v>
      </c>
      <c r="F77" s="9">
        <f t="shared" si="28"/>
        <v>0.30266222677040172</v>
      </c>
      <c r="G77" s="9">
        <f t="shared" si="29"/>
        <v>1.0425399208782329</v>
      </c>
      <c r="H77" s="9">
        <f t="shared" si="30"/>
        <v>2.3761526955592678</v>
      </c>
      <c r="I77" s="9">
        <f t="shared" si="31"/>
        <v>3.6167752014043644</v>
      </c>
      <c r="J77" s="9">
        <f t="shared" si="32"/>
        <v>3.3040132251408951</v>
      </c>
      <c r="K77" s="11">
        <f t="shared" si="33"/>
        <v>0.43103448275862072</v>
      </c>
      <c r="L77" s="11">
        <f t="shared" si="34"/>
        <v>0.28490028490028491</v>
      </c>
      <c r="M77" s="11">
        <f t="shared" si="35"/>
        <v>0.3115264797507788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-0.28011721034602111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0.2310664035876196</v>
      </c>
      <c r="Q77" s="11">
        <f>2*'OddsRatio_working_3-way'!K77*'OddsRatio_working_3-way'!L77*'OddsRatio_working_3-way'!M77</f>
        <v>7.6512054168085972E-2</v>
      </c>
      <c r="R77" s="11">
        <f t="shared" si="36"/>
        <v>0</v>
      </c>
      <c r="S77" s="11">
        <f t="shared" si="37"/>
        <v>-0.82489184903058832</v>
      </c>
      <c r="T77" s="11">
        <f t="shared" si="38"/>
        <v>-0.27314299636774453</v>
      </c>
      <c r="U77" s="11">
        <f>'OddsRatio_working_3-way'!S77-'OddsRatio_working_3-way'!R77^2/3</f>
        <v>-0.82489184903058832</v>
      </c>
      <c r="V77" s="11">
        <f>'OddsRatio_working_3-way'!S77*'OddsRatio_working_3-way'!R77/3-2*'OddsRatio_working_3-way'!R77^3/27-'OddsRatio_working_3-way'!T77</f>
        <v>0.27314299636774453</v>
      </c>
      <c r="W77" s="11">
        <f>'OddsRatio_working_3-way'!V77^2+4*'OddsRatio_working_3-way'!U77^3/27</f>
        <v>-8.5476921555809882E-3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0.14418286012936027</v>
      </c>
      <c r="Y77" s="11">
        <f>IF('OddsRatio_working_3-way'!W77&gt;=0,IF('OddsRatio_working_3-way'!V77+SQRT('OddsRatio_working_3-way'!W77)&gt;0,0,PI()),ACOS('OddsRatio_working_3-way'!V77/(2*'OddsRatio_working_3-way'!X77)))</f>
        <v>0.32637632795812643</v>
      </c>
      <c r="Z77" s="11">
        <f>'OddsRatio_working_3-way'!X77^(1/3)*COS('OddsRatio_working_3-way'!Y77/3)</f>
        <v>0.52126996043911633</v>
      </c>
      <c r="AA77" s="11">
        <f>'OddsRatio_working_3-way'!X77^(1/3)*COS(('OddsRatio_working_3-way'!Y77+2*PI())/3)</f>
        <v>-0.30994201334363325</v>
      </c>
      <c r="AB77" s="11">
        <f>'OddsRatio_working_3-way'!X77^(1/3)*COS(('OddsRatio_working_3-way'!Y77+4*PI())/3)</f>
        <v>-0.21132794709548289</v>
      </c>
      <c r="AC77" s="11">
        <f>'OddsRatio_working_3-way'!X77^(1/3)*SIN('OddsRatio_working_3-way'!Y77/3)</f>
        <v>5.6934857694253237E-2</v>
      </c>
      <c r="AD77" s="11">
        <f>'OddsRatio_working_3-way'!X77^(1/3)*SIN(('OddsRatio_working_3-way'!Y77+2*PI())/3)</f>
        <v>0.42296559912285747</v>
      </c>
      <c r="AE77" s="11">
        <f>'OddsRatio_working_3-way'!X77^(1/3)*SIN(('OddsRatio_working_3-way'!Y77+4*PI())/3)</f>
        <v>-0.47990045681711063</v>
      </c>
      <c r="AF77" s="11">
        <f>-'OddsRatio_working_3-way'!U77/(3*'OddsRatio_working_3-way'!X77^(1/3))*COS(('OddsRatio_working_3-way'!Y77)/3)</f>
        <v>0.52126996043911644</v>
      </c>
      <c r="AG77" s="11">
        <f>-'OddsRatio_working_3-way'!U77/(3*'OddsRatio_working_3-way'!X77^(1/3))*COS(('OddsRatio_working_3-way'!Y77+2*PI())/3)</f>
        <v>-0.3099420133436333</v>
      </c>
      <c r="AH77" s="11">
        <f>-'OddsRatio_working_3-way'!U77/(3*'OddsRatio_working_3-way'!X77^(1/3))*COS(('OddsRatio_working_3-way'!Y77+4*PI())/3)</f>
        <v>-0.21132794709548294</v>
      </c>
      <c r="AI77" s="11">
        <f>'OddsRatio_working_3-way'!U77/(3*'OddsRatio_working_3-way'!X77^(1/3))*SIN(('OddsRatio_working_3-way'!Y77)/3)</f>
        <v>-5.6934857694253251E-2</v>
      </c>
      <c r="AJ77" s="11">
        <f>'OddsRatio_working_3-way'!U77/(3*'OddsRatio_working_3-way'!X77^(1/3))*SIN(('OddsRatio_working_3-way'!Y77+2*PI())/3)</f>
        <v>-0.42296559912285753</v>
      </c>
      <c r="AK77" s="11">
        <f>'OddsRatio_working_3-way'!U77/(3*'OddsRatio_working_3-way'!X77^(1/3))*SIN(('OddsRatio_working_3-way'!Y77+4*PI())/3)</f>
        <v>0.47990045681711074</v>
      </c>
      <c r="AL77" s="11">
        <f>'OddsRatio_working_3-way'!Z77+'OddsRatio_working_3-way'!AF77</f>
        <v>1.0425399208782329</v>
      </c>
      <c r="AM77" s="11">
        <f>'OddsRatio_working_3-way'!AA77+'OddsRatio_working_3-way'!AG77</f>
        <v>-0.6198840266872665</v>
      </c>
      <c r="AN77" s="11">
        <f>'OddsRatio_working_3-way'!AB77+'OddsRatio_working_3-way'!AH77</f>
        <v>-0.42265589419096583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1.0425399208782329</v>
      </c>
      <c r="AS77" s="11">
        <f>IF(('OddsRatio_working_3-way'!X77=0),IF(Q77&gt;0,-Q77^(1/3),(-Q77)^(1/3)),'OddsRatio_working_3-way'!AM77-'OddsRatio_working_3-way'!R77/3)</f>
        <v>-0.6198840266872665</v>
      </c>
      <c r="AT77" s="11">
        <f>IF(('OddsRatio_working_3-way'!X77=0),IF(Q77&gt;0,-Q77^(1/3),(-Q77)^(1/3)),'OddsRatio_working_3-way'!AN77-'OddsRatio_working_3-way'!R77/3)</f>
        <v>-0.42265589419096583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1.66</v>
      </c>
      <c r="B78" s="4">
        <f>IF('True_Odds_Calculator_3-way'!B77="","",'True_Odds_Calculator_3-way'!B77)</f>
        <v>4.0199999999999996</v>
      </c>
      <c r="C78" s="4">
        <f>IF('True_Odds_Calculator_3-way'!C77="","",'True_Odds_Calculator_3-way'!C77)</f>
        <v>5.58</v>
      </c>
      <c r="D78" s="9">
        <f t="shared" si="26"/>
        <v>0.5895718560026042</v>
      </c>
      <c r="E78" s="9">
        <f t="shared" si="27"/>
        <v>0.23892603180164801</v>
      </c>
      <c r="F78" s="9">
        <f t="shared" si="28"/>
        <v>0.1715021121957479</v>
      </c>
      <c r="G78" s="9">
        <f t="shared" si="29"/>
        <v>1.0547668073147167</v>
      </c>
      <c r="H78" s="9">
        <f t="shared" si="30"/>
        <v>1.6961460928277128</v>
      </c>
      <c r="I78" s="9">
        <f t="shared" si="31"/>
        <v>4.1853957580904435</v>
      </c>
      <c r="J78" s="9">
        <f t="shared" si="32"/>
        <v>5.8308319775014015</v>
      </c>
      <c r="K78" s="11">
        <f t="shared" si="33"/>
        <v>0.60240963855421692</v>
      </c>
      <c r="L78" s="11">
        <f t="shared" si="34"/>
        <v>0.24875621890547267</v>
      </c>
      <c r="M78" s="11">
        <f t="shared" si="35"/>
        <v>0.17921146953405018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-0.24515909892176635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0.22182562164347758</v>
      </c>
      <c r="Q78" s="11">
        <f>2*'OddsRatio_working_3-way'!K78*'OddsRatio_working_3-way'!L78*'OddsRatio_working_3-way'!M78</f>
        <v>5.3710804272028477E-2</v>
      </c>
      <c r="R78" s="11">
        <f t="shared" si="36"/>
        <v>0</v>
      </c>
      <c r="S78" s="11">
        <f t="shared" si="37"/>
        <v>-0.90482312351076633</v>
      </c>
      <c r="T78" s="11">
        <f t="shared" si="38"/>
        <v>-0.21908550206071828</v>
      </c>
      <c r="U78" s="11">
        <f>'OddsRatio_working_3-way'!S78-'OddsRatio_working_3-way'!R78^2/3</f>
        <v>-0.90482312351076633</v>
      </c>
      <c r="V78" s="11">
        <f>'OddsRatio_working_3-way'!S78*'OddsRatio_working_3-way'!R78/3-2*'OddsRatio_working_3-way'!R78^3/27-'OddsRatio_working_3-way'!T78</f>
        <v>0.21908550206071828</v>
      </c>
      <c r="W78" s="11">
        <f>'OddsRatio_working_3-way'!V78^2+4*'OddsRatio_working_3-way'!U78^3/27</f>
        <v>-6.1747188880766191E-2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0.16563940208625119</v>
      </c>
      <c r="Y78" s="11">
        <f>IF('OddsRatio_working_3-way'!W78&gt;=0,IF('OddsRatio_working_3-way'!V78+SQRT('OddsRatio_working_3-way'!W78)&gt;0,0,PI()),ACOS('OddsRatio_working_3-way'!V78/(2*'OddsRatio_working_3-way'!X78)))</f>
        <v>0.84820225659201265</v>
      </c>
      <c r="Z78" s="11">
        <f>'OddsRatio_working_3-way'!X78^(1/3)*COS('OddsRatio_working_3-way'!Y78/3)</f>
        <v>0.52738340365735836</v>
      </c>
      <c r="AA78" s="11">
        <f>'OddsRatio_working_3-way'!X78^(1/3)*COS(('OddsRatio_working_3-way'!Y78+2*PI())/3)</f>
        <v>-0.3963787020878472</v>
      </c>
      <c r="AB78" s="11">
        <f>'OddsRatio_working_3-way'!X78^(1/3)*COS(('OddsRatio_working_3-way'!Y78+4*PI())/3)</f>
        <v>-0.13100470156951124</v>
      </c>
      <c r="AC78" s="11">
        <f>'OddsRatio_working_3-way'!X78^(1/3)*SIN('OddsRatio_working_3-way'!Y78/3)</f>
        <v>0.15321375063518927</v>
      </c>
      <c r="AD78" s="11">
        <f>'OddsRatio_working_3-way'!X78^(1/3)*SIN(('OddsRatio_working_3-way'!Y78+2*PI())/3)</f>
        <v>0.38012054978398074</v>
      </c>
      <c r="AE78" s="11">
        <f>'OddsRatio_working_3-way'!X78^(1/3)*SIN(('OddsRatio_working_3-way'!Y78+4*PI())/3)</f>
        <v>-0.53333430041916996</v>
      </c>
      <c r="AF78" s="11">
        <f>-'OddsRatio_working_3-way'!U78/(3*'OddsRatio_working_3-way'!X78^(1/3))*COS(('OddsRatio_working_3-way'!Y78)/3)</f>
        <v>0.52738340365735836</v>
      </c>
      <c r="AG78" s="11">
        <f>-'OddsRatio_working_3-way'!U78/(3*'OddsRatio_working_3-way'!X78^(1/3))*COS(('OddsRatio_working_3-way'!Y78+2*PI())/3)</f>
        <v>-0.3963787020878472</v>
      </c>
      <c r="AH78" s="11">
        <f>-'OddsRatio_working_3-way'!U78/(3*'OddsRatio_working_3-way'!X78^(1/3))*COS(('OddsRatio_working_3-way'!Y78+4*PI())/3)</f>
        <v>-0.13100470156951124</v>
      </c>
      <c r="AI78" s="11">
        <f>'OddsRatio_working_3-way'!U78/(3*'OddsRatio_working_3-way'!X78^(1/3))*SIN(('OddsRatio_working_3-way'!Y78)/3)</f>
        <v>-0.15321375063518927</v>
      </c>
      <c r="AJ78" s="11">
        <f>'OddsRatio_working_3-way'!U78/(3*'OddsRatio_working_3-way'!X78^(1/3))*SIN(('OddsRatio_working_3-way'!Y78+2*PI())/3)</f>
        <v>-0.38012054978398074</v>
      </c>
      <c r="AK78" s="11">
        <f>'OddsRatio_working_3-way'!U78/(3*'OddsRatio_working_3-way'!X78^(1/3))*SIN(('OddsRatio_working_3-way'!Y78+4*PI())/3)</f>
        <v>0.53333430041916996</v>
      </c>
      <c r="AL78" s="11">
        <f>'OddsRatio_working_3-way'!Z78+'OddsRatio_working_3-way'!AF78</f>
        <v>1.0547668073147167</v>
      </c>
      <c r="AM78" s="11">
        <f>'OddsRatio_working_3-way'!AA78+'OddsRatio_working_3-way'!AG78</f>
        <v>-0.7927574041756944</v>
      </c>
      <c r="AN78" s="11">
        <f>'OddsRatio_working_3-way'!AB78+'OddsRatio_working_3-way'!AH78</f>
        <v>-0.26200940313902249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1.0547668073147167</v>
      </c>
      <c r="AS78" s="11">
        <f>IF(('OddsRatio_working_3-way'!X78=0),IF(Q78&gt;0,-Q78^(1/3),(-Q78)^(1/3)),'OddsRatio_working_3-way'!AM78-'OddsRatio_working_3-way'!R78/3)</f>
        <v>-0.7927574041756944</v>
      </c>
      <c r="AT78" s="11">
        <f>IF(('OddsRatio_working_3-way'!X78=0),IF(Q78&gt;0,-Q78^(1/3),(-Q78)^(1/3)),'OddsRatio_working_3-way'!AN78-'OddsRatio_working_3-way'!R78/3)</f>
        <v>-0.26200940313902249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2.14</v>
      </c>
      <c r="B79" s="4">
        <f>IF('True_Odds_Calculator_3-way'!B78="","",'True_Odds_Calculator_3-way'!B78)</f>
        <v>3.7</v>
      </c>
      <c r="C79" s="4">
        <f>IF('True_Odds_Calculator_3-way'!C78="","",'True_Odds_Calculator_3-way'!C78)</f>
        <v>3.44</v>
      </c>
      <c r="D79" s="9">
        <f t="shared" si="26"/>
        <v>0.45645283970918321</v>
      </c>
      <c r="E79" s="9">
        <f t="shared" si="27"/>
        <v>0.26175735704006409</v>
      </c>
      <c r="F79" s="9">
        <f t="shared" si="28"/>
        <v>0.28178980325075259</v>
      </c>
      <c r="G79" s="9">
        <f t="shared" si="29"/>
        <v>1.0445673970280152</v>
      </c>
      <c r="H79" s="9">
        <f t="shared" si="30"/>
        <v>2.1908068326119374</v>
      </c>
      <c r="I79" s="9">
        <f t="shared" si="31"/>
        <v>3.8203319719756412</v>
      </c>
      <c r="J79" s="9">
        <f t="shared" si="32"/>
        <v>3.5487444487483573</v>
      </c>
      <c r="K79" s="11">
        <f t="shared" si="33"/>
        <v>0.46728971962616822</v>
      </c>
      <c r="L79" s="11">
        <f t="shared" si="34"/>
        <v>0.27027027027027023</v>
      </c>
      <c r="M79" s="11">
        <f t="shared" si="35"/>
        <v>0.29069767441860467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-0.27573030539776888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0.23056092388846139</v>
      </c>
      <c r="Q79" s="11">
        <f>2*'OddsRatio_working_3-way'!K79*'OddsRatio_working_3-way'!L79*'OddsRatio_working_3-way'!M79</f>
        <v>7.3427045824350751E-2</v>
      </c>
      <c r="R79" s="11">
        <f t="shared" si="36"/>
        <v>0</v>
      </c>
      <c r="S79" s="11">
        <f t="shared" si="37"/>
        <v>-0.83618274587500974</v>
      </c>
      <c r="T79" s="11">
        <f t="shared" si="38"/>
        <v>-0.26630023753981197</v>
      </c>
      <c r="U79" s="11">
        <f>'OddsRatio_working_3-way'!S79-'OddsRatio_working_3-way'!R79^2/3</f>
        <v>-0.83618274587500974</v>
      </c>
      <c r="V79" s="11">
        <f>'OddsRatio_working_3-way'!S79*'OddsRatio_working_3-way'!R79/3-2*'OddsRatio_working_3-way'!R79^3/27-'OddsRatio_working_3-way'!T79</f>
        <v>0.26630023753981197</v>
      </c>
      <c r="W79" s="11">
        <f>'OddsRatio_working_3-way'!V79^2+4*'OddsRatio_working_3-way'!U79^3/27</f>
        <v>-1.5700524352401338E-2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0.14715327117172899</v>
      </c>
      <c r="Y79" s="11">
        <f>IF('OddsRatio_working_3-way'!W79&gt;=0,IF('OddsRatio_working_3-way'!V79+SQRT('OddsRatio_working_3-way'!W79)&gt;0,0,PI()),ACOS('OddsRatio_working_3-way'!V79/(2*'OddsRatio_working_3-way'!X79)))</f>
        <v>0.43979331355210571</v>
      </c>
      <c r="Z79" s="11">
        <f>'OddsRatio_working_3-way'!X79^(1/3)*COS('OddsRatio_working_3-way'!Y79/3)</f>
        <v>0.52228369851400758</v>
      </c>
      <c r="AA79" s="11">
        <f>'OddsRatio_working_3-way'!X79^(1/3)*COS(('OddsRatio_working_3-way'!Y79+2*PI())/3)</f>
        <v>-0.32792875043267855</v>
      </c>
      <c r="AB79" s="11">
        <f>'OddsRatio_working_3-way'!X79^(1/3)*COS(('OddsRatio_working_3-way'!Y79+4*PI())/3)</f>
        <v>-0.19435494808132917</v>
      </c>
      <c r="AC79" s="11">
        <f>'OddsRatio_working_3-way'!X79^(1/3)*SIN('OddsRatio_working_3-way'!Y79/3)</f>
        <v>7.7118870744233431E-2</v>
      </c>
      <c r="AD79" s="11">
        <f>'OddsRatio_working_3-way'!X79^(1/3)*SIN(('OddsRatio_working_3-way'!Y79+2*PI())/3)</f>
        <v>0.41375151552350664</v>
      </c>
      <c r="AE79" s="11">
        <f>'OddsRatio_working_3-way'!X79^(1/3)*SIN(('OddsRatio_working_3-way'!Y79+4*PI())/3)</f>
        <v>-0.49087038626774016</v>
      </c>
      <c r="AF79" s="11">
        <f>-'OddsRatio_working_3-way'!U79/(3*'OddsRatio_working_3-way'!X79^(1/3))*COS(('OddsRatio_working_3-way'!Y79)/3)</f>
        <v>0.52228369851400758</v>
      </c>
      <c r="AG79" s="11">
        <f>-'OddsRatio_working_3-way'!U79/(3*'OddsRatio_working_3-way'!X79^(1/3))*COS(('OddsRatio_working_3-way'!Y79+2*PI())/3)</f>
        <v>-0.32792875043267855</v>
      </c>
      <c r="AH79" s="11">
        <f>-'OddsRatio_working_3-way'!U79/(3*'OddsRatio_working_3-way'!X79^(1/3))*COS(('OddsRatio_working_3-way'!Y79+4*PI())/3)</f>
        <v>-0.19435494808132917</v>
      </c>
      <c r="AI79" s="11">
        <f>'OddsRatio_working_3-way'!U79/(3*'OddsRatio_working_3-way'!X79^(1/3))*SIN(('OddsRatio_working_3-way'!Y79)/3)</f>
        <v>-7.7118870744233431E-2</v>
      </c>
      <c r="AJ79" s="11">
        <f>'OddsRatio_working_3-way'!U79/(3*'OddsRatio_working_3-way'!X79^(1/3))*SIN(('OddsRatio_working_3-way'!Y79+2*PI())/3)</f>
        <v>-0.41375151552350664</v>
      </c>
      <c r="AK79" s="11">
        <f>'OddsRatio_working_3-way'!U79/(3*'OddsRatio_working_3-way'!X79^(1/3))*SIN(('OddsRatio_working_3-way'!Y79+4*PI())/3)</f>
        <v>0.49087038626774016</v>
      </c>
      <c r="AL79" s="11">
        <f>'OddsRatio_working_3-way'!Z79+'OddsRatio_working_3-way'!AF79</f>
        <v>1.0445673970280152</v>
      </c>
      <c r="AM79" s="11">
        <f>'OddsRatio_working_3-way'!AA79+'OddsRatio_working_3-way'!AG79</f>
        <v>-0.6558575008653571</v>
      </c>
      <c r="AN79" s="11">
        <f>'OddsRatio_working_3-way'!AB79+'OddsRatio_working_3-way'!AH79</f>
        <v>-0.38870989616265833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1.0445673970280152</v>
      </c>
      <c r="AS79" s="11">
        <f>IF(('OddsRatio_working_3-way'!X79=0),IF(Q79&gt;0,-Q79^(1/3),(-Q79)^(1/3)),'OddsRatio_working_3-way'!AM79-'OddsRatio_working_3-way'!R79/3)</f>
        <v>-0.6558575008653571</v>
      </c>
      <c r="AT79" s="11">
        <f>IF(('OddsRatio_working_3-way'!X79=0),IF(Q79&gt;0,-Q79^(1/3),(-Q79)^(1/3)),'OddsRatio_working_3-way'!AN79-'OddsRatio_working_3-way'!R79/3)</f>
        <v>-0.38870989616265833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2.4</v>
      </c>
      <c r="B80" s="4">
        <f>IF('True_Odds_Calculator_3-way'!B79="","",'True_Odds_Calculator_3-way'!B79)</f>
        <v>3.31</v>
      </c>
      <c r="C80" s="4">
        <f>IF('True_Odds_Calculator_3-way'!C79="","",'True_Odds_Calculator_3-way'!C79)</f>
        <v>3.24</v>
      </c>
      <c r="D80" s="9">
        <f t="shared" si="26"/>
        <v>0.40664863624551001</v>
      </c>
      <c r="E80" s="9">
        <f t="shared" si="27"/>
        <v>0.29346538145126444</v>
      </c>
      <c r="F80" s="9">
        <f t="shared" si="28"/>
        <v>0.29988598230322566</v>
      </c>
      <c r="G80" s="9">
        <f t="shared" si="29"/>
        <v>1.0422324456681569</v>
      </c>
      <c r="H80" s="9">
        <f t="shared" si="30"/>
        <v>2.4591254239354194</v>
      </c>
      <c r="I80" s="9">
        <f t="shared" si="31"/>
        <v>3.4075569494934421</v>
      </c>
      <c r="J80" s="9">
        <f t="shared" si="32"/>
        <v>3.3346006782966717</v>
      </c>
      <c r="K80" s="11">
        <f t="shared" si="33"/>
        <v>0.41666666666666669</v>
      </c>
      <c r="L80" s="11">
        <f t="shared" si="34"/>
        <v>0.30211480362537763</v>
      </c>
      <c r="M80" s="11">
        <f t="shared" si="35"/>
        <v>0.30864197530864196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-0.28145164298235803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0.23117066378227841</v>
      </c>
      <c r="Q80" s="11">
        <f>2*'OddsRatio_working_3-way'!K80*'OddsRatio_working_3-way'!L80*'OddsRatio_working_3-way'!M80</f>
        <v>7.7704424800765851E-2</v>
      </c>
      <c r="R80" s="11">
        <f t="shared" si="36"/>
        <v>0</v>
      </c>
      <c r="S80" s="11">
        <f t="shared" si="37"/>
        <v>-0.82135126777983902</v>
      </c>
      <c r="T80" s="11">
        <f t="shared" si="38"/>
        <v>-0.27608445975792911</v>
      </c>
      <c r="U80" s="11">
        <f>'OddsRatio_working_3-way'!S80-'OddsRatio_working_3-way'!R80^2/3</f>
        <v>-0.82135126777983902</v>
      </c>
      <c r="V80" s="11">
        <f>'OddsRatio_working_3-way'!S80*'OddsRatio_working_3-way'!R80/3-2*'OddsRatio_working_3-way'!R80^3/27-'OddsRatio_working_3-way'!T80</f>
        <v>0.27608445975792911</v>
      </c>
      <c r="W80" s="11">
        <f>'OddsRatio_working_3-way'!V80^2+4*'OddsRatio_working_3-way'!U80^3/27</f>
        <v>-5.8660039108912321E-3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0.14325556955204116</v>
      </c>
      <c r="Y80" s="11">
        <f>IF('OddsRatio_working_3-way'!W80&gt;=0,IF('OddsRatio_working_3-way'!V80+SQRT('OddsRatio_working_3-way'!W80)&gt;0,0,PI()),ACOS('OddsRatio_working_3-way'!V80/(2*'OddsRatio_working_3-way'!X80)))</f>
        <v>0.27060959644798843</v>
      </c>
      <c r="Z80" s="11">
        <f>'OddsRatio_working_3-way'!X80^(1/3)*COS('OddsRatio_working_3-way'!Y80/3)</f>
        <v>0.52111622283407844</v>
      </c>
      <c r="AA80" s="11">
        <f>'OddsRatio_working_3-way'!X80^(1/3)*COS(('OddsRatio_working_3-way'!Y80+2*PI())/3)</f>
        <v>-0.30137757576086749</v>
      </c>
      <c r="AB80" s="11">
        <f>'OddsRatio_working_3-way'!X80^(1/3)*COS(('OddsRatio_working_3-way'!Y80+4*PI())/3)</f>
        <v>-0.21973864707321106</v>
      </c>
      <c r="AC80" s="11">
        <f>'OddsRatio_working_3-way'!X80^(1/3)*SIN('OddsRatio_working_3-way'!Y80/3)</f>
        <v>4.7134257454171158E-2</v>
      </c>
      <c r="AD80" s="11">
        <f>'OddsRatio_working_3-way'!X80^(1/3)*SIN(('OddsRatio_working_3-way'!Y80+2*PI())/3)</f>
        <v>0.42773275857141868</v>
      </c>
      <c r="AE80" s="11">
        <f>'OddsRatio_working_3-way'!X80^(1/3)*SIN(('OddsRatio_working_3-way'!Y80+4*PI())/3)</f>
        <v>-0.47486701602558978</v>
      </c>
      <c r="AF80" s="11">
        <f>-'OddsRatio_working_3-way'!U80/(3*'OddsRatio_working_3-way'!X80^(1/3))*COS(('OddsRatio_working_3-way'!Y80)/3)</f>
        <v>0.52111622283407844</v>
      </c>
      <c r="AG80" s="11">
        <f>-'OddsRatio_working_3-way'!U80/(3*'OddsRatio_working_3-way'!X80^(1/3))*COS(('OddsRatio_working_3-way'!Y80+2*PI())/3)</f>
        <v>-0.30137757576086749</v>
      </c>
      <c r="AH80" s="11">
        <f>-'OddsRatio_working_3-way'!U80/(3*'OddsRatio_working_3-way'!X80^(1/3))*COS(('OddsRatio_working_3-way'!Y80+4*PI())/3)</f>
        <v>-0.21973864707321106</v>
      </c>
      <c r="AI80" s="11">
        <f>'OddsRatio_working_3-way'!U80/(3*'OddsRatio_working_3-way'!X80^(1/3))*SIN(('OddsRatio_working_3-way'!Y80)/3)</f>
        <v>-4.7134257454171158E-2</v>
      </c>
      <c r="AJ80" s="11">
        <f>'OddsRatio_working_3-way'!U80/(3*'OddsRatio_working_3-way'!X80^(1/3))*SIN(('OddsRatio_working_3-way'!Y80+2*PI())/3)</f>
        <v>-0.42773275857141868</v>
      </c>
      <c r="AK80" s="11">
        <f>'OddsRatio_working_3-way'!U80/(3*'OddsRatio_working_3-way'!X80^(1/3))*SIN(('OddsRatio_working_3-way'!Y80+4*PI())/3)</f>
        <v>0.47486701602558978</v>
      </c>
      <c r="AL80" s="11">
        <f>'OddsRatio_working_3-way'!Z80+'OddsRatio_working_3-way'!AF80</f>
        <v>1.0422324456681569</v>
      </c>
      <c r="AM80" s="11">
        <f>'OddsRatio_working_3-way'!AA80+'OddsRatio_working_3-way'!AG80</f>
        <v>-0.60275515152173498</v>
      </c>
      <c r="AN80" s="11">
        <f>'OddsRatio_working_3-way'!AB80+'OddsRatio_working_3-way'!AH80</f>
        <v>-0.43947729414642211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1.0422324456681569</v>
      </c>
      <c r="AS80" s="11">
        <f>IF(('OddsRatio_working_3-way'!X80=0),IF(Q80&gt;0,-Q80^(1/3),(-Q80)^(1/3)),'OddsRatio_working_3-way'!AM80-'OddsRatio_working_3-way'!R80/3)</f>
        <v>-0.60275515152173498</v>
      </c>
      <c r="AT80" s="11">
        <f>IF(('OddsRatio_working_3-way'!X80=0),IF(Q80&gt;0,-Q80^(1/3),(-Q80)^(1/3)),'OddsRatio_working_3-way'!AN80-'OddsRatio_working_3-way'!R80/3)</f>
        <v>-0.43947729414642211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1.96</v>
      </c>
      <c r="B81" s="4">
        <f>IF('True_Odds_Calculator_3-way'!B80="","",'True_Odds_Calculator_3-way'!B80)</f>
        <v>3.82</v>
      </c>
      <c r="C81" s="4">
        <f>IF('True_Odds_Calculator_3-way'!C80="","",'True_Odds_Calculator_3-way'!C80)</f>
        <v>3.9</v>
      </c>
      <c r="D81" s="9">
        <f t="shared" si="26"/>
        <v>0.49893240442025405</v>
      </c>
      <c r="E81" s="9">
        <f t="shared" si="27"/>
        <v>0.25316000073947836</v>
      </c>
      <c r="F81" s="9">
        <f t="shared" si="28"/>
        <v>0.24790759484026759</v>
      </c>
      <c r="G81" s="9">
        <f t="shared" si="29"/>
        <v>1.0461244999084029</v>
      </c>
      <c r="H81" s="9">
        <f t="shared" si="30"/>
        <v>2.0042795199120671</v>
      </c>
      <c r="I81" s="9">
        <f t="shared" si="31"/>
        <v>3.9500710897416966</v>
      </c>
      <c r="J81" s="9">
        <f t="shared" si="32"/>
        <v>4.033761049734367</v>
      </c>
      <c r="K81" s="11">
        <f t="shared" si="33"/>
        <v>0.51020408163265307</v>
      </c>
      <c r="L81" s="11">
        <f t="shared" si="34"/>
        <v>0.26178010471204188</v>
      </c>
      <c r="M81" s="11">
        <f t="shared" si="35"/>
        <v>0.25641025641025644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-0.2688650168081731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0.22876649653014652</v>
      </c>
      <c r="Q81" s="11">
        <f>2*'OddsRatio_working_3-way'!K81*'OddsRatio_working_3-way'!L81*'OddsRatio_working_3-way'!M81</f>
        <v>6.8492963032977999E-2</v>
      </c>
      <c r="R81" s="11">
        <f t="shared" si="36"/>
        <v>0</v>
      </c>
      <c r="S81" s="11">
        <f t="shared" si="37"/>
        <v>-0.85086003097741936</v>
      </c>
      <c r="T81" s="11">
        <f t="shared" si="38"/>
        <v>-0.25474851226868839</v>
      </c>
      <c r="U81" s="11">
        <f>'OddsRatio_working_3-way'!S81-'OddsRatio_working_3-way'!R81^2/3</f>
        <v>-0.85086003097741936</v>
      </c>
      <c r="V81" s="11">
        <f>'OddsRatio_working_3-way'!S81*'OddsRatio_working_3-way'!R81/3-2*'OddsRatio_working_3-way'!R81^3/27-'OddsRatio_working_3-way'!T81</f>
        <v>0.25474851226868839</v>
      </c>
      <c r="W81" s="11">
        <f>'OddsRatio_working_3-way'!V81^2+4*'OddsRatio_working_3-way'!U81^3/27</f>
        <v>-2.6361121999934456E-2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0.15104463454807368</v>
      </c>
      <c r="Y81" s="11">
        <f>IF('OddsRatio_working_3-way'!W81&gt;=0,IF('OddsRatio_working_3-way'!V81+SQRT('OddsRatio_working_3-way'!W81)&gt;0,0,PI()),ACOS('OddsRatio_working_3-way'!V81/(2*'OddsRatio_working_3-way'!X81)))</f>
        <v>0.56742292581082343</v>
      </c>
      <c r="Z81" s="11">
        <f>'OddsRatio_working_3-way'!X81^(1/3)*COS('OddsRatio_working_3-way'!Y81/3)</f>
        <v>0.52306224995420147</v>
      </c>
      <c r="AA81" s="11">
        <f>'OddsRatio_working_3-way'!X81^(1/3)*COS(('OddsRatio_working_3-way'!Y81+2*PI())/3)</f>
        <v>-0.3482457128443745</v>
      </c>
      <c r="AB81" s="11">
        <f>'OddsRatio_working_3-way'!X81^(1/3)*COS(('OddsRatio_working_3-way'!Y81+4*PI())/3)</f>
        <v>-0.17481653710982673</v>
      </c>
      <c r="AC81" s="11">
        <f>'OddsRatio_working_3-way'!X81^(1/3)*SIN('OddsRatio_working_3-way'!Y81/3)</f>
        <v>0.10012938129567603</v>
      </c>
      <c r="AD81" s="11">
        <f>'OddsRatio_working_3-way'!X81^(1/3)*SIN(('OddsRatio_working_3-way'!Y81+2*PI())/3)</f>
        <v>0.4029205055731464</v>
      </c>
      <c r="AE81" s="11">
        <f>'OddsRatio_working_3-way'!X81^(1/3)*SIN(('OddsRatio_working_3-way'!Y81+4*PI())/3)</f>
        <v>-0.50304988686882235</v>
      </c>
      <c r="AF81" s="11">
        <f>-'OddsRatio_working_3-way'!U81/(3*'OddsRatio_working_3-way'!X81^(1/3))*COS(('OddsRatio_working_3-way'!Y81)/3)</f>
        <v>0.52306224995420147</v>
      </c>
      <c r="AG81" s="11">
        <f>-'OddsRatio_working_3-way'!U81/(3*'OddsRatio_working_3-way'!X81^(1/3))*COS(('OddsRatio_working_3-way'!Y81+2*PI())/3)</f>
        <v>-0.3482457128443745</v>
      </c>
      <c r="AH81" s="11">
        <f>-'OddsRatio_working_3-way'!U81/(3*'OddsRatio_working_3-way'!X81^(1/3))*COS(('OddsRatio_working_3-way'!Y81+4*PI())/3)</f>
        <v>-0.17481653710982673</v>
      </c>
      <c r="AI81" s="11">
        <f>'OddsRatio_working_3-way'!U81/(3*'OddsRatio_working_3-way'!X81^(1/3))*SIN(('OddsRatio_working_3-way'!Y81)/3)</f>
        <v>-0.10012938129567603</v>
      </c>
      <c r="AJ81" s="11">
        <f>'OddsRatio_working_3-way'!U81/(3*'OddsRatio_working_3-way'!X81^(1/3))*SIN(('OddsRatio_working_3-way'!Y81+2*PI())/3)</f>
        <v>-0.4029205055731464</v>
      </c>
      <c r="AK81" s="11">
        <f>'OddsRatio_working_3-way'!U81/(3*'OddsRatio_working_3-way'!X81^(1/3))*SIN(('OddsRatio_working_3-way'!Y81+4*PI())/3)</f>
        <v>0.50304988686882235</v>
      </c>
      <c r="AL81" s="11">
        <f>'OddsRatio_working_3-way'!Z81+'OddsRatio_working_3-way'!AF81</f>
        <v>1.0461244999084029</v>
      </c>
      <c r="AM81" s="11">
        <f>'OddsRatio_working_3-way'!AA81+'OddsRatio_working_3-way'!AG81</f>
        <v>-0.696491425688749</v>
      </c>
      <c r="AN81" s="11">
        <f>'OddsRatio_working_3-way'!AB81+'OddsRatio_working_3-way'!AH81</f>
        <v>-0.34963307421965345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1.0461244999084029</v>
      </c>
      <c r="AS81" s="11">
        <f>IF(('OddsRatio_working_3-way'!X81=0),IF(Q81&gt;0,-Q81^(1/3),(-Q81)^(1/3)),'OddsRatio_working_3-way'!AM81-'OddsRatio_working_3-way'!R81/3)</f>
        <v>-0.696491425688749</v>
      </c>
      <c r="AT81" s="11">
        <f>IF(('OddsRatio_working_3-way'!X81=0),IF(Q81&gt;0,-Q81^(1/3),(-Q81)^(1/3)),'OddsRatio_working_3-way'!AN81-'OddsRatio_working_3-way'!R81/3)</f>
        <v>-0.34963307421965345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2.67</v>
      </c>
      <c r="B82" s="4">
        <f>IF('True_Odds_Calculator_3-way'!B81="","",'True_Odds_Calculator_3-way'!B81)</f>
        <v>3.43</v>
      </c>
      <c r="C82" s="4">
        <f>IF('True_Odds_Calculator_3-way'!C81="","",'True_Odds_Calculator_3-way'!C81)</f>
        <v>2.77</v>
      </c>
      <c r="D82" s="9">
        <f t="shared" si="26"/>
        <v>0.36507034830994772</v>
      </c>
      <c r="E82" s="9">
        <f t="shared" si="27"/>
        <v>0.28323080206814227</v>
      </c>
      <c r="F82" s="9">
        <f t="shared" si="28"/>
        <v>0.35169884962190995</v>
      </c>
      <c r="G82" s="9">
        <f t="shared" si="29"/>
        <v>1.0414359807134965</v>
      </c>
      <c r="H82" s="9">
        <f t="shared" si="30"/>
        <v>2.7391980877915394</v>
      </c>
      <c r="I82" s="9">
        <f t="shared" si="31"/>
        <v>3.5306894331337975</v>
      </c>
      <c r="J82" s="9">
        <f t="shared" si="32"/>
        <v>2.8433416858628888</v>
      </c>
      <c r="K82" s="11">
        <f t="shared" si="33"/>
        <v>0.37453183520599254</v>
      </c>
      <c r="L82" s="11">
        <f t="shared" si="34"/>
        <v>0.29154518950437314</v>
      </c>
      <c r="M82" s="11">
        <f t="shared" si="35"/>
        <v>0.36101083032490977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-0.28314628028286271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0.23139445671124145</v>
      </c>
      <c r="Q82" s="11">
        <f>2*'OddsRatio_working_3-way'!K82*'OddsRatio_working_3-way'!L82*'OddsRatio_working_3-way'!M82</f>
        <v>7.8839678606896571E-2</v>
      </c>
      <c r="R82" s="11">
        <f t="shared" si="36"/>
        <v>0</v>
      </c>
      <c r="S82" s="11">
        <f t="shared" si="37"/>
        <v>-0.81722583987357611</v>
      </c>
      <c r="T82" s="11">
        <f t="shared" si="38"/>
        <v>-0.27844151273375672</v>
      </c>
      <c r="U82" s="11">
        <f>'OddsRatio_working_3-way'!S82-'OddsRatio_working_3-way'!R82^2/3</f>
        <v>-0.81722583987357611</v>
      </c>
      <c r="V82" s="11">
        <f>'OddsRatio_working_3-way'!S82*'OddsRatio_working_3-way'!R82/3-2*'OddsRatio_working_3-way'!R82^3/27-'OddsRatio_working_3-way'!T82</f>
        <v>0.27844151273375672</v>
      </c>
      <c r="W82" s="11">
        <f>'OddsRatio_working_3-way'!V82^2+4*'OddsRatio_working_3-way'!U82^3/27</f>
        <v>-3.3282313814381459E-3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0.14217762428991856</v>
      </c>
      <c r="Y82" s="11">
        <f>IF('OddsRatio_working_3-way'!W82&gt;=0,IF('OddsRatio_working_3-way'!V82+SQRT('OddsRatio_working_3-way'!W82)&gt;0,0,PI()),ACOS('OddsRatio_working_3-way'!V82/(2*'OddsRatio_working_3-way'!X82)))</f>
        <v>0.20430118660063168</v>
      </c>
      <c r="Z82" s="11">
        <f>'OddsRatio_working_3-way'!X82^(1/3)*COS('OddsRatio_working_3-way'!Y82/3)</f>
        <v>0.52071799035674826</v>
      </c>
      <c r="AA82" s="11">
        <f>'OddsRatio_working_3-way'!X82^(1/3)*COS(('OddsRatio_working_3-way'!Y82+2*PI())/3)</f>
        <v>-0.29111677236587857</v>
      </c>
      <c r="AB82" s="11">
        <f>'OddsRatio_working_3-way'!X82^(1/3)*COS(('OddsRatio_working_3-way'!Y82+4*PI())/3)</f>
        <v>-0.22960121799086974</v>
      </c>
      <c r="AC82" s="11">
        <f>'OddsRatio_working_3-way'!X82^(1/3)*SIN('OddsRatio_working_3-way'!Y82/3)</f>
        <v>3.5516021877760554E-2</v>
      </c>
      <c r="AD82" s="11">
        <f>'OddsRatio_working_3-way'!X82^(1/3)*SIN(('OddsRatio_working_3-way'!Y82+2*PI())/3)</f>
        <v>0.43319699691764402</v>
      </c>
      <c r="AE82" s="11">
        <f>'OddsRatio_working_3-way'!X82^(1/3)*SIN(('OddsRatio_working_3-way'!Y82+4*PI())/3)</f>
        <v>-0.46871301879540445</v>
      </c>
      <c r="AF82" s="11">
        <f>-'OddsRatio_working_3-way'!U82/(3*'OddsRatio_working_3-way'!X82^(1/3))*COS(('OddsRatio_working_3-way'!Y82)/3)</f>
        <v>0.52071799035674815</v>
      </c>
      <c r="AG82" s="11">
        <f>-'OddsRatio_working_3-way'!U82/(3*'OddsRatio_working_3-way'!X82^(1/3))*COS(('OddsRatio_working_3-way'!Y82+2*PI())/3)</f>
        <v>-0.29111677236587852</v>
      </c>
      <c r="AH82" s="11">
        <f>-'OddsRatio_working_3-way'!U82/(3*'OddsRatio_working_3-way'!X82^(1/3))*COS(('OddsRatio_working_3-way'!Y82+4*PI())/3)</f>
        <v>-0.22960121799086969</v>
      </c>
      <c r="AI82" s="11">
        <f>'OddsRatio_working_3-way'!U82/(3*'OddsRatio_working_3-way'!X82^(1/3))*SIN(('OddsRatio_working_3-way'!Y82)/3)</f>
        <v>-3.5516021877760547E-2</v>
      </c>
      <c r="AJ82" s="11">
        <f>'OddsRatio_working_3-way'!U82/(3*'OddsRatio_working_3-way'!X82^(1/3))*SIN(('OddsRatio_working_3-way'!Y82+2*PI())/3)</f>
        <v>-0.43319699691764396</v>
      </c>
      <c r="AK82" s="11">
        <f>'OddsRatio_working_3-way'!U82/(3*'OddsRatio_working_3-way'!X82^(1/3))*SIN(('OddsRatio_working_3-way'!Y82+4*PI())/3)</f>
        <v>0.46871301879540439</v>
      </c>
      <c r="AL82" s="11">
        <f>'OddsRatio_working_3-way'!Z82+'OddsRatio_working_3-way'!AF82</f>
        <v>1.0414359807134965</v>
      </c>
      <c r="AM82" s="11">
        <f>'OddsRatio_working_3-way'!AA82+'OddsRatio_working_3-way'!AG82</f>
        <v>-0.58223354473175704</v>
      </c>
      <c r="AN82" s="11">
        <f>'OddsRatio_working_3-way'!AB82+'OddsRatio_working_3-way'!AH82</f>
        <v>-0.45920243598173943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1.0414359807134965</v>
      </c>
      <c r="AS82" s="11">
        <f>IF(('OddsRatio_working_3-way'!X82=0),IF(Q82&gt;0,-Q82^(1/3),(-Q82)^(1/3)),'OddsRatio_working_3-way'!AM82-'OddsRatio_working_3-way'!R82/3)</f>
        <v>-0.58223354473175704</v>
      </c>
      <c r="AT82" s="11">
        <f>IF(('OddsRatio_working_3-way'!X82=0),IF(Q82&gt;0,-Q82^(1/3),(-Q82)^(1/3)),'OddsRatio_working_3-way'!AN82-'OddsRatio_working_3-way'!R82/3)</f>
        <v>-0.45920243598173943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2.79</v>
      </c>
      <c r="B83" s="4">
        <f>IF('True_Odds_Calculator_3-way'!B82="","",'True_Odds_Calculator_3-way'!B82)</f>
        <v>3.15</v>
      </c>
      <c r="C83" s="4">
        <f>IF('True_Odds_Calculator_3-way'!C82="","",'True_Odds_Calculator_3-way'!C82)</f>
        <v>2.84</v>
      </c>
      <c r="D83" s="9">
        <f t="shared" si="26"/>
        <v>0.34887603364305142</v>
      </c>
      <c r="E83" s="9">
        <f t="shared" si="27"/>
        <v>0.30847988174795721</v>
      </c>
      <c r="F83" s="9">
        <f t="shared" si="28"/>
        <v>0.34264408460899148</v>
      </c>
      <c r="G83" s="9">
        <f t="shared" si="29"/>
        <v>1.0426523197583069</v>
      </c>
      <c r="H83" s="9">
        <f t="shared" si="30"/>
        <v>2.8663476523673701</v>
      </c>
      <c r="I83" s="9">
        <f t="shared" si="31"/>
        <v>3.2417024874803593</v>
      </c>
      <c r="J83" s="9">
        <f t="shared" si="32"/>
        <v>2.9184802683552835</v>
      </c>
      <c r="K83" s="11">
        <f t="shared" si="33"/>
        <v>0.35842293906810035</v>
      </c>
      <c r="L83" s="11">
        <f t="shared" si="34"/>
        <v>0.31746031746031744</v>
      </c>
      <c r="M83" s="11">
        <f t="shared" si="35"/>
        <v>0.35211267605633806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-0.28371102761531353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0.23157663624118272</v>
      </c>
      <c r="Q83" s="11">
        <f>2*'OddsRatio_working_3-way'!K83*'OddsRatio_working_3-way'!L83*'OddsRatio_working_3-way'!M83</f>
        <v>8.0130323958886737E-2</v>
      </c>
      <c r="R83" s="11">
        <f t="shared" si="36"/>
        <v>0</v>
      </c>
      <c r="S83" s="11">
        <f t="shared" si="37"/>
        <v>-0.81624122328857684</v>
      </c>
      <c r="T83" s="11">
        <f t="shared" si="38"/>
        <v>-0.28243640944241405</v>
      </c>
      <c r="U83" s="11">
        <f>'OddsRatio_working_3-way'!S83-'OddsRatio_working_3-way'!R83^2/3</f>
        <v>-0.81624122328857684</v>
      </c>
      <c r="V83" s="11">
        <f>'OddsRatio_working_3-way'!S83*'OddsRatio_working_3-way'!R83/3-2*'OddsRatio_working_3-way'!R83^3/27-'OddsRatio_working_3-way'!T83</f>
        <v>0.28243640944241405</v>
      </c>
      <c r="W83" s="11">
        <f>'OddsRatio_working_3-way'!V83^2+4*'OddsRatio_working_3-way'!U83^3/27</f>
        <v>-7.9567438157757131E-4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0.14192075232352433</v>
      </c>
      <c r="Y83" s="11">
        <f>IF('OddsRatio_working_3-way'!W83&gt;=0,IF('OddsRatio_working_3-way'!V83+SQRT('OddsRatio_working_3-way'!W83)&gt;0,0,PI()),ACOS('OddsRatio_working_3-way'!V83/(2*'OddsRatio_working_3-way'!X83)))</f>
        <v>9.9542660239059E-2</v>
      </c>
      <c r="Z83" s="11">
        <f>'OddsRatio_working_3-way'!X83^(1/3)*COS('OddsRatio_working_3-way'!Y83/3)</f>
        <v>0.52132615987915354</v>
      </c>
      <c r="AA83" s="11">
        <f>'OddsRatio_working_3-way'!X83^(1/3)*COS(('OddsRatio_working_3-way'!Y83+2*PI())/3)</f>
        <v>-0.27564914317798794</v>
      </c>
      <c r="AB83" s="11">
        <f>'OddsRatio_working_3-way'!X83^(1/3)*COS(('OddsRatio_working_3-way'!Y83+4*PI())/3)</f>
        <v>-0.24567701670116573</v>
      </c>
      <c r="AC83" s="11">
        <f>'OddsRatio_working_3-way'!X83^(1/3)*SIN('OddsRatio_working_3-way'!Y83/3)</f>
        <v>1.7304415289578757E-2</v>
      </c>
      <c r="AD83" s="11">
        <f>'OddsRatio_working_3-way'!X83^(1/3)*SIN(('OddsRatio_working_3-way'!Y83+2*PI())/3)</f>
        <v>0.4428294904679454</v>
      </c>
      <c r="AE83" s="11">
        <f>'OddsRatio_working_3-way'!X83^(1/3)*SIN(('OddsRatio_working_3-way'!Y83+4*PI())/3)</f>
        <v>-0.46013390575752422</v>
      </c>
      <c r="AF83" s="11">
        <f>-'OddsRatio_working_3-way'!U83/(3*'OddsRatio_working_3-way'!X83^(1/3))*COS(('OddsRatio_working_3-way'!Y83)/3)</f>
        <v>0.52132615987915332</v>
      </c>
      <c r="AG83" s="11">
        <f>-'OddsRatio_working_3-way'!U83/(3*'OddsRatio_working_3-way'!X83^(1/3))*COS(('OddsRatio_working_3-way'!Y83+2*PI())/3)</f>
        <v>-0.27564914317798783</v>
      </c>
      <c r="AH83" s="11">
        <f>-'OddsRatio_working_3-way'!U83/(3*'OddsRatio_working_3-way'!X83^(1/3))*COS(('OddsRatio_working_3-way'!Y83+4*PI())/3)</f>
        <v>-0.24567701670116562</v>
      </c>
      <c r="AI83" s="11">
        <f>'OddsRatio_working_3-way'!U83/(3*'OddsRatio_working_3-way'!X83^(1/3))*SIN(('OddsRatio_working_3-way'!Y83)/3)</f>
        <v>-1.730441528957875E-2</v>
      </c>
      <c r="AJ83" s="11">
        <f>'OddsRatio_working_3-way'!U83/(3*'OddsRatio_working_3-way'!X83^(1/3))*SIN(('OddsRatio_working_3-way'!Y83+2*PI())/3)</f>
        <v>-0.44282949046794523</v>
      </c>
      <c r="AK83" s="11">
        <f>'OddsRatio_working_3-way'!U83/(3*'OddsRatio_working_3-way'!X83^(1/3))*SIN(('OddsRatio_working_3-way'!Y83+4*PI())/3)</f>
        <v>0.460133905757524</v>
      </c>
      <c r="AL83" s="11">
        <f>'OddsRatio_working_3-way'!Z83+'OddsRatio_working_3-way'!AF83</f>
        <v>1.0426523197583069</v>
      </c>
      <c r="AM83" s="11">
        <f>'OddsRatio_working_3-way'!AA83+'OddsRatio_working_3-way'!AG83</f>
        <v>-0.55129828635597578</v>
      </c>
      <c r="AN83" s="11">
        <f>'OddsRatio_working_3-way'!AB83+'OddsRatio_working_3-way'!AH83</f>
        <v>-0.49135403340233136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1.0426523197583069</v>
      </c>
      <c r="AS83" s="11">
        <f>IF(('OddsRatio_working_3-way'!X83=0),IF(Q83&gt;0,-Q83^(1/3),(-Q83)^(1/3)),'OddsRatio_working_3-way'!AM83-'OddsRatio_working_3-way'!R83/3)</f>
        <v>-0.55129828635597578</v>
      </c>
      <c r="AT83" s="11">
        <f>IF(('OddsRatio_working_3-way'!X83=0),IF(Q83&gt;0,-Q83^(1/3),(-Q83)^(1/3)),'OddsRatio_working_3-way'!AN83-'OddsRatio_working_3-way'!R83/3)</f>
        <v>-0.49135403340233136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2.33</v>
      </c>
      <c r="B84" s="4">
        <f>IF('True_Odds_Calculator_3-way'!B83="","",'True_Odds_Calculator_3-way'!B83)</f>
        <v>3.51</v>
      </c>
      <c r="C84" s="4">
        <f>IF('True_Odds_Calculator_3-way'!C83="","",'True_Odds_Calculator_3-way'!C83)</f>
        <v>3.19</v>
      </c>
      <c r="D84" s="9">
        <f t="shared" si="26"/>
        <v>0.4189788522907521</v>
      </c>
      <c r="E84" s="9">
        <f t="shared" si="27"/>
        <v>0.27646383402598779</v>
      </c>
      <c r="F84" s="9">
        <f t="shared" si="28"/>
        <v>0.30455731368326022</v>
      </c>
      <c r="G84" s="9">
        <f t="shared" si="29"/>
        <v>1.0426731645473781</v>
      </c>
      <c r="H84" s="9">
        <f t="shared" si="30"/>
        <v>2.3867553088480129</v>
      </c>
      <c r="I84" s="9">
        <f t="shared" si="31"/>
        <v>3.6171096430139187</v>
      </c>
      <c r="J84" s="9">
        <f t="shared" si="32"/>
        <v>3.2834542303587577</v>
      </c>
      <c r="K84" s="11">
        <f t="shared" si="33"/>
        <v>0.42918454935622319</v>
      </c>
      <c r="L84" s="11">
        <f t="shared" si="34"/>
        <v>0.28490028490028491</v>
      </c>
      <c r="M84" s="11">
        <f t="shared" si="35"/>
        <v>0.31347962382445144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-0.28023072909856983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0.23113387032285954</v>
      </c>
      <c r="Q84" s="11">
        <f>2*'OddsRatio_working_3-way'!K84*'OddsRatio_working_3-way'!L84*'OddsRatio_working_3-way'!M84</f>
        <v>7.6661316856669826E-2</v>
      </c>
      <c r="R84" s="11">
        <f t="shared" si="36"/>
        <v>0</v>
      </c>
      <c r="S84" s="11">
        <f t="shared" si="37"/>
        <v>-0.82479844757338971</v>
      </c>
      <c r="T84" s="11">
        <f t="shared" si="38"/>
        <v>-0.27356499090328018</v>
      </c>
      <c r="U84" s="11">
        <f>'OddsRatio_working_3-way'!S84-'OddsRatio_working_3-way'!R84^2/3</f>
        <v>-0.82479844757338971</v>
      </c>
      <c r="V84" s="11">
        <f>'OddsRatio_working_3-way'!S84*'OddsRatio_working_3-way'!R84/3-2*'OddsRatio_working_3-way'!R84^3/27-'OddsRatio_working_3-way'!T84</f>
        <v>0.27356499090328018</v>
      </c>
      <c r="W84" s="11">
        <f>'OddsRatio_working_3-way'!V84^2+4*'OddsRatio_working_3-way'!U84^3/27</f>
        <v>-8.2887410370651865E-3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0.14415837235916698</v>
      </c>
      <c r="Y84" s="11">
        <f>IF('OddsRatio_working_3-way'!W84&gt;=0,IF('OddsRatio_working_3-way'!V84+SQRT('OddsRatio_working_3-way'!W84)&gt;0,0,PI()),ACOS('OddsRatio_working_3-way'!V84/(2*'OddsRatio_working_3-way'!X84)))</f>
        <v>0.32127078783497698</v>
      </c>
      <c r="Z84" s="11">
        <f>'OddsRatio_working_3-way'!X84^(1/3)*COS('OddsRatio_working_3-way'!Y84/3)</f>
        <v>0.52133658227368918</v>
      </c>
      <c r="AA84" s="11">
        <f>'OddsRatio_working_3-way'!X84^(1/3)*COS(('OddsRatio_working_3-way'!Y84+2*PI())/3)</f>
        <v>-0.30920423535078906</v>
      </c>
      <c r="AB84" s="11">
        <f>'OddsRatio_working_3-way'!X84^(1/3)*COS(('OddsRatio_working_3-way'!Y84+4*PI())/3)</f>
        <v>-0.21213234692290028</v>
      </c>
      <c r="AC84" s="11">
        <f>'OddsRatio_working_3-way'!X84^(1/3)*SIN('OddsRatio_working_3-way'!Y84/3)</f>
        <v>5.6044480914587087E-2</v>
      </c>
      <c r="AD84" s="11">
        <f>'OddsRatio_working_3-way'!X84^(1/3)*SIN(('OddsRatio_working_3-way'!Y84+2*PI())/3)</f>
        <v>0.42346848371387741</v>
      </c>
      <c r="AE84" s="11">
        <f>'OddsRatio_working_3-way'!X84^(1/3)*SIN(('OddsRatio_working_3-way'!Y84+4*PI())/3)</f>
        <v>-0.47951296462846432</v>
      </c>
      <c r="AF84" s="11">
        <f>-'OddsRatio_working_3-way'!U84/(3*'OddsRatio_working_3-way'!X84^(1/3))*COS(('OddsRatio_working_3-way'!Y84)/3)</f>
        <v>0.52133658227368906</v>
      </c>
      <c r="AG84" s="11">
        <f>-'OddsRatio_working_3-way'!U84/(3*'OddsRatio_working_3-way'!X84^(1/3))*COS(('OddsRatio_working_3-way'!Y84+2*PI())/3)</f>
        <v>-0.309204235350789</v>
      </c>
      <c r="AH84" s="11">
        <f>-'OddsRatio_working_3-way'!U84/(3*'OddsRatio_working_3-way'!X84^(1/3))*COS(('OddsRatio_working_3-way'!Y84+4*PI())/3)</f>
        <v>-0.21213234692290023</v>
      </c>
      <c r="AI84" s="11">
        <f>'OddsRatio_working_3-way'!U84/(3*'OddsRatio_working_3-way'!X84^(1/3))*SIN(('OddsRatio_working_3-way'!Y84)/3)</f>
        <v>-5.6044480914587073E-2</v>
      </c>
      <c r="AJ84" s="11">
        <f>'OddsRatio_working_3-way'!U84/(3*'OddsRatio_working_3-way'!X84^(1/3))*SIN(('OddsRatio_working_3-way'!Y84+2*PI())/3)</f>
        <v>-0.42346848371387735</v>
      </c>
      <c r="AK84" s="11">
        <f>'OddsRatio_working_3-way'!U84/(3*'OddsRatio_working_3-way'!X84^(1/3))*SIN(('OddsRatio_working_3-way'!Y84+4*PI())/3)</f>
        <v>0.47951296462846427</v>
      </c>
      <c r="AL84" s="11">
        <f>'OddsRatio_working_3-way'!Z84+'OddsRatio_working_3-way'!AF84</f>
        <v>1.0426731645473781</v>
      </c>
      <c r="AM84" s="11">
        <f>'OddsRatio_working_3-way'!AA84+'OddsRatio_working_3-way'!AG84</f>
        <v>-0.61840847070157801</v>
      </c>
      <c r="AN84" s="11">
        <f>'OddsRatio_working_3-way'!AB84+'OddsRatio_working_3-way'!AH84</f>
        <v>-0.42426469384580051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1.0426731645473781</v>
      </c>
      <c r="AS84" s="11">
        <f>IF(('OddsRatio_working_3-way'!X84=0),IF(Q84&gt;0,-Q84^(1/3),(-Q84)^(1/3)),'OddsRatio_working_3-way'!AM84-'OddsRatio_working_3-way'!R84/3)</f>
        <v>-0.61840847070157801</v>
      </c>
      <c r="AT84" s="11">
        <f>IF(('OddsRatio_working_3-way'!X84=0),IF(Q84&gt;0,-Q84^(1/3),(-Q84)^(1/3)),'OddsRatio_working_3-way'!AN84-'OddsRatio_working_3-way'!R84/3)</f>
        <v>-0.42426469384580051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1.98</v>
      </c>
      <c r="B85" s="4">
        <f>IF('True_Odds_Calculator_3-way'!B84="","",'True_Odds_Calculator_3-way'!B84)</f>
        <v>3.69</v>
      </c>
      <c r="C85" s="4">
        <f>IF('True_Odds_Calculator_3-way'!C84="","",'True_Odds_Calculator_3-way'!C84)</f>
        <v>3.96</v>
      </c>
      <c r="D85" s="9">
        <f t="shared" si="26"/>
        <v>0.49374852209058945</v>
      </c>
      <c r="E85" s="9">
        <f t="shared" si="27"/>
        <v>0.26216403865835414</v>
      </c>
      <c r="F85" s="9">
        <f t="shared" si="28"/>
        <v>0.24408743925105644</v>
      </c>
      <c r="G85" s="9">
        <f t="shared" si="29"/>
        <v>1.0462474673070707</v>
      </c>
      <c r="H85" s="9">
        <f t="shared" si="30"/>
        <v>2.0253225179609289</v>
      </c>
      <c r="I85" s="9">
        <f t="shared" si="31"/>
        <v>3.814405687056019</v>
      </c>
      <c r="J85" s="9">
        <f t="shared" si="32"/>
        <v>4.0968925032289301</v>
      </c>
      <c r="K85" s="11">
        <f t="shared" si="33"/>
        <v>0.50505050505050508</v>
      </c>
      <c r="L85" s="11">
        <f t="shared" si="34"/>
        <v>0.2710027100271003</v>
      </c>
      <c r="M85" s="11">
        <f t="shared" si="35"/>
        <v>0.25252525252525254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-0.26970147673112266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0.22915365364244403</v>
      </c>
      <c r="Q85" s="11">
        <f>2*'OddsRatio_working_3-way'!K85*'OddsRatio_working_3-way'!L85*'OddsRatio_working_3-way'!M85</f>
        <v>6.9126290691536668E-2</v>
      </c>
      <c r="R85" s="11">
        <f t="shared" si="36"/>
        <v>0</v>
      </c>
      <c r="S85" s="11">
        <f t="shared" si="37"/>
        <v>-0.8496566515684949</v>
      </c>
      <c r="T85" s="11">
        <f t="shared" si="38"/>
        <v>-0.25630668222277375</v>
      </c>
      <c r="U85" s="11">
        <f>'OddsRatio_working_3-way'!S85-'OddsRatio_working_3-way'!R85^2/3</f>
        <v>-0.8496566515684949</v>
      </c>
      <c r="V85" s="11">
        <f>'OddsRatio_working_3-way'!S85*'OddsRatio_working_3-way'!R85/3-2*'OddsRatio_working_3-way'!R85^3/27-'OddsRatio_working_3-way'!T85</f>
        <v>0.25630668222277375</v>
      </c>
      <c r="W85" s="11">
        <f>'OddsRatio_working_3-way'!V85^2+4*'OddsRatio_working_3-way'!U85^3/27</f>
        <v>-2.5178157662621756E-2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0.15072431208556542</v>
      </c>
      <c r="Y85" s="11">
        <f>IF('OddsRatio_working_3-way'!W85&gt;=0,IF('OddsRatio_working_3-way'!V85+SQRT('OddsRatio_working_3-way'!W85)&gt;0,0,PI()),ACOS('OddsRatio_working_3-way'!V85/(2*'OddsRatio_working_3-way'!X85)))</f>
        <v>0.55433633815532102</v>
      </c>
      <c r="Z85" s="11">
        <f>'OddsRatio_working_3-way'!X85^(1/3)*COS('OddsRatio_working_3-way'!Y85/3)</f>
        <v>0.52312373365353537</v>
      </c>
      <c r="AA85" s="11">
        <f>'OddsRatio_working_3-way'!X85^(1/3)*COS(('OddsRatio_working_3-way'!Y85+2*PI())/3)</f>
        <v>-0.34623968185769782</v>
      </c>
      <c r="AB85" s="11">
        <f>'OddsRatio_working_3-way'!X85^(1/3)*COS(('OddsRatio_working_3-way'!Y85+4*PI())/3)</f>
        <v>-0.17688405179583766</v>
      </c>
      <c r="AC85" s="11">
        <f>'OddsRatio_working_3-way'!X85^(1/3)*SIN('OddsRatio_working_3-way'!Y85/3)</f>
        <v>9.7777518604993702E-2</v>
      </c>
      <c r="AD85" s="11">
        <f>'OddsRatio_working_3-way'!X85^(1/3)*SIN(('OddsRatio_working_3-way'!Y85+2*PI())/3)</f>
        <v>0.40414968336402929</v>
      </c>
      <c r="AE85" s="11">
        <f>'OddsRatio_working_3-way'!X85^(1/3)*SIN(('OddsRatio_working_3-way'!Y85+4*PI())/3)</f>
        <v>-0.50192720196902296</v>
      </c>
      <c r="AF85" s="11">
        <f>-'OddsRatio_working_3-way'!U85/(3*'OddsRatio_working_3-way'!X85^(1/3))*COS(('OddsRatio_working_3-way'!Y85)/3)</f>
        <v>0.52312373365353537</v>
      </c>
      <c r="AG85" s="11">
        <f>-'OddsRatio_working_3-way'!U85/(3*'OddsRatio_working_3-way'!X85^(1/3))*COS(('OddsRatio_working_3-way'!Y85+2*PI())/3)</f>
        <v>-0.34623968185769782</v>
      </c>
      <c r="AH85" s="11">
        <f>-'OddsRatio_working_3-way'!U85/(3*'OddsRatio_working_3-way'!X85^(1/3))*COS(('OddsRatio_working_3-way'!Y85+4*PI())/3)</f>
        <v>-0.17688405179583766</v>
      </c>
      <c r="AI85" s="11">
        <f>'OddsRatio_working_3-way'!U85/(3*'OddsRatio_working_3-way'!X85^(1/3))*SIN(('OddsRatio_working_3-way'!Y85)/3)</f>
        <v>-9.7777518604993702E-2</v>
      </c>
      <c r="AJ85" s="11">
        <f>'OddsRatio_working_3-way'!U85/(3*'OddsRatio_working_3-way'!X85^(1/3))*SIN(('OddsRatio_working_3-way'!Y85+2*PI())/3)</f>
        <v>-0.40414968336402929</v>
      </c>
      <c r="AK85" s="11">
        <f>'OddsRatio_working_3-way'!U85/(3*'OddsRatio_working_3-way'!X85^(1/3))*SIN(('OddsRatio_working_3-way'!Y85+4*PI())/3)</f>
        <v>0.50192720196902296</v>
      </c>
      <c r="AL85" s="11">
        <f>'OddsRatio_working_3-way'!Z85+'OddsRatio_working_3-way'!AF85</f>
        <v>1.0462474673070707</v>
      </c>
      <c r="AM85" s="11">
        <f>'OddsRatio_working_3-way'!AA85+'OddsRatio_working_3-way'!AG85</f>
        <v>-0.69247936371539565</v>
      </c>
      <c r="AN85" s="11">
        <f>'OddsRatio_working_3-way'!AB85+'OddsRatio_working_3-way'!AH85</f>
        <v>-0.35376810359167532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1.0462474673070707</v>
      </c>
      <c r="AS85" s="11">
        <f>IF(('OddsRatio_working_3-way'!X85=0),IF(Q85&gt;0,-Q85^(1/3),(-Q85)^(1/3)),'OddsRatio_working_3-way'!AM85-'OddsRatio_working_3-way'!R85/3)</f>
        <v>-0.69247936371539565</v>
      </c>
      <c r="AT85" s="11">
        <f>IF(('OddsRatio_working_3-way'!X85=0),IF(Q85&gt;0,-Q85^(1/3),(-Q85)^(1/3)),'OddsRatio_working_3-way'!AN85-'OddsRatio_working_3-way'!R85/3)</f>
        <v>-0.35376810359167532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1.77</v>
      </c>
      <c r="B86" s="4">
        <f>IF('True_Odds_Calculator_3-way'!B85="","",'True_Odds_Calculator_3-way'!B85)</f>
        <v>3.85</v>
      </c>
      <c r="C86" s="4">
        <f>IF('True_Odds_Calculator_3-way'!C85="","",'True_Odds_Calculator_3-way'!C85)</f>
        <v>4.8600000000000003</v>
      </c>
      <c r="D86" s="9">
        <f t="shared" si="26"/>
        <v>0.55239610655638471</v>
      </c>
      <c r="E86" s="9">
        <f t="shared" si="27"/>
        <v>0.25005348418384982</v>
      </c>
      <c r="F86" s="9">
        <f t="shared" si="28"/>
        <v>0.19755040925976558</v>
      </c>
      <c r="G86" s="9">
        <f t="shared" si="29"/>
        <v>1.052331381085948</v>
      </c>
      <c r="H86" s="9">
        <f t="shared" si="30"/>
        <v>1.8102951634361801</v>
      </c>
      <c r="I86" s="9">
        <f t="shared" si="31"/>
        <v>3.9991444360949515</v>
      </c>
      <c r="J86" s="9">
        <f t="shared" si="32"/>
        <v>5.0619991309917607</v>
      </c>
      <c r="K86" s="11">
        <f t="shared" si="33"/>
        <v>0.56497175141242939</v>
      </c>
      <c r="L86" s="11">
        <f t="shared" si="34"/>
        <v>0.25974025974025972</v>
      </c>
      <c r="M86" s="11">
        <f t="shared" si="35"/>
        <v>0.20576131687242796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-0.25577177931226913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0.22585584418603877</v>
      </c>
      <c r="Q86" s="11">
        <f>2*'OddsRatio_working_3-way'!K86*'OddsRatio_working_3-way'!L86*'OddsRatio_working_3-way'!M86</f>
        <v>6.038926315134726E-2</v>
      </c>
      <c r="R86" s="11">
        <f t="shared" si="36"/>
        <v>0</v>
      </c>
      <c r="S86" s="11">
        <f t="shared" si="37"/>
        <v>-0.88303660706169496</v>
      </c>
      <c r="T86" s="11">
        <f t="shared" si="38"/>
        <v>-0.23610604466890239</v>
      </c>
      <c r="U86" s="11">
        <f>'OddsRatio_working_3-way'!S86-'OddsRatio_working_3-way'!R86^2/3</f>
        <v>-0.88303660706169496</v>
      </c>
      <c r="V86" s="11">
        <f>'OddsRatio_working_3-way'!S86*'OddsRatio_working_3-way'!R86/3-2*'OddsRatio_working_3-way'!R86^3/27-'OddsRatio_working_3-way'!T86</f>
        <v>0.23610604466890239</v>
      </c>
      <c r="W86" s="11">
        <f>'OddsRatio_working_3-way'!V86^2+4*'OddsRatio_working_3-way'!U86^3/27</f>
        <v>-4.626149373301227E-2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0.15969311041980333</v>
      </c>
      <c r="Y86" s="11">
        <f>IF('OddsRatio_working_3-way'!W86&gt;=0,IF('OddsRatio_working_3-way'!V86+SQRT('OddsRatio_working_3-way'!W86)&gt;0,0,PI()),ACOS('OddsRatio_working_3-way'!V86/(2*'OddsRatio_working_3-way'!X86)))</f>
        <v>0.73884136859083993</v>
      </c>
      <c r="Z86" s="11">
        <f>'OddsRatio_working_3-way'!X86^(1/3)*COS('OddsRatio_working_3-way'!Y86/3)</f>
        <v>0.52616569054297402</v>
      </c>
      <c r="AA86" s="11">
        <f>'OddsRatio_working_3-way'!X86^(1/3)*COS(('OddsRatio_working_3-way'!Y86+2*PI())/3)</f>
        <v>-0.37763153071571309</v>
      </c>
      <c r="AB86" s="11">
        <f>'OddsRatio_working_3-way'!X86^(1/3)*COS(('OddsRatio_working_3-way'!Y86+4*PI())/3)</f>
        <v>-0.14853415982726076</v>
      </c>
      <c r="AC86" s="11">
        <f>'OddsRatio_working_3-way'!X86^(1/3)*SIN('OddsRatio_working_3-way'!Y86/3)</f>
        <v>0.1322694287530834</v>
      </c>
      <c r="AD86" s="11">
        <f>'OddsRatio_working_3-way'!X86^(1/3)*SIN(('OddsRatio_working_3-way'!Y86+2*PI())/3)</f>
        <v>0.38953814023345529</v>
      </c>
      <c r="AE86" s="11">
        <f>'OddsRatio_working_3-way'!X86^(1/3)*SIN(('OddsRatio_working_3-way'!Y86+4*PI())/3)</f>
        <v>-0.52180756898653879</v>
      </c>
      <c r="AF86" s="11">
        <f>-'OddsRatio_working_3-way'!U86/(3*'OddsRatio_working_3-way'!X86^(1/3))*COS(('OddsRatio_working_3-way'!Y86)/3)</f>
        <v>0.52616569054297402</v>
      </c>
      <c r="AG86" s="11">
        <f>-'OddsRatio_working_3-way'!U86/(3*'OddsRatio_working_3-way'!X86^(1/3))*COS(('OddsRatio_working_3-way'!Y86+2*PI())/3)</f>
        <v>-0.37763153071571309</v>
      </c>
      <c r="AH86" s="11">
        <f>-'OddsRatio_working_3-way'!U86/(3*'OddsRatio_working_3-way'!X86^(1/3))*COS(('OddsRatio_working_3-way'!Y86+4*PI())/3)</f>
        <v>-0.14853415982726076</v>
      </c>
      <c r="AI86" s="11">
        <f>'OddsRatio_working_3-way'!U86/(3*'OddsRatio_working_3-way'!X86^(1/3))*SIN(('OddsRatio_working_3-way'!Y86)/3)</f>
        <v>-0.1322694287530834</v>
      </c>
      <c r="AJ86" s="11">
        <f>'OddsRatio_working_3-way'!U86/(3*'OddsRatio_working_3-way'!X86^(1/3))*SIN(('OddsRatio_working_3-way'!Y86+2*PI())/3)</f>
        <v>-0.38953814023345529</v>
      </c>
      <c r="AK86" s="11">
        <f>'OddsRatio_working_3-way'!U86/(3*'OddsRatio_working_3-way'!X86^(1/3))*SIN(('OddsRatio_working_3-way'!Y86+4*PI())/3)</f>
        <v>0.52180756898653879</v>
      </c>
      <c r="AL86" s="11">
        <f>'OddsRatio_working_3-way'!Z86+'OddsRatio_working_3-way'!AF86</f>
        <v>1.052331381085948</v>
      </c>
      <c r="AM86" s="11">
        <f>'OddsRatio_working_3-way'!AA86+'OddsRatio_working_3-way'!AG86</f>
        <v>-0.75526306143142619</v>
      </c>
      <c r="AN86" s="11">
        <f>'OddsRatio_working_3-way'!AB86+'OddsRatio_working_3-way'!AH86</f>
        <v>-0.29706831965452152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1.052331381085948</v>
      </c>
      <c r="AS86" s="11">
        <f>IF(('OddsRatio_working_3-way'!X86=0),IF(Q86&gt;0,-Q86^(1/3),(-Q86)^(1/3)),'OddsRatio_working_3-way'!AM86-'OddsRatio_working_3-way'!R86/3)</f>
        <v>-0.75526306143142619</v>
      </c>
      <c r="AT86" s="11">
        <f>IF(('OddsRatio_working_3-way'!X86=0),IF(Q86&gt;0,-Q86^(1/3),(-Q86)^(1/3)),'OddsRatio_working_3-way'!AN86-'OddsRatio_working_3-way'!R86/3)</f>
        <v>-0.29706831965452152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2.0299999999999998</v>
      </c>
      <c r="B87" s="4">
        <f>IF('True_Odds_Calculator_3-way'!B86="","",'True_Odds_Calculator_3-way'!B86)</f>
        <v>3.77</v>
      </c>
      <c r="C87" s="4">
        <f>IF('True_Odds_Calculator_3-way'!C86="","",'True_Odds_Calculator_3-way'!C86)</f>
        <v>3.7</v>
      </c>
      <c r="D87" s="9">
        <f t="shared" si="26"/>
        <v>0.48159301567859431</v>
      </c>
      <c r="E87" s="9">
        <f t="shared" si="27"/>
        <v>0.25674615840912884</v>
      </c>
      <c r="F87" s="9">
        <f t="shared" si="28"/>
        <v>0.26166082591227674</v>
      </c>
      <c r="G87" s="9">
        <f t="shared" si="29"/>
        <v>1.045089391629078</v>
      </c>
      <c r="H87" s="9">
        <f t="shared" si="30"/>
        <v>2.0764420733779501</v>
      </c>
      <c r="I87" s="9">
        <f t="shared" si="31"/>
        <v>3.894897614812546</v>
      </c>
      <c r="J87" s="9">
        <f t="shared" si="32"/>
        <v>3.8217413573985111</v>
      </c>
      <c r="K87" s="11">
        <f t="shared" si="33"/>
        <v>0.49261083743842371</v>
      </c>
      <c r="L87" s="11">
        <f t="shared" si="34"/>
        <v>0.26525198938992045</v>
      </c>
      <c r="M87" s="11">
        <f t="shared" si="35"/>
        <v>0.27027027027027023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-0.27204556217635878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0.22954838650439124</v>
      </c>
      <c r="Q87" s="11">
        <f>2*'OddsRatio_working_3-way'!K87*'OddsRatio_working_3-way'!L87*'OddsRatio_working_3-way'!M87</f>
        <v>7.0630272770581926E-2</v>
      </c>
      <c r="R87" s="11">
        <f t="shared" si="36"/>
        <v>0</v>
      </c>
      <c r="S87" s="11">
        <f t="shared" si="37"/>
        <v>-0.84378655056163743</v>
      </c>
      <c r="T87" s="11">
        <f t="shared" si="38"/>
        <v>-0.2596266309420423</v>
      </c>
      <c r="U87" s="11">
        <f>'OddsRatio_working_3-way'!S87-'OddsRatio_working_3-way'!R87^2/3</f>
        <v>-0.84378655056163743</v>
      </c>
      <c r="V87" s="11">
        <f>'OddsRatio_working_3-way'!S87*'OddsRatio_working_3-way'!R87/3-2*'OddsRatio_working_3-way'!R87^3/27-'OddsRatio_working_3-way'!T87</f>
        <v>0.2596266309420423</v>
      </c>
      <c r="W87" s="11">
        <f>'OddsRatio_working_3-way'!V87^2+4*'OddsRatio_working_3-way'!U87^3/27</f>
        <v>-2.1594835645313712E-2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0.14916502869274448</v>
      </c>
      <c r="Y87" s="11">
        <f>IF('OddsRatio_working_3-way'!W87&gt;=0,IF('OddsRatio_working_3-way'!V87+SQRT('OddsRatio_working_3-way'!W87)&gt;0,0,PI()),ACOS('OddsRatio_working_3-way'!V87/(2*'OddsRatio_working_3-way'!X87)))</f>
        <v>0.51505339990892884</v>
      </c>
      <c r="Z87" s="11">
        <f>'OddsRatio_working_3-way'!X87^(1/3)*COS('OddsRatio_working_3-way'!Y87/3)</f>
        <v>0.522544695814539</v>
      </c>
      <c r="AA87" s="11">
        <f>'OddsRatio_working_3-way'!X87^(1/3)*COS(('OddsRatio_working_3-way'!Y87+2*PI())/3)</f>
        <v>-0.33973838066971773</v>
      </c>
      <c r="AB87" s="11">
        <f>'OddsRatio_working_3-way'!X87^(1/3)*COS(('OddsRatio_working_3-way'!Y87+4*PI())/3)</f>
        <v>-0.18280631514482132</v>
      </c>
      <c r="AC87" s="11">
        <f>'OddsRatio_working_3-way'!X87^(1/3)*SIN('OddsRatio_working_3-way'!Y87/3)</f>
        <v>9.0604770275282936E-2</v>
      </c>
      <c r="AD87" s="11">
        <f>'OddsRatio_working_3-way'!X87^(1/3)*SIN(('OddsRatio_working_3-way'!Y87+2*PI())/3)</f>
        <v>0.40723459605056123</v>
      </c>
      <c r="AE87" s="11">
        <f>'OddsRatio_working_3-way'!X87^(1/3)*SIN(('OddsRatio_working_3-way'!Y87+4*PI())/3)</f>
        <v>-0.49783936632584425</v>
      </c>
      <c r="AF87" s="11">
        <f>-'OddsRatio_working_3-way'!U87/(3*'OddsRatio_working_3-way'!X87^(1/3))*COS(('OddsRatio_working_3-way'!Y87)/3)</f>
        <v>0.522544695814539</v>
      </c>
      <c r="AG87" s="11">
        <f>-'OddsRatio_working_3-way'!U87/(3*'OddsRatio_working_3-way'!X87^(1/3))*COS(('OddsRatio_working_3-way'!Y87+2*PI())/3)</f>
        <v>-0.33973838066971773</v>
      </c>
      <c r="AH87" s="11">
        <f>-'OddsRatio_working_3-way'!U87/(3*'OddsRatio_working_3-way'!X87^(1/3))*COS(('OddsRatio_working_3-way'!Y87+4*PI())/3)</f>
        <v>-0.18280631514482132</v>
      </c>
      <c r="AI87" s="11">
        <f>'OddsRatio_working_3-way'!U87/(3*'OddsRatio_working_3-way'!X87^(1/3))*SIN(('OddsRatio_working_3-way'!Y87)/3)</f>
        <v>-9.0604770275282936E-2</v>
      </c>
      <c r="AJ87" s="11">
        <f>'OddsRatio_working_3-way'!U87/(3*'OddsRatio_working_3-way'!X87^(1/3))*SIN(('OddsRatio_working_3-way'!Y87+2*PI())/3)</f>
        <v>-0.40723459605056123</v>
      </c>
      <c r="AK87" s="11">
        <f>'OddsRatio_working_3-way'!U87/(3*'OddsRatio_working_3-way'!X87^(1/3))*SIN(('OddsRatio_working_3-way'!Y87+4*PI())/3)</f>
        <v>0.49783936632584425</v>
      </c>
      <c r="AL87" s="11">
        <f>'OddsRatio_working_3-way'!Z87+'OddsRatio_working_3-way'!AF87</f>
        <v>1.045089391629078</v>
      </c>
      <c r="AM87" s="11">
        <f>'OddsRatio_working_3-way'!AA87+'OddsRatio_working_3-way'!AG87</f>
        <v>-0.67947676133943546</v>
      </c>
      <c r="AN87" s="11">
        <f>'OddsRatio_working_3-way'!AB87+'OddsRatio_working_3-way'!AH87</f>
        <v>-0.36561263028964264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1.045089391629078</v>
      </c>
      <c r="AS87" s="11">
        <f>IF(('OddsRatio_working_3-way'!X87=0),IF(Q87&gt;0,-Q87^(1/3),(-Q87)^(1/3)),'OddsRatio_working_3-way'!AM87-'OddsRatio_working_3-way'!R87/3)</f>
        <v>-0.67947676133943546</v>
      </c>
      <c r="AT87" s="11">
        <f>IF(('OddsRatio_working_3-way'!X87=0),IF(Q87&gt;0,-Q87^(1/3),(-Q87)^(1/3)),'OddsRatio_working_3-way'!AN87-'OddsRatio_working_3-way'!R87/3)</f>
        <v>-0.36561263028964264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1.79</v>
      </c>
      <c r="B88" s="4">
        <f>IF('True_Odds_Calculator_3-way'!B87="","",'True_Odds_Calculator_3-way'!B87)</f>
        <v>3.88</v>
      </c>
      <c r="C88" s="4">
        <f>IF('True_Odds_Calculator_3-way'!C87="","",'True_Odds_Calculator_3-way'!C87)</f>
        <v>4.6399999999999997</v>
      </c>
      <c r="D88" s="9">
        <f t="shared" si="26"/>
        <v>0.5455666815331901</v>
      </c>
      <c r="E88" s="9">
        <f t="shared" si="27"/>
        <v>0.24773318290291579</v>
      </c>
      <c r="F88" s="9">
        <f t="shared" si="28"/>
        <v>0.2067001355638943</v>
      </c>
      <c r="G88" s="9">
        <f t="shared" si="29"/>
        <v>1.054375327825384</v>
      </c>
      <c r="H88" s="9">
        <f t="shared" si="30"/>
        <v>1.8329565089820536</v>
      </c>
      <c r="I88" s="9">
        <f t="shared" si="31"/>
        <v>4.0366009441371054</v>
      </c>
      <c r="J88" s="9">
        <f t="shared" si="32"/>
        <v>4.8379261932843969</v>
      </c>
      <c r="K88" s="11">
        <f t="shared" si="33"/>
        <v>0.55865921787709494</v>
      </c>
      <c r="L88" s="11">
        <f t="shared" si="34"/>
        <v>0.25773195876288663</v>
      </c>
      <c r="M88" s="11">
        <f t="shared" si="35"/>
        <v>0.21551724137931036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-0.25699118418674682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0.22683738905758777</v>
      </c>
      <c r="Q88" s="11">
        <f>2*'OddsRatio_working_3-way'!K88*'OddsRatio_working_3-way'!L88*'OddsRatio_working_3-way'!M88</f>
        <v>6.2062213148450833E-2</v>
      </c>
      <c r="R88" s="11">
        <f t="shared" si="36"/>
        <v>0</v>
      </c>
      <c r="S88" s="11">
        <f t="shared" si="37"/>
        <v>-0.88266603298248814</v>
      </c>
      <c r="T88" s="11">
        <f t="shared" si="38"/>
        <v>-0.24149549466005152</v>
      </c>
      <c r="U88" s="11">
        <f>'OddsRatio_working_3-way'!S88-'OddsRatio_working_3-way'!R88^2/3</f>
        <v>-0.88266603298248814</v>
      </c>
      <c r="V88" s="11">
        <f>'OddsRatio_working_3-way'!S88*'OddsRatio_working_3-way'!R88/3-2*'OddsRatio_working_3-way'!R88^3/27-'OddsRatio_working_3-way'!T88</f>
        <v>0.24149549466005152</v>
      </c>
      <c r="W88" s="11">
        <f>'OddsRatio_working_3-way'!V88^2+4*'OddsRatio_working_3-way'!U88^3/27</f>
        <v>-4.3559112901339139E-2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0.15959259603944831</v>
      </c>
      <c r="Y88" s="11">
        <f>IF('OddsRatio_working_3-way'!W88&gt;=0,IF('OddsRatio_working_3-way'!V88+SQRT('OddsRatio_working_3-way'!W88)&gt;0,0,PI()),ACOS('OddsRatio_working_3-way'!V88/(2*'OddsRatio_working_3-way'!X88)))</f>
        <v>0.71269882333107104</v>
      </c>
      <c r="Z88" s="11">
        <f>'OddsRatio_working_3-way'!X88^(1/3)*COS('OddsRatio_working_3-way'!Y88/3)</f>
        <v>0.52718766391269212</v>
      </c>
      <c r="AA88" s="11">
        <f>'OddsRatio_working_3-way'!X88^(1/3)*COS(('OddsRatio_working_3-way'!Y88+2*PI())/3)</f>
        <v>-0.37414419834800883</v>
      </c>
      <c r="AB88" s="11">
        <f>'OddsRatio_working_3-way'!X88^(1/3)*COS(('OddsRatio_working_3-way'!Y88+4*PI())/3)</f>
        <v>-0.15304346556468368</v>
      </c>
      <c r="AC88" s="11">
        <f>'OddsRatio_working_3-way'!X88^(1/3)*SIN('OddsRatio_working_3-way'!Y88/3)</f>
        <v>0.1276525675904765</v>
      </c>
      <c r="AD88" s="11">
        <f>'OddsRatio_working_3-way'!X88^(1/3)*SIN(('OddsRatio_working_3-way'!Y88+2*PI())/3)</f>
        <v>0.39273162571492587</v>
      </c>
      <c r="AE88" s="11">
        <f>'OddsRatio_working_3-way'!X88^(1/3)*SIN(('OddsRatio_working_3-way'!Y88+4*PI())/3)</f>
        <v>-0.52038419330540231</v>
      </c>
      <c r="AF88" s="11">
        <f>-'OddsRatio_working_3-way'!U88/(3*'OddsRatio_working_3-way'!X88^(1/3))*COS(('OddsRatio_working_3-way'!Y88)/3)</f>
        <v>0.52718766391269201</v>
      </c>
      <c r="AG88" s="11">
        <f>-'OddsRatio_working_3-way'!U88/(3*'OddsRatio_working_3-way'!X88^(1/3))*COS(('OddsRatio_working_3-way'!Y88+2*PI())/3)</f>
        <v>-0.37414419834800866</v>
      </c>
      <c r="AH88" s="11">
        <f>-'OddsRatio_working_3-way'!U88/(3*'OddsRatio_working_3-way'!X88^(1/3))*COS(('OddsRatio_working_3-way'!Y88+4*PI())/3)</f>
        <v>-0.15304346556468362</v>
      </c>
      <c r="AI88" s="11">
        <f>'OddsRatio_working_3-way'!U88/(3*'OddsRatio_working_3-way'!X88^(1/3))*SIN(('OddsRatio_working_3-way'!Y88)/3)</f>
        <v>-0.12765256759047644</v>
      </c>
      <c r="AJ88" s="11">
        <f>'OddsRatio_working_3-way'!U88/(3*'OddsRatio_working_3-way'!X88^(1/3))*SIN(('OddsRatio_working_3-way'!Y88+2*PI())/3)</f>
        <v>-0.3927316257149257</v>
      </c>
      <c r="AK88" s="11">
        <f>'OddsRatio_working_3-way'!U88/(3*'OddsRatio_working_3-way'!X88^(1/3))*SIN(('OddsRatio_working_3-way'!Y88+4*PI())/3)</f>
        <v>0.52038419330540209</v>
      </c>
      <c r="AL88" s="11">
        <f>'OddsRatio_working_3-way'!Z88+'OddsRatio_working_3-way'!AF88</f>
        <v>1.054375327825384</v>
      </c>
      <c r="AM88" s="11">
        <f>'OddsRatio_working_3-way'!AA88+'OddsRatio_working_3-way'!AG88</f>
        <v>-0.74828839669601743</v>
      </c>
      <c r="AN88" s="11">
        <f>'OddsRatio_working_3-way'!AB88+'OddsRatio_working_3-way'!AH88</f>
        <v>-0.3060869311293673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1.054375327825384</v>
      </c>
      <c r="AS88" s="11">
        <f>IF(('OddsRatio_working_3-way'!X88=0),IF(Q88&gt;0,-Q88^(1/3),(-Q88)^(1/3)),'OddsRatio_working_3-way'!AM88-'OddsRatio_working_3-way'!R88/3)</f>
        <v>-0.74828839669601743</v>
      </c>
      <c r="AT88" s="11">
        <f>IF(('OddsRatio_working_3-way'!X88=0),IF(Q88&gt;0,-Q88^(1/3),(-Q88)^(1/3)),'OddsRatio_working_3-way'!AN88-'OddsRatio_working_3-way'!R88/3)</f>
        <v>-0.3060869311293673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2.73</v>
      </c>
      <c r="B89" s="4">
        <f>IF('True_Odds_Calculator_3-way'!B88="","",'True_Odds_Calculator_3-way'!B88)</f>
        <v>3.48</v>
      </c>
      <c r="C89" s="4">
        <f>IF('True_Odds_Calculator_3-way'!C88="","",'True_Odds_Calculator_3-way'!C88)</f>
        <v>2.59</v>
      </c>
      <c r="D89" s="9">
        <f t="shared" si="26"/>
        <v>0.35259307499326059</v>
      </c>
      <c r="E89" s="9">
        <f t="shared" si="27"/>
        <v>0.27531971284565482</v>
      </c>
      <c r="F89" s="9">
        <f t="shared" si="28"/>
        <v>0.37208721216108442</v>
      </c>
      <c r="G89" s="9">
        <f t="shared" si="29"/>
        <v>1.0613471523240001</v>
      </c>
      <c r="H89" s="9">
        <f t="shared" si="30"/>
        <v>2.8361305735205202</v>
      </c>
      <c r="I89" s="9">
        <f t="shared" si="31"/>
        <v>3.6321409377635208</v>
      </c>
      <c r="J89" s="9">
        <f t="shared" si="32"/>
        <v>2.6875419721951608</v>
      </c>
      <c r="K89" s="11">
        <f t="shared" si="33"/>
        <v>0.36630036630036628</v>
      </c>
      <c r="L89" s="11">
        <f t="shared" si="34"/>
        <v>0.28735632183908044</v>
      </c>
      <c r="M89" s="11">
        <f t="shared" si="35"/>
        <v>0.38610038610038611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-0.27723831664718368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0.23571452142880717</v>
      </c>
      <c r="Q89" s="11">
        <f>2*'OddsRatio_working_3-way'!K89*'OddsRatio_working_3-way'!L89*'OddsRatio_working_3-way'!M89</f>
        <v>8.1280869458209351E-2</v>
      </c>
      <c r="R89" s="11">
        <f t="shared" si="36"/>
        <v>0</v>
      </c>
      <c r="S89" s="11">
        <f t="shared" si="37"/>
        <v>-0.85022346218030131</v>
      </c>
      <c r="T89" s="11">
        <f t="shared" si="38"/>
        <v>-0.29318050420010383</v>
      </c>
      <c r="U89" s="11">
        <f>'OddsRatio_working_3-way'!S89-'OddsRatio_working_3-way'!R89^2/3</f>
        <v>-0.85022346218030131</v>
      </c>
      <c r="V89" s="11">
        <f>'OddsRatio_working_3-way'!S89*'OddsRatio_working_3-way'!R89/3-2*'OddsRatio_working_3-way'!R89^3/27-'OddsRatio_working_3-way'!T89</f>
        <v>0.29318050420010383</v>
      </c>
      <c r="W89" s="11">
        <f>'OddsRatio_working_3-way'!V89^2+4*'OddsRatio_working_3-way'!U89^3/27</f>
        <v>-5.0984484935794466E-3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0.15087516075932325</v>
      </c>
      <c r="Y89" s="11">
        <f>IF('OddsRatio_working_3-way'!W89&gt;=0,IF('OddsRatio_working_3-way'!V89+SQRT('OddsRatio_working_3-way'!W89)&gt;0,0,PI()),ACOS('OddsRatio_working_3-way'!V89/(2*'OddsRatio_working_3-way'!X89)))</f>
        <v>0.23889669767056509</v>
      </c>
      <c r="Z89" s="11">
        <f>'OddsRatio_working_3-way'!X89^(1/3)*COS('OddsRatio_working_3-way'!Y89/3)</f>
        <v>0.53067357616200006</v>
      </c>
      <c r="AA89" s="11">
        <f>'OddsRatio_working_3-way'!X89^(1/3)*COS(('OddsRatio_working_3-way'!Y89+2*PI())/3)</f>
        <v>-0.30201146896101316</v>
      </c>
      <c r="AB89" s="11">
        <f>'OddsRatio_working_3-way'!X89^(1/3)*COS(('OddsRatio_working_3-way'!Y89+4*PI())/3)</f>
        <v>-0.22866210720098676</v>
      </c>
      <c r="AC89" s="11">
        <f>'OddsRatio_working_3-way'!X89^(1/3)*SIN('OddsRatio_working_3-way'!Y89/3)</f>
        <v>4.2348273757038424E-2</v>
      </c>
      <c r="AD89" s="11">
        <f>'OddsRatio_working_3-way'!X89^(1/3)*SIN(('OddsRatio_working_3-way'!Y89+2*PI())/3)</f>
        <v>0.43840266119490889</v>
      </c>
      <c r="AE89" s="11">
        <f>'OddsRatio_working_3-way'!X89^(1/3)*SIN(('OddsRatio_working_3-way'!Y89+4*PI())/3)</f>
        <v>-0.48075093495194737</v>
      </c>
      <c r="AF89" s="11">
        <f>-'OddsRatio_working_3-way'!U89/(3*'OddsRatio_working_3-way'!X89^(1/3))*COS(('OddsRatio_working_3-way'!Y89)/3)</f>
        <v>0.53067357616200006</v>
      </c>
      <c r="AG89" s="11">
        <f>-'OddsRatio_working_3-way'!U89/(3*'OddsRatio_working_3-way'!X89^(1/3))*COS(('OddsRatio_working_3-way'!Y89+2*PI())/3)</f>
        <v>-0.30201146896101316</v>
      </c>
      <c r="AH89" s="11">
        <f>-'OddsRatio_working_3-way'!U89/(3*'OddsRatio_working_3-way'!X89^(1/3))*COS(('OddsRatio_working_3-way'!Y89+4*PI())/3)</f>
        <v>-0.22866210720098676</v>
      </c>
      <c r="AI89" s="11">
        <f>'OddsRatio_working_3-way'!U89/(3*'OddsRatio_working_3-way'!X89^(1/3))*SIN(('OddsRatio_working_3-way'!Y89)/3)</f>
        <v>-4.2348273757038424E-2</v>
      </c>
      <c r="AJ89" s="11">
        <f>'OddsRatio_working_3-way'!U89/(3*'OddsRatio_working_3-way'!X89^(1/3))*SIN(('OddsRatio_working_3-way'!Y89+2*PI())/3)</f>
        <v>-0.43840266119490889</v>
      </c>
      <c r="AK89" s="11">
        <f>'OddsRatio_working_3-way'!U89/(3*'OddsRatio_working_3-way'!X89^(1/3))*SIN(('OddsRatio_working_3-way'!Y89+4*PI())/3)</f>
        <v>0.48075093495194737</v>
      </c>
      <c r="AL89" s="11">
        <f>'OddsRatio_working_3-way'!Z89+'OddsRatio_working_3-way'!AF89</f>
        <v>1.0613471523240001</v>
      </c>
      <c r="AM89" s="11">
        <f>'OddsRatio_working_3-way'!AA89+'OddsRatio_working_3-way'!AG89</f>
        <v>-0.60402293792202633</v>
      </c>
      <c r="AN89" s="11">
        <f>'OddsRatio_working_3-way'!AB89+'OddsRatio_working_3-way'!AH89</f>
        <v>-0.45732421440197352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1.0613471523240001</v>
      </c>
      <c r="AS89" s="11">
        <f>IF(('OddsRatio_working_3-way'!X89=0),IF(Q89&gt;0,-Q89^(1/3),(-Q89)^(1/3)),'OddsRatio_working_3-way'!AM89-'OddsRatio_working_3-way'!R89/3)</f>
        <v>-0.60402293792202633</v>
      </c>
      <c r="AT89" s="11">
        <f>IF(('OddsRatio_working_3-way'!X89=0),IF(Q89&gt;0,-Q89^(1/3),(-Q89)^(1/3)),'OddsRatio_working_3-way'!AN89-'OddsRatio_working_3-way'!R89/3)</f>
        <v>-0.45732421440197352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1.94</v>
      </c>
      <c r="B90" s="4">
        <f>IF('True_Odds_Calculator_3-way'!B89="","",'True_Odds_Calculator_3-way'!B89)</f>
        <v>3.52</v>
      </c>
      <c r="C90" s="4">
        <f>IF('True_Odds_Calculator_3-way'!C89="","",'True_Odds_Calculator_3-way'!C89)</f>
        <v>3.63</v>
      </c>
      <c r="D90" s="9">
        <f t="shared" si="26"/>
        <v>0.48626887685697562</v>
      </c>
      <c r="E90" s="9">
        <f t="shared" si="27"/>
        <v>0.2609430858076161</v>
      </c>
      <c r="F90" s="9">
        <f t="shared" si="28"/>
        <v>0.25278803733540811</v>
      </c>
      <c r="G90" s="9">
        <f t="shared" si="29"/>
        <v>1.1239100370996924</v>
      </c>
      <c r="H90" s="9">
        <f t="shared" si="30"/>
        <v>2.0564754348737111</v>
      </c>
      <c r="I90" s="9">
        <f t="shared" si="31"/>
        <v>3.8322532934912243</v>
      </c>
      <c r="J90" s="9">
        <f t="shared" si="32"/>
        <v>3.9558833975721908</v>
      </c>
      <c r="K90" s="11">
        <f t="shared" si="33"/>
        <v>0.51546391752577325</v>
      </c>
      <c r="L90" s="11">
        <f t="shared" si="34"/>
        <v>0.28409090909090912</v>
      </c>
      <c r="M90" s="11">
        <f t="shared" si="35"/>
        <v>0.27548209366391185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-0.25132351460416547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0.24567800351646313</v>
      </c>
      <c r="Q90" s="11">
        <f>2*'OddsRatio_working_3-way'!K90*'OddsRatio_working_3-way'!L90*'OddsRatio_working_3-way'!M90</f>
        <v>8.06824313682966E-2</v>
      </c>
      <c r="R90" s="11">
        <f t="shared" si="36"/>
        <v>0</v>
      </c>
      <c r="S90" s="11">
        <f t="shared" si="37"/>
        <v>-0.97753687673597112</v>
      </c>
      <c r="T90" s="11">
        <f t="shared" si="38"/>
        <v>-0.32103017298389858</v>
      </c>
      <c r="U90" s="11">
        <f>'OddsRatio_working_3-way'!S90-'OddsRatio_working_3-way'!R90^2/3</f>
        <v>-0.97753687673597112</v>
      </c>
      <c r="V90" s="11">
        <f>'OddsRatio_working_3-way'!S90*'OddsRatio_working_3-way'!R90/3-2*'OddsRatio_working_3-way'!R90^3/27-'OddsRatio_working_3-way'!T90</f>
        <v>0.32103017298389858</v>
      </c>
      <c r="W90" s="11">
        <f>'OddsRatio_working_3-way'!V90^2+4*'OddsRatio_working_3-way'!U90^3/27</f>
        <v>-3.5326749695859749E-2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0.18600209787925215</v>
      </c>
      <c r="Y90" s="11">
        <f>IF('OddsRatio_working_3-way'!W90&gt;=0,IF('OddsRatio_working_3-way'!V90+SQRT('OddsRatio_working_3-way'!W90)&gt;0,0,PI()),ACOS('OddsRatio_working_3-way'!V90/(2*'OddsRatio_working_3-way'!X90)))</f>
        <v>0.52966850959983702</v>
      </c>
      <c r="Z90" s="11">
        <f>'OddsRatio_working_3-way'!X90^(1/3)*COS('OddsRatio_working_3-way'!Y90/3)</f>
        <v>0.5619550185498462</v>
      </c>
      <c r="AA90" s="11">
        <f>'OddsRatio_working_3-way'!X90^(1/3)*COS(('OddsRatio_working_3-way'!Y90+2*PI())/3)</f>
        <v>-0.36780571338496038</v>
      </c>
      <c r="AB90" s="11">
        <f>'OddsRatio_working_3-way'!X90^(1/3)*COS(('OddsRatio_working_3-way'!Y90+4*PI())/3)</f>
        <v>-0.19414930516488565</v>
      </c>
      <c r="AC90" s="11">
        <f>'OddsRatio_working_3-way'!X90^(1/3)*SIN('OddsRatio_working_3-way'!Y90/3)</f>
        <v>0.10026057403236369</v>
      </c>
      <c r="AD90" s="11">
        <f>'OddsRatio_working_3-way'!X90^(1/3)*SIN(('OddsRatio_working_3-way'!Y90+2*PI())/3)</f>
        <v>0.43653703483214046</v>
      </c>
      <c r="AE90" s="11">
        <f>'OddsRatio_working_3-way'!X90^(1/3)*SIN(('OddsRatio_working_3-way'!Y90+4*PI())/3)</f>
        <v>-0.53679760886450412</v>
      </c>
      <c r="AF90" s="11">
        <f>-'OddsRatio_working_3-way'!U90/(3*'OddsRatio_working_3-way'!X90^(1/3))*COS(('OddsRatio_working_3-way'!Y90)/3)</f>
        <v>0.5619550185498462</v>
      </c>
      <c r="AG90" s="11">
        <f>-'OddsRatio_working_3-way'!U90/(3*'OddsRatio_working_3-way'!X90^(1/3))*COS(('OddsRatio_working_3-way'!Y90+2*PI())/3)</f>
        <v>-0.36780571338496038</v>
      </c>
      <c r="AH90" s="11">
        <f>-'OddsRatio_working_3-way'!U90/(3*'OddsRatio_working_3-way'!X90^(1/3))*COS(('OddsRatio_working_3-way'!Y90+4*PI())/3)</f>
        <v>-0.19414930516488565</v>
      </c>
      <c r="AI90" s="11">
        <f>'OddsRatio_working_3-way'!U90/(3*'OddsRatio_working_3-way'!X90^(1/3))*SIN(('OddsRatio_working_3-way'!Y90)/3)</f>
        <v>-0.10026057403236369</v>
      </c>
      <c r="AJ90" s="11">
        <f>'OddsRatio_working_3-way'!U90/(3*'OddsRatio_working_3-way'!X90^(1/3))*SIN(('OddsRatio_working_3-way'!Y90+2*PI())/3)</f>
        <v>-0.43653703483214046</v>
      </c>
      <c r="AK90" s="11">
        <f>'OddsRatio_working_3-way'!U90/(3*'OddsRatio_working_3-way'!X90^(1/3))*SIN(('OddsRatio_working_3-way'!Y90+4*PI())/3)</f>
        <v>0.53679760886450412</v>
      </c>
      <c r="AL90" s="11">
        <f>'OddsRatio_working_3-way'!Z90+'OddsRatio_working_3-way'!AF90</f>
        <v>1.1239100370996924</v>
      </c>
      <c r="AM90" s="11">
        <f>'OddsRatio_working_3-way'!AA90+'OddsRatio_working_3-way'!AG90</f>
        <v>-0.73561142676992075</v>
      </c>
      <c r="AN90" s="11">
        <f>'OddsRatio_working_3-way'!AB90+'OddsRatio_working_3-way'!AH90</f>
        <v>-0.38829861032977131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1.1239100370996924</v>
      </c>
      <c r="AS90" s="11">
        <f>IF(('OddsRatio_working_3-way'!X90=0),IF(Q90&gt;0,-Q90^(1/3),(-Q90)^(1/3)),'OddsRatio_working_3-way'!AM90-'OddsRatio_working_3-way'!R90/3)</f>
        <v>-0.73561142676992075</v>
      </c>
      <c r="AT90" s="11">
        <f>IF(('OddsRatio_working_3-way'!X90=0),IF(Q90&gt;0,-Q90^(1/3),(-Q90)^(1/3)),'OddsRatio_working_3-way'!AN90-'OddsRatio_working_3-way'!R90/3)</f>
        <v>-0.38829861032977131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1.69</v>
      </c>
      <c r="B91" s="4">
        <f>IF('True_Odds_Calculator_3-way'!B90="","",'True_Odds_Calculator_3-way'!B90)</f>
        <v>3.87</v>
      </c>
      <c r="C91" s="4">
        <f>IF('True_Odds_Calculator_3-way'!C90="","",'True_Odds_Calculator_3-way'!C90)</f>
        <v>5.47</v>
      </c>
      <c r="D91" s="9">
        <f t="shared" si="26"/>
        <v>0.57789529888625724</v>
      </c>
      <c r="E91" s="9">
        <f t="shared" si="27"/>
        <v>0.24764045857421849</v>
      </c>
      <c r="F91" s="9">
        <f t="shared" si="28"/>
        <v>0.17446424253952428</v>
      </c>
      <c r="G91" s="9">
        <f t="shared" si="29"/>
        <v>1.0585757399689639</v>
      </c>
      <c r="H91" s="9">
        <f t="shared" si="30"/>
        <v>1.7304172605785852</v>
      </c>
      <c r="I91" s="9">
        <f t="shared" si="31"/>
        <v>4.038112373710927</v>
      </c>
      <c r="J91" s="9">
        <f t="shared" si="32"/>
        <v>5.7318335576612691</v>
      </c>
      <c r="K91" s="11">
        <f t="shared" si="33"/>
        <v>0.59171597633136097</v>
      </c>
      <c r="L91" s="11">
        <f t="shared" si="34"/>
        <v>0.25839793281653745</v>
      </c>
      <c r="M91" s="11">
        <f t="shared" si="35"/>
        <v>0.18281535648994515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-0.24743066060317753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0.22445565381010954</v>
      </c>
      <c r="Q91" s="11">
        <f>2*'OddsRatio_working_3-way'!K91*'OddsRatio_working_3-way'!L91*'OddsRatio_working_3-way'!M91</f>
        <v>5.5904272430911464E-2</v>
      </c>
      <c r="R91" s="11">
        <f t="shared" si="36"/>
        <v>0</v>
      </c>
      <c r="S91" s="11">
        <f t="shared" si="37"/>
        <v>-0.90714567573371729</v>
      </c>
      <c r="T91" s="11">
        <f t="shared" si="38"/>
        <v>-0.22593914713168547</v>
      </c>
      <c r="U91" s="11">
        <f>'OddsRatio_working_3-way'!S91-'OddsRatio_working_3-way'!R91^2/3</f>
        <v>-0.90714567573371729</v>
      </c>
      <c r="V91" s="11">
        <f>'OddsRatio_working_3-way'!S91*'OddsRatio_working_3-way'!R91/3-2*'OddsRatio_working_3-way'!R91^3/27-'OddsRatio_working_3-way'!T91</f>
        <v>0.22593914713168547</v>
      </c>
      <c r="W91" s="11">
        <f>'OddsRatio_working_3-way'!V91^2+4*'OddsRatio_working_3-way'!U91^3/27</f>
        <v>-5.9544423384010149E-2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0.16627757033842805</v>
      </c>
      <c r="Y91" s="11">
        <f>IF('OddsRatio_working_3-way'!W91&gt;=0,IF('OddsRatio_working_3-way'!V91+SQRT('OddsRatio_working_3-way'!W91)&gt;0,0,PI()),ACOS('OddsRatio_working_3-way'!V91/(2*'OddsRatio_working_3-way'!X91)))</f>
        <v>0.82384684464516733</v>
      </c>
      <c r="Z91" s="11">
        <f>'OddsRatio_working_3-way'!X91^(1/3)*COS('OddsRatio_working_3-way'!Y91/3)</f>
        <v>0.52928786998448196</v>
      </c>
      <c r="AA91" s="11">
        <f>'OddsRatio_working_3-way'!X91^(1/3)*COS(('OddsRatio_working_3-way'!Y91+2*PI())/3)</f>
        <v>-0.39378409895720151</v>
      </c>
      <c r="AB91" s="11">
        <f>'OddsRatio_working_3-way'!X91^(1/3)*COS(('OddsRatio_working_3-way'!Y91+4*PI())/3)</f>
        <v>-0.13550377102728037</v>
      </c>
      <c r="AC91" s="11">
        <f>'OddsRatio_working_3-way'!X91^(1/3)*SIN('OddsRatio_working_3-way'!Y91/3)</f>
        <v>0.14911821685672472</v>
      </c>
      <c r="AD91" s="11">
        <f>'OddsRatio_working_3-way'!X91^(1/3)*SIN(('OddsRatio_working_3-way'!Y91+2*PI())/3)</f>
        <v>0.38381763289315413</v>
      </c>
      <c r="AE91" s="11">
        <f>'OddsRatio_working_3-way'!X91^(1/3)*SIN(('OddsRatio_working_3-way'!Y91+4*PI())/3)</f>
        <v>-0.53293584974987884</v>
      </c>
      <c r="AF91" s="11">
        <f>-'OddsRatio_working_3-way'!U91/(3*'OddsRatio_working_3-way'!X91^(1/3))*COS(('OddsRatio_working_3-way'!Y91)/3)</f>
        <v>0.52928786998448196</v>
      </c>
      <c r="AG91" s="11">
        <f>-'OddsRatio_working_3-way'!U91/(3*'OddsRatio_working_3-way'!X91^(1/3))*COS(('OddsRatio_working_3-way'!Y91+2*PI())/3)</f>
        <v>-0.39378409895720151</v>
      </c>
      <c r="AH91" s="11">
        <f>-'OddsRatio_working_3-way'!U91/(3*'OddsRatio_working_3-way'!X91^(1/3))*COS(('OddsRatio_working_3-way'!Y91+4*PI())/3)</f>
        <v>-0.13550377102728037</v>
      </c>
      <c r="AI91" s="11">
        <f>'OddsRatio_working_3-way'!U91/(3*'OddsRatio_working_3-way'!X91^(1/3))*SIN(('OddsRatio_working_3-way'!Y91)/3)</f>
        <v>-0.14911821685672472</v>
      </c>
      <c r="AJ91" s="11">
        <f>'OddsRatio_working_3-way'!U91/(3*'OddsRatio_working_3-way'!X91^(1/3))*SIN(('OddsRatio_working_3-way'!Y91+2*PI())/3)</f>
        <v>-0.38381763289315413</v>
      </c>
      <c r="AK91" s="11">
        <f>'OddsRatio_working_3-way'!U91/(3*'OddsRatio_working_3-way'!X91^(1/3))*SIN(('OddsRatio_working_3-way'!Y91+4*PI())/3)</f>
        <v>0.53293584974987884</v>
      </c>
      <c r="AL91" s="11">
        <f>'OddsRatio_working_3-way'!Z91+'OddsRatio_working_3-way'!AF91</f>
        <v>1.0585757399689639</v>
      </c>
      <c r="AM91" s="11">
        <f>'OddsRatio_working_3-way'!AA91+'OddsRatio_working_3-way'!AG91</f>
        <v>-0.78756819791440302</v>
      </c>
      <c r="AN91" s="11">
        <f>'OddsRatio_working_3-way'!AB91+'OddsRatio_working_3-way'!AH91</f>
        <v>-0.27100754205456073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1.0585757399689639</v>
      </c>
      <c r="AS91" s="11">
        <f>IF(('OddsRatio_working_3-way'!X91=0),IF(Q91&gt;0,-Q91^(1/3),(-Q91)^(1/3)),'OddsRatio_working_3-way'!AM91-'OddsRatio_working_3-way'!R91/3)</f>
        <v>-0.78756819791440302</v>
      </c>
      <c r="AT91" s="11">
        <f>IF(('OddsRatio_working_3-way'!X91=0),IF(Q91&gt;0,-Q91^(1/3),(-Q91)^(1/3)),'OddsRatio_working_3-way'!AN91-'OddsRatio_working_3-way'!R91/3)</f>
        <v>-0.27100754205456073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3.35</v>
      </c>
      <c r="B92" s="4">
        <f>IF('True_Odds_Calculator_3-way'!B91="","",'True_Odds_Calculator_3-way'!B91)</f>
        <v>3.77</v>
      </c>
      <c r="C92" s="4">
        <f>IF('True_Odds_Calculator_3-way'!C91="","",'True_Odds_Calculator_3-way'!C91)</f>
        <v>2.13</v>
      </c>
      <c r="D92" s="9">
        <f t="shared" si="26"/>
        <v>0.28788328090032339</v>
      </c>
      <c r="E92" s="9">
        <f t="shared" si="27"/>
        <v>0.25538051175019227</v>
      </c>
      <c r="F92" s="9">
        <f t="shared" si="28"/>
        <v>0.45673620734948434</v>
      </c>
      <c r="G92" s="9">
        <f t="shared" si="29"/>
        <v>1.0526085091102104</v>
      </c>
      <c r="H92" s="9">
        <f t="shared" si="30"/>
        <v>3.4736299964089947</v>
      </c>
      <c r="I92" s="9">
        <f t="shared" si="31"/>
        <v>3.9157255702352827</v>
      </c>
      <c r="J92" s="9">
        <f t="shared" si="32"/>
        <v>2.1894476152945379</v>
      </c>
      <c r="K92" s="11">
        <f t="shared" si="33"/>
        <v>0.29850746268656714</v>
      </c>
      <c r="L92" s="11">
        <f t="shared" si="34"/>
        <v>0.26525198938992045</v>
      </c>
      <c r="M92" s="11">
        <f t="shared" si="35"/>
        <v>0.46948356807511737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-0.27343890998179055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0.23233479555560266</v>
      </c>
      <c r="Q92" s="11">
        <f>2*'OddsRatio_working_3-way'!K92*'OddsRatio_working_3-way'!L92*'OddsRatio_working_3-way'!M92</f>
        <v>7.4347134577792851E-2</v>
      </c>
      <c r="R92" s="11">
        <f t="shared" si="36"/>
        <v>0</v>
      </c>
      <c r="S92" s="11">
        <f t="shared" si="37"/>
        <v>-0.84967715666755261</v>
      </c>
      <c r="T92" s="11">
        <f t="shared" si="38"/>
        <v>-0.27189669013361684</v>
      </c>
      <c r="U92" s="11">
        <f>'OddsRatio_working_3-way'!S92-'OddsRatio_working_3-way'!R92^2/3</f>
        <v>-0.84967715666755261</v>
      </c>
      <c r="V92" s="11">
        <f>'OddsRatio_working_3-way'!S92*'OddsRatio_working_3-way'!R92/3-2*'OddsRatio_working_3-way'!R92^3/27-'OddsRatio_working_3-way'!T92</f>
        <v>0.27189669013361684</v>
      </c>
      <c r="W92" s="11">
        <f>'OddsRatio_working_3-way'!V92^2+4*'OddsRatio_working_3-way'!U92^3/27</f>
        <v>-1.6950042164636567E-2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0.15072976835238339</v>
      </c>
      <c r="Y92" s="11">
        <f>IF('OddsRatio_working_3-way'!W92&gt;=0,IF('OddsRatio_working_3-way'!V92+SQRT('OddsRatio_working_3-way'!W92)&gt;0,0,PI()),ACOS('OddsRatio_working_3-way'!V92/(2*'OddsRatio_working_3-way'!X92)))</f>
        <v>0.44656873703016498</v>
      </c>
      <c r="Z92" s="11">
        <f>'OddsRatio_working_3-way'!X92^(1/3)*COS('OddsRatio_working_3-way'!Y92/3)</f>
        <v>0.52630425455510521</v>
      </c>
      <c r="AA92" s="11">
        <f>'OddsRatio_working_3-way'!X92^(1/3)*COS(('OddsRatio_working_3-way'!Y92+2*PI())/3)</f>
        <v>-0.33150534881673394</v>
      </c>
      <c r="AB92" s="11">
        <f>'OddsRatio_working_3-way'!X92^(1/3)*COS(('OddsRatio_working_3-way'!Y92+4*PI())/3)</f>
        <v>-0.19479890573837144</v>
      </c>
      <c r="AC92" s="11">
        <f>'OddsRatio_working_3-way'!X92^(1/3)*SIN('OddsRatio_working_3-way'!Y92/3)</f>
        <v>7.8927501711248876E-2</v>
      </c>
      <c r="AD92" s="11">
        <f>'OddsRatio_working_3-way'!X92^(1/3)*SIN(('OddsRatio_working_3-way'!Y92+2*PI())/3)</f>
        <v>0.41632910370892851</v>
      </c>
      <c r="AE92" s="11">
        <f>'OddsRatio_working_3-way'!X92^(1/3)*SIN(('OddsRatio_working_3-way'!Y92+4*PI())/3)</f>
        <v>-0.49525660542017735</v>
      </c>
      <c r="AF92" s="11">
        <f>-'OddsRatio_working_3-way'!U92/(3*'OddsRatio_working_3-way'!X92^(1/3))*COS(('OddsRatio_working_3-way'!Y92)/3)</f>
        <v>0.52630425455510521</v>
      </c>
      <c r="AG92" s="11">
        <f>-'OddsRatio_working_3-way'!U92/(3*'OddsRatio_working_3-way'!X92^(1/3))*COS(('OddsRatio_working_3-way'!Y92+2*PI())/3)</f>
        <v>-0.33150534881673394</v>
      </c>
      <c r="AH92" s="11">
        <f>-'OddsRatio_working_3-way'!U92/(3*'OddsRatio_working_3-way'!X92^(1/3))*COS(('OddsRatio_working_3-way'!Y92+4*PI())/3)</f>
        <v>-0.19479890573837144</v>
      </c>
      <c r="AI92" s="11">
        <f>'OddsRatio_working_3-way'!U92/(3*'OddsRatio_working_3-way'!X92^(1/3))*SIN(('OddsRatio_working_3-way'!Y92)/3)</f>
        <v>-7.8927501711248876E-2</v>
      </c>
      <c r="AJ92" s="11">
        <f>'OddsRatio_working_3-way'!U92/(3*'OddsRatio_working_3-way'!X92^(1/3))*SIN(('OddsRatio_working_3-way'!Y92+2*PI())/3)</f>
        <v>-0.41632910370892851</v>
      </c>
      <c r="AK92" s="11">
        <f>'OddsRatio_working_3-way'!U92/(3*'OddsRatio_working_3-way'!X92^(1/3))*SIN(('OddsRatio_working_3-way'!Y92+4*PI())/3)</f>
        <v>0.49525660542017735</v>
      </c>
      <c r="AL92" s="11">
        <f>'OddsRatio_working_3-way'!Z92+'OddsRatio_working_3-way'!AF92</f>
        <v>1.0526085091102104</v>
      </c>
      <c r="AM92" s="11">
        <f>'OddsRatio_working_3-way'!AA92+'OddsRatio_working_3-way'!AG92</f>
        <v>-0.66301069763346787</v>
      </c>
      <c r="AN92" s="11">
        <f>'OddsRatio_working_3-way'!AB92+'OddsRatio_working_3-way'!AH92</f>
        <v>-0.38959781147674288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1.0526085091102104</v>
      </c>
      <c r="AS92" s="11">
        <f>IF(('OddsRatio_working_3-way'!X92=0),IF(Q92&gt;0,-Q92^(1/3),(-Q92)^(1/3)),'OddsRatio_working_3-way'!AM92-'OddsRatio_working_3-way'!R92/3)</f>
        <v>-0.66301069763346787</v>
      </c>
      <c r="AT92" s="11">
        <f>IF(('OddsRatio_working_3-way'!X92=0),IF(Q92&gt;0,-Q92^(1/3),(-Q92)^(1/3)),'OddsRatio_working_3-way'!AN92-'OddsRatio_working_3-way'!R92/3)</f>
        <v>-0.38959781147674288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1.45</v>
      </c>
      <c r="B93" s="4">
        <f>IF('True_Odds_Calculator_3-way'!B92="","",'True_Odds_Calculator_3-way'!B92)</f>
        <v>4.7</v>
      </c>
      <c r="C93" s="4">
        <f>IF('True_Odds_Calculator_3-way'!C92="","",'True_Odds_Calculator_3-way'!C92)</f>
        <v>7.34</v>
      </c>
      <c r="D93" s="9">
        <f t="shared" si="26"/>
        <v>0.67270484081003479</v>
      </c>
      <c r="E93" s="9">
        <f t="shared" si="27"/>
        <v>0.19998369891134724</v>
      </c>
      <c r="F93" s="9">
        <f t="shared" si="28"/>
        <v>0.12731146027861795</v>
      </c>
      <c r="G93" s="9">
        <f t="shared" si="29"/>
        <v>1.0811912325499224</v>
      </c>
      <c r="H93" s="9">
        <f t="shared" si="30"/>
        <v>1.4865360546474649</v>
      </c>
      <c r="I93" s="9">
        <f t="shared" si="31"/>
        <v>5.0004075604347129</v>
      </c>
      <c r="J93" s="9">
        <f t="shared" si="32"/>
        <v>7.8547524143665068</v>
      </c>
      <c r="K93" s="11">
        <f t="shared" si="33"/>
        <v>0.68965517241379315</v>
      </c>
      <c r="L93" s="11">
        <f t="shared" si="34"/>
        <v>0.21276595744680851</v>
      </c>
      <c r="M93" s="11">
        <f t="shared" si="35"/>
        <v>0.13623978201634879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-0.21102872530341577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0.20970730936925877</v>
      </c>
      <c r="Q93" s="11">
        <f>2*'OddsRatio_working_3-way'!K93*'OddsRatio_working_3-way'!L93*'OddsRatio_working_3-way'!M93</f>
        <v>3.9982327811107499E-2</v>
      </c>
      <c r="R93" s="11">
        <f t="shared" si="36"/>
        <v>0</v>
      </c>
      <c r="S93" s="11">
        <f t="shared" si="37"/>
        <v>-0.99373821771298165</v>
      </c>
      <c r="T93" s="11">
        <f t="shared" si="38"/>
        <v>-0.18946391186138836</v>
      </c>
      <c r="U93" s="11">
        <f>'OddsRatio_working_3-way'!S93-'OddsRatio_working_3-way'!R93^2/3</f>
        <v>-0.99373821771298165</v>
      </c>
      <c r="V93" s="11">
        <f>'OddsRatio_working_3-way'!S93*'OddsRatio_working_3-way'!R93/3-2*'OddsRatio_working_3-way'!R93^3/27-'OddsRatio_working_3-way'!T93</f>
        <v>0.18946391186138836</v>
      </c>
      <c r="W93" s="11">
        <f>'OddsRatio_working_3-way'!V93^2+4*'OddsRatio_working_3-way'!U93^3/27</f>
        <v>-0.10948595015658136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0.19064530157756399</v>
      </c>
      <c r="Y93" s="11">
        <f>IF('OddsRatio_working_3-way'!W93&gt;=0,IF('OddsRatio_working_3-way'!V93+SQRT('OddsRatio_working_3-way'!W93)&gt;0,0,PI()),ACOS('OddsRatio_working_3-way'!V93/(2*'OddsRatio_working_3-way'!X93)))</f>
        <v>1.0507715921912952</v>
      </c>
      <c r="Z93" s="11">
        <f>'OddsRatio_working_3-way'!X93^(1/3)*COS('OddsRatio_working_3-way'!Y93/3)</f>
        <v>0.54059561627496122</v>
      </c>
      <c r="AA93" s="11">
        <f>'OddsRatio_working_3-way'!X93^(1/3)*COS(('OddsRatio_working_3-way'!Y93+2*PI())/3)</f>
        <v>-0.44132949869939553</v>
      </c>
      <c r="AB93" s="11">
        <f>'OddsRatio_working_3-way'!X93^(1/3)*COS(('OddsRatio_working_3-way'!Y93+4*PI())/3)</f>
        <v>-9.9266117575565804E-2</v>
      </c>
      <c r="AC93" s="11">
        <f>'OddsRatio_working_3-way'!X93^(1/3)*SIN('OddsRatio_working_3-way'!Y93/3)</f>
        <v>0.19749038517175671</v>
      </c>
      <c r="AD93" s="11">
        <f>'OddsRatio_working_3-way'!X93^(1/3)*SIN(('OddsRatio_working_3-way'!Y93+2*PI())/3)</f>
        <v>0.3694243442827424</v>
      </c>
      <c r="AE93" s="11">
        <f>'OddsRatio_working_3-way'!X93^(1/3)*SIN(('OddsRatio_working_3-way'!Y93+4*PI())/3)</f>
        <v>-0.56691472945449906</v>
      </c>
      <c r="AF93" s="11">
        <f>-'OddsRatio_working_3-way'!U93/(3*'OddsRatio_working_3-way'!X93^(1/3))*COS(('OddsRatio_working_3-way'!Y93)/3)</f>
        <v>0.54059561627496111</v>
      </c>
      <c r="AG93" s="11">
        <f>-'OddsRatio_working_3-way'!U93/(3*'OddsRatio_working_3-way'!X93^(1/3))*COS(('OddsRatio_working_3-way'!Y93+2*PI())/3)</f>
        <v>-0.44132949869939547</v>
      </c>
      <c r="AH93" s="11">
        <f>-'OddsRatio_working_3-way'!U93/(3*'OddsRatio_working_3-way'!X93^(1/3))*COS(('OddsRatio_working_3-way'!Y93+4*PI())/3)</f>
        <v>-9.9266117575565777E-2</v>
      </c>
      <c r="AI93" s="11">
        <f>'OddsRatio_working_3-way'!U93/(3*'OddsRatio_working_3-way'!X93^(1/3))*SIN(('OddsRatio_working_3-way'!Y93)/3)</f>
        <v>-0.19749038517175665</v>
      </c>
      <c r="AJ93" s="11">
        <f>'OddsRatio_working_3-way'!U93/(3*'OddsRatio_working_3-way'!X93^(1/3))*SIN(('OddsRatio_working_3-way'!Y93+2*PI())/3)</f>
        <v>-0.36942434428274235</v>
      </c>
      <c r="AK93" s="11">
        <f>'OddsRatio_working_3-way'!U93/(3*'OddsRatio_working_3-way'!X93^(1/3))*SIN(('OddsRatio_working_3-way'!Y93+4*PI())/3)</f>
        <v>0.56691472945449894</v>
      </c>
      <c r="AL93" s="11">
        <f>'OddsRatio_working_3-way'!Z93+'OddsRatio_working_3-way'!AF93</f>
        <v>1.0811912325499224</v>
      </c>
      <c r="AM93" s="11">
        <f>'OddsRatio_working_3-way'!AA93+'OddsRatio_working_3-way'!AG93</f>
        <v>-0.88265899739879106</v>
      </c>
      <c r="AN93" s="11">
        <f>'OddsRatio_working_3-way'!AB93+'OddsRatio_working_3-way'!AH93</f>
        <v>-0.19853223515113158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1.0811912325499224</v>
      </c>
      <c r="AS93" s="11">
        <f>IF(('OddsRatio_working_3-way'!X93=0),IF(Q93&gt;0,-Q93^(1/3),(-Q93)^(1/3)),'OddsRatio_working_3-way'!AM93-'OddsRatio_working_3-way'!R93/3)</f>
        <v>-0.88265899739879106</v>
      </c>
      <c r="AT93" s="11">
        <f>IF(('OddsRatio_working_3-way'!X93=0),IF(Q93&gt;0,-Q93^(1/3),(-Q93)^(1/3)),'OddsRatio_working_3-way'!AN93-'OddsRatio_working_3-way'!R93/3)</f>
        <v>-0.19853223515113158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2.2599999999999998</v>
      </c>
      <c r="B94" s="4">
        <f>IF('True_Odds_Calculator_3-way'!B93="","",'True_Odds_Calculator_3-way'!B93)</f>
        <v>3.55</v>
      </c>
      <c r="C94" s="4">
        <f>IF('True_Odds_Calculator_3-way'!C93="","",'True_Odds_Calculator_3-way'!C93)</f>
        <v>3.23</v>
      </c>
      <c r="D94" s="9">
        <f t="shared" si="26"/>
        <v>0.42985111765612366</v>
      </c>
      <c r="E94" s="9">
        <f t="shared" si="27"/>
        <v>0.27141797233152737</v>
      </c>
      <c r="F94" s="9">
        <f t="shared" si="28"/>
        <v>0.29873091001234875</v>
      </c>
      <c r="G94" s="9">
        <f t="shared" si="29"/>
        <v>1.0526879991349118</v>
      </c>
      <c r="H94" s="9">
        <f t="shared" si="30"/>
        <v>2.3263868789099891</v>
      </c>
      <c r="I94" s="9">
        <f t="shared" si="31"/>
        <v>3.6843543977940256</v>
      </c>
      <c r="J94" s="9">
        <f t="shared" si="32"/>
        <v>3.3474942380708534</v>
      </c>
      <c r="K94" s="11">
        <f t="shared" si="33"/>
        <v>0.44247787610619471</v>
      </c>
      <c r="L94" s="11">
        <f t="shared" si="34"/>
        <v>0.28169014084507044</v>
      </c>
      <c r="M94" s="11">
        <f t="shared" si="35"/>
        <v>0.30959752321981426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-0.27648799176053052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0.2330760364262344</v>
      </c>
      <c r="Q94" s="11">
        <f>2*'OddsRatio_working_3-way'!K94*'OddsRatio_working_3-way'!L94*'OddsRatio_working_3-way'!M94</f>
        <v>7.7177495505375615E-2</v>
      </c>
      <c r="R94" s="11">
        <f t="shared" si="36"/>
        <v>0</v>
      </c>
      <c r="S94" s="11">
        <f t="shared" si="37"/>
        <v>-0.84298791763840608</v>
      </c>
      <c r="T94" s="11">
        <f t="shared" si="38"/>
        <v>-0.27913507206569732</v>
      </c>
      <c r="U94" s="11">
        <f>'OddsRatio_working_3-way'!S94-'OddsRatio_working_3-way'!R94^2/3</f>
        <v>-0.84298791763840608</v>
      </c>
      <c r="V94" s="11">
        <f>'OddsRatio_working_3-way'!S94*'OddsRatio_working_3-way'!R94/3-2*'OddsRatio_working_3-way'!R94^3/27-'OddsRatio_working_3-way'!T94</f>
        <v>0.27913507206569732</v>
      </c>
      <c r="W94" s="11">
        <f>'OddsRatio_working_3-way'!V94^2+4*'OddsRatio_working_3-way'!U94^3/27</f>
        <v>-1.0831959456157572E-2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0.14895330469083223</v>
      </c>
      <c r="Y94" s="11">
        <f>IF('OddsRatio_working_3-way'!W94&gt;=0,IF('OddsRatio_working_3-way'!V94+SQRT('OddsRatio_working_3-way'!W94)&gt;0,0,PI()),ACOS('OddsRatio_working_3-way'!V94/(2*'OddsRatio_working_3-way'!X94)))</f>
        <v>0.35688814504130262</v>
      </c>
      <c r="Z94" s="11">
        <f>'OddsRatio_working_3-way'!X94^(1/3)*COS('OddsRatio_working_3-way'!Y94/3)</f>
        <v>0.52634399956745581</v>
      </c>
      <c r="AA94" s="11">
        <f>'OddsRatio_working_3-way'!X94^(1/3)*COS(('OddsRatio_working_3-way'!Y94+2*PI())/3)</f>
        <v>-0.31765571293822975</v>
      </c>
      <c r="AB94" s="11">
        <f>'OddsRatio_working_3-way'!X94^(1/3)*COS(('OddsRatio_working_3-way'!Y94+4*PI())/3)</f>
        <v>-0.20868828662922614</v>
      </c>
      <c r="AC94" s="11">
        <f>'OddsRatio_working_3-way'!X94^(1/3)*SIN('OddsRatio_working_3-way'!Y94/3)</f>
        <v>6.2912372912403897E-2</v>
      </c>
      <c r="AD94" s="11">
        <f>'OddsRatio_working_3-way'!X94^(1/3)*SIN(('OddsRatio_working_3-way'!Y94+2*PI())/3)</f>
        <v>0.42437108829872033</v>
      </c>
      <c r="AE94" s="11">
        <f>'OddsRatio_working_3-way'!X94^(1/3)*SIN(('OddsRatio_working_3-way'!Y94+4*PI())/3)</f>
        <v>-0.48728346121112431</v>
      </c>
      <c r="AF94" s="11">
        <f>-'OddsRatio_working_3-way'!U94/(3*'OddsRatio_working_3-way'!X94^(1/3))*COS(('OddsRatio_working_3-way'!Y94)/3)</f>
        <v>0.52634399956745592</v>
      </c>
      <c r="AG94" s="11">
        <f>-'OddsRatio_working_3-way'!U94/(3*'OddsRatio_working_3-way'!X94^(1/3))*COS(('OddsRatio_working_3-way'!Y94+2*PI())/3)</f>
        <v>-0.31765571293822981</v>
      </c>
      <c r="AH94" s="11">
        <f>-'OddsRatio_working_3-way'!U94/(3*'OddsRatio_working_3-way'!X94^(1/3))*COS(('OddsRatio_working_3-way'!Y94+4*PI())/3)</f>
        <v>-0.2086882866292262</v>
      </c>
      <c r="AI94" s="11">
        <f>'OddsRatio_working_3-way'!U94/(3*'OddsRatio_working_3-way'!X94^(1/3))*SIN(('OddsRatio_working_3-way'!Y94)/3)</f>
        <v>-6.291237291240391E-2</v>
      </c>
      <c r="AJ94" s="11">
        <f>'OddsRatio_working_3-way'!U94/(3*'OddsRatio_working_3-way'!X94^(1/3))*SIN(('OddsRatio_working_3-way'!Y94+2*PI())/3)</f>
        <v>-0.42437108829872044</v>
      </c>
      <c r="AK94" s="11">
        <f>'OddsRatio_working_3-way'!U94/(3*'OddsRatio_working_3-way'!X94^(1/3))*SIN(('OddsRatio_working_3-way'!Y94+4*PI())/3)</f>
        <v>0.48728346121112442</v>
      </c>
      <c r="AL94" s="11">
        <f>'OddsRatio_working_3-way'!Z94+'OddsRatio_working_3-way'!AF94</f>
        <v>1.0526879991349118</v>
      </c>
      <c r="AM94" s="11">
        <f>'OddsRatio_working_3-way'!AA94+'OddsRatio_working_3-way'!AG94</f>
        <v>-0.63531142587645961</v>
      </c>
      <c r="AN94" s="11">
        <f>'OddsRatio_working_3-way'!AB94+'OddsRatio_working_3-way'!AH94</f>
        <v>-0.41737657325845234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1.0526879991349118</v>
      </c>
      <c r="AS94" s="11">
        <f>IF(('OddsRatio_working_3-way'!X94=0),IF(Q94&gt;0,-Q94^(1/3),(-Q94)^(1/3)),'OddsRatio_working_3-way'!AM94-'OddsRatio_working_3-way'!R94/3)</f>
        <v>-0.63531142587645961</v>
      </c>
      <c r="AT94" s="11">
        <f>IF(('OddsRatio_working_3-way'!X94=0),IF(Q94&gt;0,-Q94^(1/3),(-Q94)^(1/3)),'OddsRatio_working_3-way'!AN94-'OddsRatio_working_3-way'!R94/3)</f>
        <v>-0.41737657325845234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1.98</v>
      </c>
      <c r="B95" s="4">
        <f>IF('True_Odds_Calculator_3-way'!B94="","",'True_Odds_Calculator_3-way'!B94)</f>
        <v>3.58</v>
      </c>
      <c r="C95" s="4">
        <f>IF('True_Odds_Calculator_3-way'!C94="","",'True_Odds_Calculator_3-way'!C94)</f>
        <v>4</v>
      </c>
      <c r="D95" s="9">
        <f t="shared" si="26"/>
        <v>0.49149046899766857</v>
      </c>
      <c r="E95" s="9">
        <f t="shared" si="27"/>
        <v>0.26854179552952068</v>
      </c>
      <c r="F95" s="9">
        <f t="shared" si="28"/>
        <v>0.23996773547281078</v>
      </c>
      <c r="G95" s="9">
        <f t="shared" si="29"/>
        <v>1.0557422966740231</v>
      </c>
      <c r="H95" s="9">
        <f t="shared" si="30"/>
        <v>2.0346274507405426</v>
      </c>
      <c r="I95" s="9">
        <f t="shared" si="31"/>
        <v>3.7238151254189797</v>
      </c>
      <c r="J95" s="9">
        <f t="shared" si="32"/>
        <v>4.1672268900220697</v>
      </c>
      <c r="K95" s="11">
        <f t="shared" si="33"/>
        <v>0.50505050505050508</v>
      </c>
      <c r="L95" s="11">
        <f t="shared" si="34"/>
        <v>0.27932960893854747</v>
      </c>
      <c r="M95" s="11">
        <f t="shared" si="35"/>
        <v>0.25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-0.26752158456069075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0.23136391851475654</v>
      </c>
      <c r="Q95" s="11">
        <f>2*'OddsRatio_working_3-way'!K95*'OddsRatio_working_3-way'!L95*'OddsRatio_working_3-way'!M95</f>
        <v>7.0537780034986744E-2</v>
      </c>
      <c r="R95" s="11">
        <f t="shared" si="36"/>
        <v>0</v>
      </c>
      <c r="S95" s="11">
        <f t="shared" si="37"/>
        <v>-0.86484206085534987</v>
      </c>
      <c r="T95" s="11">
        <f t="shared" si="38"/>
        <v>-0.26367136001687497</v>
      </c>
      <c r="U95" s="11">
        <f>'OddsRatio_working_3-way'!S95-'OddsRatio_working_3-way'!R95^2/3</f>
        <v>-0.86484206085534987</v>
      </c>
      <c r="V95" s="11">
        <f>'OddsRatio_working_3-way'!S95*'OddsRatio_working_3-way'!R95/3-2*'OddsRatio_working_3-way'!R95^3/27-'OddsRatio_working_3-way'!T95</f>
        <v>0.26367136001687497</v>
      </c>
      <c r="W95" s="11">
        <f>'OddsRatio_working_3-way'!V95^2+4*'OddsRatio_working_3-way'!U95^3/27</f>
        <v>-2.6308549859181851E-2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0.15478302228630433</v>
      </c>
      <c r="Y95" s="11">
        <f>IF('OddsRatio_working_3-way'!W95&gt;=0,IF('OddsRatio_working_3-way'!V95+SQRT('OddsRatio_working_3-way'!W95)&gt;0,0,PI()),ACOS('OddsRatio_working_3-way'!V95/(2*'OddsRatio_working_3-way'!X95)))</f>
        <v>0.55148938376040157</v>
      </c>
      <c r="Z95" s="11">
        <f>'OddsRatio_working_3-way'!X95^(1/3)*COS('OddsRatio_working_3-way'!Y95/3)</f>
        <v>0.52787114833701154</v>
      </c>
      <c r="AA95" s="11">
        <f>'OddsRatio_working_3-way'!X95^(1/3)*COS(('OddsRatio_working_3-way'!Y95+2*PI())/3)</f>
        <v>-0.34893294635648009</v>
      </c>
      <c r="AB95" s="11">
        <f>'OddsRatio_working_3-way'!X95^(1/3)*COS(('OddsRatio_working_3-way'!Y95+4*PI())/3)</f>
        <v>-0.17893820198053143</v>
      </c>
      <c r="AC95" s="11">
        <f>'OddsRatio_working_3-way'!X95^(1/3)*SIN('OddsRatio_working_3-way'!Y95/3)</f>
        <v>9.8146511426275576E-2</v>
      </c>
      <c r="AD95" s="11">
        <f>'OddsRatio_working_3-way'!X95^(1/3)*SIN(('OddsRatio_working_3-way'!Y95+2*PI())/3)</f>
        <v>0.40807656867157804</v>
      </c>
      <c r="AE95" s="11">
        <f>'OddsRatio_working_3-way'!X95^(1/3)*SIN(('OddsRatio_working_3-way'!Y95+4*PI())/3)</f>
        <v>-0.50622308009785355</v>
      </c>
      <c r="AF95" s="11">
        <f>-'OddsRatio_working_3-way'!U95/(3*'OddsRatio_working_3-way'!X95^(1/3))*COS(('OddsRatio_working_3-way'!Y95)/3)</f>
        <v>0.52787114833701143</v>
      </c>
      <c r="AG95" s="11">
        <f>-'OddsRatio_working_3-way'!U95/(3*'OddsRatio_working_3-way'!X95^(1/3))*COS(('OddsRatio_working_3-way'!Y95+2*PI())/3)</f>
        <v>-0.34893294635647998</v>
      </c>
      <c r="AH95" s="11">
        <f>-'OddsRatio_working_3-way'!U95/(3*'OddsRatio_working_3-way'!X95^(1/3))*COS(('OddsRatio_working_3-way'!Y95+4*PI())/3)</f>
        <v>-0.1789382019805314</v>
      </c>
      <c r="AI95" s="11">
        <f>'OddsRatio_working_3-way'!U95/(3*'OddsRatio_working_3-way'!X95^(1/3))*SIN(('OddsRatio_working_3-way'!Y95)/3)</f>
        <v>-9.8146511426275562E-2</v>
      </c>
      <c r="AJ95" s="11">
        <f>'OddsRatio_working_3-way'!U95/(3*'OddsRatio_working_3-way'!X95^(1/3))*SIN(('OddsRatio_working_3-way'!Y95+2*PI())/3)</f>
        <v>-0.40807656867157793</v>
      </c>
      <c r="AK95" s="11">
        <f>'OddsRatio_working_3-way'!U95/(3*'OddsRatio_working_3-way'!X95^(1/3))*SIN(('OddsRatio_working_3-way'!Y95+4*PI())/3)</f>
        <v>0.50622308009785344</v>
      </c>
      <c r="AL95" s="11">
        <f>'OddsRatio_working_3-way'!Z95+'OddsRatio_working_3-way'!AF95</f>
        <v>1.0557422966740231</v>
      </c>
      <c r="AM95" s="11">
        <f>'OddsRatio_working_3-way'!AA95+'OddsRatio_working_3-way'!AG95</f>
        <v>-0.69786589271296007</v>
      </c>
      <c r="AN95" s="11">
        <f>'OddsRatio_working_3-way'!AB95+'OddsRatio_working_3-way'!AH95</f>
        <v>-0.35787640396106279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1.0557422966740231</v>
      </c>
      <c r="AS95" s="11">
        <f>IF(('OddsRatio_working_3-way'!X95=0),IF(Q95&gt;0,-Q95^(1/3),(-Q95)^(1/3)),'OddsRatio_working_3-way'!AM95-'OddsRatio_working_3-way'!R95/3)</f>
        <v>-0.69786589271296007</v>
      </c>
      <c r="AT95" s="11">
        <f>IF(('OddsRatio_working_3-way'!X95=0),IF(Q95&gt;0,-Q95^(1/3),(-Q95)^(1/3)),'OddsRatio_working_3-way'!AN95-'OddsRatio_working_3-way'!R95/3)</f>
        <v>-0.35787640396106279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2.2999999999999998</v>
      </c>
      <c r="B96" s="4">
        <f>IF('True_Odds_Calculator_3-way'!B95="","",'True_Odds_Calculator_3-way'!B95)</f>
        <v>3.59</v>
      </c>
      <c r="C96" s="4">
        <f>IF('True_Odds_Calculator_3-way'!C95="","",'True_Odds_Calculator_3-way'!C95)</f>
        <v>3.13</v>
      </c>
      <c r="D96" s="9">
        <f t="shared" si="26"/>
        <v>0.42258595230855361</v>
      </c>
      <c r="E96" s="9">
        <f t="shared" si="27"/>
        <v>0.26865439723801154</v>
      </c>
      <c r="F96" s="9">
        <f t="shared" si="28"/>
        <v>0.30875965045343473</v>
      </c>
      <c r="G96" s="9">
        <f t="shared" si="29"/>
        <v>1.0510634573721798</v>
      </c>
      <c r="H96" s="9">
        <f t="shared" si="30"/>
        <v>2.3663824945838337</v>
      </c>
      <c r="I96" s="9">
        <f t="shared" si="31"/>
        <v>3.7222543545939453</v>
      </c>
      <c r="J96" s="9">
        <f t="shared" si="32"/>
        <v>3.2387651642027429</v>
      </c>
      <c r="K96" s="11">
        <f t="shared" si="33"/>
        <v>0.43478260869565222</v>
      </c>
      <c r="L96" s="11">
        <f t="shared" si="34"/>
        <v>0.2785515320334262</v>
      </c>
      <c r="M96" s="11">
        <f t="shared" si="35"/>
        <v>0.31948881789137379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-0.27749559769404675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0.23293238266998556</v>
      </c>
      <c r="Q96" s="11">
        <f>2*'OddsRatio_working_3-way'!K96*'OddsRatio_working_3-way'!L96*'OddsRatio_working_3-way'!M96</f>
        <v>7.7386173644513459E-2</v>
      </c>
      <c r="R96" s="11">
        <f t="shared" si="36"/>
        <v>0</v>
      </c>
      <c r="S96" s="11">
        <f t="shared" si="37"/>
        <v>-0.83940929011351584</v>
      </c>
      <c r="T96" s="11">
        <f t="shared" si="38"/>
        <v>-0.27887351831013807</v>
      </c>
      <c r="U96" s="11">
        <f>'OddsRatio_working_3-way'!S96-'OddsRatio_working_3-way'!R96^2/3</f>
        <v>-0.83940929011351584</v>
      </c>
      <c r="V96" s="11">
        <f>'OddsRatio_working_3-way'!S96*'OddsRatio_working_3-way'!R96/3-2*'OddsRatio_working_3-way'!R96^3/27-'OddsRatio_working_3-way'!T96</f>
        <v>0.27887351831013807</v>
      </c>
      <c r="W96" s="11">
        <f>'OddsRatio_working_3-way'!V96^2+4*'OddsRatio_working_3-way'!U96^3/27</f>
        <v>-9.8524444046373116E-3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0.14800581375347407</v>
      </c>
      <c r="Y96" s="11">
        <f>IF('OddsRatio_working_3-way'!W96&gt;=0,IF('OddsRatio_working_3-way'!V96+SQRT('OddsRatio_working_3-way'!W96)&gt;0,0,PI()),ACOS('OddsRatio_working_3-way'!V96/(2*'OddsRatio_working_3-way'!X96)))</f>
        <v>0.34194796301153252</v>
      </c>
      <c r="Z96" s="11">
        <f>'OddsRatio_working_3-way'!X96^(1/3)*COS('OddsRatio_working_3-way'!Y96/3)</f>
        <v>0.52553172868608988</v>
      </c>
      <c r="AA96" s="11">
        <f>'OddsRatio_working_3-way'!X96^(1/3)*COS(('OddsRatio_working_3-way'!Y96+2*PI())/3)</f>
        <v>-0.31486791935565001</v>
      </c>
      <c r="AB96" s="11">
        <f>'OddsRatio_working_3-way'!X96^(1/3)*COS(('OddsRatio_working_3-way'!Y96+4*PI())/3)</f>
        <v>-0.21066380933043971</v>
      </c>
      <c r="AC96" s="11">
        <f>'OddsRatio_working_3-way'!X96^(1/3)*SIN('OddsRatio_working_3-way'!Y96/3)</f>
        <v>6.0162270973720455E-2</v>
      </c>
      <c r="AD96" s="11">
        <f>'OddsRatio_working_3-way'!X96^(1/3)*SIN(('OddsRatio_working_3-way'!Y96+2*PI())/3)</f>
        <v>0.42504269205004475</v>
      </c>
      <c r="AE96" s="11">
        <f>'OddsRatio_working_3-way'!X96^(1/3)*SIN(('OddsRatio_working_3-way'!Y96+4*PI())/3)</f>
        <v>-0.48520496302376531</v>
      </c>
      <c r="AF96" s="11">
        <f>-'OddsRatio_working_3-way'!U96/(3*'OddsRatio_working_3-way'!X96^(1/3))*COS(('OddsRatio_working_3-way'!Y96)/3)</f>
        <v>0.52553172868608977</v>
      </c>
      <c r="AG96" s="11">
        <f>-'OddsRatio_working_3-way'!U96/(3*'OddsRatio_working_3-way'!X96^(1/3))*COS(('OddsRatio_working_3-way'!Y96+2*PI())/3)</f>
        <v>-0.31486791935564995</v>
      </c>
      <c r="AH96" s="11">
        <f>-'OddsRatio_working_3-way'!U96/(3*'OddsRatio_working_3-way'!X96^(1/3))*COS(('OddsRatio_working_3-way'!Y96+4*PI())/3)</f>
        <v>-0.21066380933043968</v>
      </c>
      <c r="AI96" s="11">
        <f>'OddsRatio_working_3-way'!U96/(3*'OddsRatio_working_3-way'!X96^(1/3))*SIN(('OddsRatio_working_3-way'!Y96)/3)</f>
        <v>-6.0162270973720448E-2</v>
      </c>
      <c r="AJ96" s="11">
        <f>'OddsRatio_working_3-way'!U96/(3*'OddsRatio_working_3-way'!X96^(1/3))*SIN(('OddsRatio_working_3-way'!Y96+2*PI())/3)</f>
        <v>-0.42504269205004469</v>
      </c>
      <c r="AK96" s="11">
        <f>'OddsRatio_working_3-way'!U96/(3*'OddsRatio_working_3-way'!X96^(1/3))*SIN(('OddsRatio_working_3-way'!Y96+4*PI())/3)</f>
        <v>0.4852049630237652</v>
      </c>
      <c r="AL96" s="11">
        <f>'OddsRatio_working_3-way'!Z96+'OddsRatio_working_3-way'!AF96</f>
        <v>1.0510634573721798</v>
      </c>
      <c r="AM96" s="11">
        <f>'OddsRatio_working_3-way'!AA96+'OddsRatio_working_3-way'!AG96</f>
        <v>-0.6297358387112999</v>
      </c>
      <c r="AN96" s="11">
        <f>'OddsRatio_working_3-way'!AB96+'OddsRatio_working_3-way'!AH96</f>
        <v>-0.42132761866087942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1.0510634573721798</v>
      </c>
      <c r="AS96" s="11">
        <f>IF(('OddsRatio_working_3-way'!X96=0),IF(Q96&gt;0,-Q96^(1/3),(-Q96)^(1/3)),'OddsRatio_working_3-way'!AM96-'OddsRatio_working_3-way'!R96/3)</f>
        <v>-0.6297358387112999</v>
      </c>
      <c r="AT96" s="11">
        <f>IF(('OddsRatio_working_3-way'!X96=0),IF(Q96&gt;0,-Q96^(1/3),(-Q96)^(1/3)),'OddsRatio_working_3-way'!AN96-'OddsRatio_working_3-way'!R96/3)</f>
        <v>-0.42132761866087942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1.56</v>
      </c>
      <c r="B97" s="4">
        <f>IF('True_Odds_Calculator_3-way'!B96="","",'True_Odds_Calculator_3-way'!B96)</f>
        <v>4.46</v>
      </c>
      <c r="C97" s="4">
        <f>IF('True_Odds_Calculator_3-way'!C96="","",'True_Odds_Calculator_3-way'!C96)</f>
        <v>5.83</v>
      </c>
      <c r="D97" s="9">
        <f t="shared" si="26"/>
        <v>0.62526752437968114</v>
      </c>
      <c r="E97" s="9">
        <f t="shared" si="27"/>
        <v>0.21263416062894885</v>
      </c>
      <c r="F97" s="9">
        <f t="shared" si="28"/>
        <v>0.16209831499136979</v>
      </c>
      <c r="G97" s="9">
        <f t="shared" si="29"/>
        <v>1.0702061260900324</v>
      </c>
      <c r="H97" s="9">
        <f t="shared" si="30"/>
        <v>1.5993154306104183</v>
      </c>
      <c r="I97" s="9">
        <f t="shared" si="31"/>
        <v>4.7029131962715125</v>
      </c>
      <c r="J97" s="9">
        <f t="shared" si="32"/>
        <v>6.169095589014856</v>
      </c>
      <c r="K97" s="11">
        <f t="shared" si="33"/>
        <v>0.64102564102564097</v>
      </c>
      <c r="L97" s="11">
        <f t="shared" si="34"/>
        <v>0.22421524663677131</v>
      </c>
      <c r="M97" s="11">
        <f t="shared" si="35"/>
        <v>0.17152658662092624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-0.23071893839302238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0.21818016149177838</v>
      </c>
      <c r="Q97" s="11">
        <f>2*'OddsRatio_working_3-way'!K97*'OddsRatio_working_3-way'!L97*'OddsRatio_working_3-way'!M97</f>
        <v>4.9306251184582678E-2</v>
      </c>
      <c r="R97" s="11">
        <f t="shared" si="36"/>
        <v>0</v>
      </c>
      <c r="S97" s="11">
        <f t="shared" si="37"/>
        <v>-0.94565345615501839</v>
      </c>
      <c r="T97" s="11">
        <f t="shared" si="38"/>
        <v>-0.21370699574124707</v>
      </c>
      <c r="U97" s="11">
        <f>'OddsRatio_working_3-way'!S97-'OddsRatio_working_3-way'!R97^2/3</f>
        <v>-0.94565345615501839</v>
      </c>
      <c r="V97" s="11">
        <f>'OddsRatio_working_3-way'!S97*'OddsRatio_working_3-way'!R97/3-2*'OddsRatio_working_3-way'!R97^3/27-'OddsRatio_working_3-way'!T97</f>
        <v>0.21370699574124707</v>
      </c>
      <c r="W97" s="11">
        <f>'OddsRatio_working_3-way'!V97^2+4*'OddsRatio_working_3-way'!U97^3/27</f>
        <v>-7.9612356102592582E-2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0.17697671890063815</v>
      </c>
      <c r="Y97" s="11">
        <f>IF('OddsRatio_working_3-way'!W97&gt;=0,IF('OddsRatio_working_3-way'!V97+SQRT('OddsRatio_working_3-way'!W97)&gt;0,0,PI()),ACOS('OddsRatio_working_3-way'!V97/(2*'OddsRatio_working_3-way'!X97)))</f>
        <v>0.92257246955768701</v>
      </c>
      <c r="Z97" s="11">
        <f>'OddsRatio_working_3-way'!X97^(1/3)*COS('OddsRatio_working_3-way'!Y97/3)</f>
        <v>0.53510306304501609</v>
      </c>
      <c r="AA97" s="11">
        <f>'OddsRatio_working_3-way'!X97^(1/3)*COS(('OddsRatio_working_3-way'!Y97+2*PI())/3)</f>
        <v>-0.41473134664209454</v>
      </c>
      <c r="AB97" s="11">
        <f>'OddsRatio_working_3-way'!X97^(1/3)*COS(('OddsRatio_working_3-way'!Y97+4*PI())/3)</f>
        <v>-0.12037171640292149</v>
      </c>
      <c r="AC97" s="11">
        <f>'OddsRatio_working_3-way'!X97^(1/3)*SIN('OddsRatio_working_3-way'!Y97/3)</f>
        <v>0.16994861175714529</v>
      </c>
      <c r="AD97" s="11">
        <f>'OddsRatio_working_3-way'!X97^(1/3)*SIN(('OddsRatio_working_3-way'!Y97+2*PI())/3)</f>
        <v>0.37843854036127744</v>
      </c>
      <c r="AE97" s="11">
        <f>'OddsRatio_working_3-way'!X97^(1/3)*SIN(('OddsRatio_working_3-way'!Y97+4*PI())/3)</f>
        <v>-0.5483871521184227</v>
      </c>
      <c r="AF97" s="11">
        <f>-'OddsRatio_working_3-way'!U97/(3*'OddsRatio_working_3-way'!X97^(1/3))*COS(('OddsRatio_working_3-way'!Y97)/3)</f>
        <v>0.5351030630450162</v>
      </c>
      <c r="AG97" s="11">
        <f>-'OddsRatio_working_3-way'!U97/(3*'OddsRatio_working_3-way'!X97^(1/3))*COS(('OddsRatio_working_3-way'!Y97+2*PI())/3)</f>
        <v>-0.41473134664209466</v>
      </c>
      <c r="AH97" s="11">
        <f>-'OddsRatio_working_3-way'!U97/(3*'OddsRatio_working_3-way'!X97^(1/3))*COS(('OddsRatio_working_3-way'!Y97+4*PI())/3)</f>
        <v>-0.12037171640292152</v>
      </c>
      <c r="AI97" s="11">
        <f>'OddsRatio_working_3-way'!U97/(3*'OddsRatio_working_3-way'!X97^(1/3))*SIN(('OddsRatio_working_3-way'!Y97)/3)</f>
        <v>-0.16994861175714535</v>
      </c>
      <c r="AJ97" s="11">
        <f>'OddsRatio_working_3-way'!U97/(3*'OddsRatio_working_3-way'!X97^(1/3))*SIN(('OddsRatio_working_3-way'!Y97+2*PI())/3)</f>
        <v>-0.37843854036127755</v>
      </c>
      <c r="AK97" s="11">
        <f>'OddsRatio_working_3-way'!U97/(3*'OddsRatio_working_3-way'!X97^(1/3))*SIN(('OddsRatio_working_3-way'!Y97+4*PI())/3)</f>
        <v>0.54838715211842282</v>
      </c>
      <c r="AL97" s="11">
        <f>'OddsRatio_working_3-way'!Z97+'OddsRatio_working_3-way'!AF97</f>
        <v>1.0702061260900324</v>
      </c>
      <c r="AM97" s="11">
        <f>'OddsRatio_working_3-way'!AA97+'OddsRatio_working_3-way'!AG97</f>
        <v>-0.8294626932841892</v>
      </c>
      <c r="AN97" s="11">
        <f>'OddsRatio_working_3-way'!AB97+'OddsRatio_working_3-way'!AH97</f>
        <v>-0.24074343280584301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1.0702061260900324</v>
      </c>
      <c r="AS97" s="11">
        <f>IF(('OddsRatio_working_3-way'!X97=0),IF(Q97&gt;0,-Q97^(1/3),(-Q97)^(1/3)),'OddsRatio_working_3-way'!AM97-'OddsRatio_working_3-way'!R97/3)</f>
        <v>-0.8294626932841892</v>
      </c>
      <c r="AT97" s="11">
        <f>IF(('OddsRatio_working_3-way'!X97=0),IF(Q97&gt;0,-Q97^(1/3),(-Q97)^(1/3)),'OddsRatio_working_3-way'!AN97-'OddsRatio_working_3-way'!R97/3)</f>
        <v>-0.24074343280584301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1.23</v>
      </c>
      <c r="B98" s="4">
        <f>IF('True_Odds_Calculator_3-way'!B97="","",'True_Odds_Calculator_3-way'!B97)</f>
        <v>6.49</v>
      </c>
      <c r="C98" s="4">
        <f>IF('True_Odds_Calculator_3-way'!C97="","",'True_Odds_Calculator_3-way'!C97)</f>
        <v>13.39</v>
      </c>
      <c r="D98" s="9">
        <f t="shared" si="26"/>
        <v>0.79409500897602969</v>
      </c>
      <c r="E98" s="9">
        <f t="shared" si="27"/>
        <v>0.13909632225707297</v>
      </c>
      <c r="F98" s="9">
        <f t="shared" si="28"/>
        <v>6.6808668766897436E-2</v>
      </c>
      <c r="G98" s="9">
        <f t="shared" si="29"/>
        <v>1.127370253293696</v>
      </c>
      <c r="H98" s="9">
        <f t="shared" si="30"/>
        <v>1.2592951582575502</v>
      </c>
      <c r="I98" s="9">
        <f t="shared" si="31"/>
        <v>7.1892626905823933</v>
      </c>
      <c r="J98" s="9">
        <f t="shared" si="32"/>
        <v>14.968117438308891</v>
      </c>
      <c r="K98" s="11">
        <f t="shared" si="33"/>
        <v>0.81300813008130079</v>
      </c>
      <c r="L98" s="11">
        <f t="shared" si="34"/>
        <v>0.15408320493066255</v>
      </c>
      <c r="M98" s="11">
        <f t="shared" si="35"/>
        <v>7.468259895444361E-2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-0.14636630241650384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0.1694291238634765</v>
      </c>
      <c r="Q98" s="11">
        <f>2*'OddsRatio_working_3-way'!K98*'OddsRatio_working_3-way'!L98*'OddsRatio_working_3-way'!M98</f>
        <v>1.8711112519434175E-2</v>
      </c>
      <c r="R98" s="11">
        <f t="shared" si="36"/>
        <v>0</v>
      </c>
      <c r="S98" s="11">
        <f t="shared" si="37"/>
        <v>-1.157569201832704</v>
      </c>
      <c r="T98" s="11">
        <f t="shared" si="38"/>
        <v>-0.12783757060548906</v>
      </c>
      <c r="U98" s="11">
        <f>'OddsRatio_working_3-way'!S98-'OddsRatio_working_3-way'!R98^2/3</f>
        <v>-1.157569201832704</v>
      </c>
      <c r="V98" s="11">
        <f>'OddsRatio_working_3-way'!S98*'OddsRatio_working_3-way'!R98/3-2*'OddsRatio_working_3-way'!R98^3/27-'OddsRatio_working_3-way'!T98</f>
        <v>0.12783757060548906</v>
      </c>
      <c r="W98" s="11">
        <f>'OddsRatio_working_3-way'!V98^2+4*'OddsRatio_working_3-way'!U98^3/27</f>
        <v>-0.21345072623037833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0.2396837346842145</v>
      </c>
      <c r="Y98" s="11">
        <f>IF('OddsRatio_working_3-way'!W98&gt;=0,IF('OddsRatio_working_3-way'!V98+SQRT('OddsRatio_working_3-way'!W98)&gt;0,0,PI()),ACOS('OddsRatio_working_3-way'!V98/(2*'OddsRatio_working_3-way'!X98)))</f>
        <v>1.3008500129301268</v>
      </c>
      <c r="Z98" s="11">
        <f>'OddsRatio_working_3-way'!X98^(1/3)*COS('OddsRatio_working_3-way'!Y98/3)</f>
        <v>0.563685126646848</v>
      </c>
      <c r="AA98" s="11">
        <f>'OddsRatio_working_3-way'!X98^(1/3)*COS(('OddsRatio_working_3-way'!Y98+2*PI())/3)</f>
        <v>-0.50786603324639712</v>
      </c>
      <c r="AB98" s="11">
        <f>'OddsRatio_working_3-way'!X98^(1/3)*COS(('OddsRatio_working_3-way'!Y98+4*PI())/3)</f>
        <v>-5.5819093400450701E-2</v>
      </c>
      <c r="AC98" s="11">
        <f>'OddsRatio_working_3-way'!X98^(1/3)*SIN('OddsRatio_working_3-way'!Y98/3)</f>
        <v>0.26098942240640371</v>
      </c>
      <c r="AD98" s="11">
        <f>'OddsRatio_working_3-way'!X98^(1/3)*SIN(('OddsRatio_working_3-way'!Y98+2*PI())/3)</f>
        <v>0.35767092820841712</v>
      </c>
      <c r="AE98" s="11">
        <f>'OddsRatio_working_3-way'!X98^(1/3)*SIN(('OddsRatio_working_3-way'!Y98+4*PI())/3)</f>
        <v>-0.61866035061482083</v>
      </c>
      <c r="AF98" s="11">
        <f>-'OddsRatio_working_3-way'!U98/(3*'OddsRatio_working_3-way'!X98^(1/3))*COS(('OddsRatio_working_3-way'!Y98)/3)</f>
        <v>0.563685126646848</v>
      </c>
      <c r="AG98" s="11">
        <f>-'OddsRatio_working_3-way'!U98/(3*'OddsRatio_working_3-way'!X98^(1/3))*COS(('OddsRatio_working_3-way'!Y98+2*PI())/3)</f>
        <v>-0.50786603324639712</v>
      </c>
      <c r="AH98" s="11">
        <f>-'OddsRatio_working_3-way'!U98/(3*'OddsRatio_working_3-way'!X98^(1/3))*COS(('OddsRatio_working_3-way'!Y98+4*PI())/3)</f>
        <v>-5.5819093400450701E-2</v>
      </c>
      <c r="AI98" s="11">
        <f>'OddsRatio_working_3-way'!U98/(3*'OddsRatio_working_3-way'!X98^(1/3))*SIN(('OddsRatio_working_3-way'!Y98)/3)</f>
        <v>-0.26098942240640371</v>
      </c>
      <c r="AJ98" s="11">
        <f>'OddsRatio_working_3-way'!U98/(3*'OddsRatio_working_3-way'!X98^(1/3))*SIN(('OddsRatio_working_3-way'!Y98+2*PI())/3)</f>
        <v>-0.35767092820841712</v>
      </c>
      <c r="AK98" s="11">
        <f>'OddsRatio_working_3-way'!U98/(3*'OddsRatio_working_3-way'!X98^(1/3))*SIN(('OddsRatio_working_3-way'!Y98+4*PI())/3)</f>
        <v>0.61866035061482083</v>
      </c>
      <c r="AL98" s="11">
        <f>'OddsRatio_working_3-way'!Z98+'OddsRatio_working_3-way'!AF98</f>
        <v>1.127370253293696</v>
      </c>
      <c r="AM98" s="11">
        <f>'OddsRatio_working_3-way'!AA98+'OddsRatio_working_3-way'!AG98</f>
        <v>-1.0157320664927942</v>
      </c>
      <c r="AN98" s="11">
        <f>'OddsRatio_working_3-way'!AB98+'OddsRatio_working_3-way'!AH98</f>
        <v>-0.1116381868009014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1.127370253293696</v>
      </c>
      <c r="AS98" s="11">
        <f>IF(('OddsRatio_working_3-way'!X98=0),IF(Q98&gt;0,-Q98^(1/3),(-Q98)^(1/3)),'OddsRatio_working_3-way'!AM98-'OddsRatio_working_3-way'!R98/3)</f>
        <v>-1.0157320664927942</v>
      </c>
      <c r="AT98" s="11">
        <f>IF(('OddsRatio_working_3-way'!X98=0),IF(Q98&gt;0,-Q98^(1/3),(-Q98)^(1/3)),'OddsRatio_working_3-way'!AN98-'OddsRatio_working_3-way'!R98/3)</f>
        <v>-0.1116381868009014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1.69</v>
      </c>
      <c r="B99" s="4">
        <f>IF('True_Odds_Calculator_3-way'!B98="","",'True_Odds_Calculator_3-way'!B98)</f>
        <v>4.2</v>
      </c>
      <c r="C99" s="4">
        <f>IF('True_Odds_Calculator_3-way'!C98="","",'True_Odds_Calculator_3-way'!C98)</f>
        <v>4.79</v>
      </c>
      <c r="D99" s="9">
        <f t="shared" si="26"/>
        <v>0.57564377594914107</v>
      </c>
      <c r="E99" s="9">
        <f t="shared" si="27"/>
        <v>0.2263041897157676</v>
      </c>
      <c r="F99" s="9">
        <f t="shared" si="28"/>
        <v>0.19805203433509136</v>
      </c>
      <c r="G99" s="9">
        <f t="shared" si="29"/>
        <v>1.0683847303821115</v>
      </c>
      <c r="H99" s="9">
        <f t="shared" si="30"/>
        <v>1.737185463963657</v>
      </c>
      <c r="I99" s="9">
        <f t="shared" si="31"/>
        <v>4.4188311372227576</v>
      </c>
      <c r="J99" s="9">
        <f t="shared" si="32"/>
        <v>5.0491781281482018</v>
      </c>
      <c r="K99" s="11">
        <f t="shared" si="33"/>
        <v>0.59171597633136097</v>
      </c>
      <c r="L99" s="11">
        <f t="shared" si="34"/>
        <v>0.23809523809523808</v>
      </c>
      <c r="M99" s="11">
        <f t="shared" si="35"/>
        <v>0.20876826722338204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-0.24613125753321674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0.22588620629410733</v>
      </c>
      <c r="Q99" s="11">
        <f>2*'OddsRatio_working_3-way'!K99*'OddsRatio_working_3-way'!L99*'OddsRatio_working_3-way'!M99</f>
        <v>5.8824532889090467E-2</v>
      </c>
      <c r="R99" s="11">
        <f t="shared" si="36"/>
        <v>0</v>
      </c>
      <c r="S99" s="11">
        <f t="shared" si="37"/>
        <v>-0.91774693128369833</v>
      </c>
      <c r="T99" s="11">
        <f t="shared" si="38"/>
        <v>-0.23899659668846318</v>
      </c>
      <c r="U99" s="11">
        <f>'OddsRatio_working_3-way'!S99-'OddsRatio_working_3-way'!R99^2/3</f>
        <v>-0.91774693128369833</v>
      </c>
      <c r="V99" s="11">
        <f>'OddsRatio_working_3-way'!S99*'OddsRatio_working_3-way'!R99/3-2*'OddsRatio_working_3-way'!R99^3/27-'OddsRatio_working_3-way'!T99</f>
        <v>0.23899659668846318</v>
      </c>
      <c r="W99" s="11">
        <f>'OddsRatio_working_3-way'!V99^2+4*'OddsRatio_working_3-way'!U99^3/27</f>
        <v>-5.7396331529512748E-2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0.1692008457116724</v>
      </c>
      <c r="Y99" s="11">
        <f>IF('OddsRatio_working_3-way'!W99&gt;=0,IF('OddsRatio_working_3-way'!V99+SQRT('OddsRatio_working_3-way'!W99)&gt;0,0,PI()),ACOS('OddsRatio_working_3-way'!V99/(2*'OddsRatio_working_3-way'!X99)))</f>
        <v>0.7866074236095264</v>
      </c>
      <c r="Z99" s="11">
        <f>'OddsRatio_working_3-way'!X99^(1/3)*COS('OddsRatio_working_3-way'!Y99/3)</f>
        <v>0.53419236519105573</v>
      </c>
      <c r="AA99" s="11">
        <f>'OddsRatio_working_3-way'!X99^(1/3)*COS(('OddsRatio_working_3-way'!Y99+2*PI())/3)</f>
        <v>-0.39125584009188974</v>
      </c>
      <c r="AB99" s="11">
        <f>'OddsRatio_working_3-way'!X99^(1/3)*COS(('OddsRatio_working_3-way'!Y99+4*PI())/3)</f>
        <v>-0.14293652509916613</v>
      </c>
      <c r="AC99" s="11">
        <f>'OddsRatio_working_3-way'!X99^(1/3)*SIN('OddsRatio_working_3-way'!Y99/3)</f>
        <v>0.1433672233560325</v>
      </c>
      <c r="AD99" s="11">
        <f>'OddsRatio_working_3-way'!X99^(1/3)*SIN(('OddsRatio_working_3-way'!Y99+2*PI())/3)</f>
        <v>0.3909405470851321</v>
      </c>
      <c r="AE99" s="11">
        <f>'OddsRatio_working_3-way'!X99^(1/3)*SIN(('OddsRatio_working_3-way'!Y99+4*PI())/3)</f>
        <v>-0.53430777044116451</v>
      </c>
      <c r="AF99" s="11">
        <f>-'OddsRatio_working_3-way'!U99/(3*'OddsRatio_working_3-way'!X99^(1/3))*COS(('OddsRatio_working_3-way'!Y99)/3)</f>
        <v>0.53419236519105573</v>
      </c>
      <c r="AG99" s="11">
        <f>-'OddsRatio_working_3-way'!U99/(3*'OddsRatio_working_3-way'!X99^(1/3))*COS(('OddsRatio_working_3-way'!Y99+2*PI())/3)</f>
        <v>-0.39125584009188974</v>
      </c>
      <c r="AH99" s="11">
        <f>-'OddsRatio_working_3-way'!U99/(3*'OddsRatio_working_3-way'!X99^(1/3))*COS(('OddsRatio_working_3-way'!Y99+4*PI())/3)</f>
        <v>-0.14293652509916613</v>
      </c>
      <c r="AI99" s="11">
        <f>'OddsRatio_working_3-way'!U99/(3*'OddsRatio_working_3-way'!X99^(1/3))*SIN(('OddsRatio_working_3-way'!Y99)/3)</f>
        <v>-0.1433672233560325</v>
      </c>
      <c r="AJ99" s="11">
        <f>'OddsRatio_working_3-way'!U99/(3*'OddsRatio_working_3-way'!X99^(1/3))*SIN(('OddsRatio_working_3-way'!Y99+2*PI())/3)</f>
        <v>-0.3909405470851321</v>
      </c>
      <c r="AK99" s="11">
        <f>'OddsRatio_working_3-way'!U99/(3*'OddsRatio_working_3-way'!X99^(1/3))*SIN(('OddsRatio_working_3-way'!Y99+4*PI())/3)</f>
        <v>0.53430777044116451</v>
      </c>
      <c r="AL99" s="11">
        <f>'OddsRatio_working_3-way'!Z99+'OddsRatio_working_3-way'!AF99</f>
        <v>1.0683847303821115</v>
      </c>
      <c r="AM99" s="11">
        <f>'OddsRatio_working_3-way'!AA99+'OddsRatio_working_3-way'!AG99</f>
        <v>-0.78251168018377948</v>
      </c>
      <c r="AN99" s="11">
        <f>'OddsRatio_working_3-way'!AB99+'OddsRatio_working_3-way'!AH99</f>
        <v>-0.28587305019833226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1.0683847303821115</v>
      </c>
      <c r="AS99" s="11">
        <f>IF(('OddsRatio_working_3-way'!X99=0),IF(Q99&gt;0,-Q99^(1/3),(-Q99)^(1/3)),'OddsRatio_working_3-way'!AM99-'OddsRatio_working_3-way'!R99/3)</f>
        <v>-0.78251168018377948</v>
      </c>
      <c r="AT99" s="11">
        <f>IF(('OddsRatio_working_3-way'!X99=0),IF(Q99&gt;0,-Q99^(1/3),(-Q99)^(1/3)),'OddsRatio_working_3-way'!AN99-'OddsRatio_working_3-way'!R99/3)</f>
        <v>-0.28587305019833226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27.7</v>
      </c>
      <c r="B100" s="4">
        <f>IF('True_Odds_Calculator_3-way'!B99="","",'True_Odds_Calculator_3-way'!B99)</f>
        <v>9.9700000000000006</v>
      </c>
      <c r="C100" s="4">
        <f>IF('True_Odds_Calculator_3-way'!C99="","",'True_Odds_Calculator_3-way'!C99)</f>
        <v>1.0900000000000001</v>
      </c>
      <c r="D100" s="9">
        <f t="shared" si="26"/>
        <v>2.7690078281066201E-2</v>
      </c>
      <c r="E100" s="9">
        <f t="shared" si="27"/>
        <v>7.8144950978333072E-2</v>
      </c>
      <c r="F100" s="9">
        <f t="shared" si="28"/>
        <v>0.89416497074060053</v>
      </c>
      <c r="G100" s="9">
        <f t="shared" si="29"/>
        <v>1.3151317799610251</v>
      </c>
      <c r="H100" s="9">
        <f t="shared" si="30"/>
        <v>36.11401852495937</v>
      </c>
      <c r="I100" s="9">
        <f t="shared" si="31"/>
        <v>12.796732066250396</v>
      </c>
      <c r="J100" s="9">
        <f t="shared" si="32"/>
        <v>1.1183618601964922</v>
      </c>
      <c r="K100" s="11">
        <f t="shared" si="33"/>
        <v>3.6101083032490974E-2</v>
      </c>
      <c r="L100" s="11">
        <f t="shared" si="34"/>
        <v>0.10030090270812436</v>
      </c>
      <c r="M100" s="11">
        <f t="shared" si="35"/>
        <v>0.9174311926605504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-7.1605237332904026E-2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0.1187944318498502</v>
      </c>
      <c r="Q100" s="11">
        <f>2*'OddsRatio_working_3-way'!K100*'OddsRatio_working_3-way'!L100*'OddsRatio_working_3-way'!M100</f>
        <v>6.6439838842198094E-3</v>
      </c>
      <c r="R100" s="11">
        <f t="shared" si="36"/>
        <v>0</v>
      </c>
      <c r="S100" s="11">
        <f t="shared" si="37"/>
        <v>-1.6590187572112383</v>
      </c>
      <c r="T100" s="11">
        <f t="shared" si="38"/>
        <v>-9.278628396036008E-2</v>
      </c>
      <c r="U100" s="11">
        <f>'OddsRatio_working_3-way'!S100-'OddsRatio_working_3-way'!R100^2/3</f>
        <v>-1.6590187572112383</v>
      </c>
      <c r="V100" s="11">
        <f>'OddsRatio_working_3-way'!S100*'OddsRatio_working_3-way'!R100/3-2*'OddsRatio_working_3-way'!R100^3/27-'OddsRatio_working_3-way'!T100</f>
        <v>9.278628396036008E-2</v>
      </c>
      <c r="W100" s="11">
        <f>'OddsRatio_working_3-way'!V100^2+4*'OddsRatio_working_3-way'!U100^3/27</f>
        <v>-0.66786315826429288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0.41123972715299084</v>
      </c>
      <c r="Y100" s="11">
        <f>IF('OddsRatio_working_3-way'!W100&gt;=0,IF('OddsRatio_working_3-way'!V100+SQRT('OddsRatio_working_3-way'!W100)&gt;0,0,PI()),ACOS('OddsRatio_working_3-way'!V100/(2*'OddsRatio_working_3-way'!X100)))</f>
        <v>1.4577427659926812</v>
      </c>
      <c r="Z100" s="11">
        <f>'OddsRatio_working_3-way'!X100^(1/3)*COS('OddsRatio_working_3-way'!Y100/3)</f>
        <v>0.65756588998051246</v>
      </c>
      <c r="AA100" s="11">
        <f>'OddsRatio_working_3-way'!X100^(1/3)*COS(('OddsRatio_working_3-way'!Y100+2*PI())/3)</f>
        <v>-0.62954865871675791</v>
      </c>
      <c r="AB100" s="11">
        <f>'OddsRatio_working_3-way'!X100^(1/3)*COS(('OddsRatio_working_3-way'!Y100+4*PI())/3)</f>
        <v>-2.8017231263755018E-2</v>
      </c>
      <c r="AC100" s="11">
        <f>'OddsRatio_working_3-way'!X100^(1/3)*SIN('OddsRatio_working_3-way'!Y100/3)</f>
        <v>0.34729433156601136</v>
      </c>
      <c r="AD100" s="11">
        <f>'OddsRatio_working_3-way'!X100^(1/3)*SIN(('OddsRatio_working_3-way'!Y100+2*PI())/3)</f>
        <v>0.39582159960224139</v>
      </c>
      <c r="AE100" s="11">
        <f>'OddsRatio_working_3-way'!X100^(1/3)*SIN(('OddsRatio_working_3-way'!Y100+4*PI())/3)</f>
        <v>-0.7431159311682527</v>
      </c>
      <c r="AF100" s="11">
        <f>-'OddsRatio_working_3-way'!U100/(3*'OddsRatio_working_3-way'!X100^(1/3))*COS(('OddsRatio_working_3-way'!Y100)/3)</f>
        <v>0.65756588998051257</v>
      </c>
      <c r="AG100" s="11">
        <f>-'OddsRatio_working_3-way'!U100/(3*'OddsRatio_working_3-way'!X100^(1/3))*COS(('OddsRatio_working_3-way'!Y100+2*PI())/3)</f>
        <v>-0.62954865871675803</v>
      </c>
      <c r="AH100" s="11">
        <f>-'OddsRatio_working_3-way'!U100/(3*'OddsRatio_working_3-way'!X100^(1/3))*COS(('OddsRatio_working_3-way'!Y100+4*PI())/3)</f>
        <v>-2.8017231263755021E-2</v>
      </c>
      <c r="AI100" s="11">
        <f>'OddsRatio_working_3-way'!U100/(3*'OddsRatio_working_3-way'!X100^(1/3))*SIN(('OddsRatio_working_3-way'!Y100)/3)</f>
        <v>-0.34729433156601142</v>
      </c>
      <c r="AJ100" s="11">
        <f>'OddsRatio_working_3-way'!U100/(3*'OddsRatio_working_3-way'!X100^(1/3))*SIN(('OddsRatio_working_3-way'!Y100+2*PI())/3)</f>
        <v>-0.39582159960224145</v>
      </c>
      <c r="AK100" s="11">
        <f>'OddsRatio_working_3-way'!U100/(3*'OddsRatio_working_3-way'!X100^(1/3))*SIN(('OddsRatio_working_3-way'!Y100+4*PI())/3)</f>
        <v>0.74311593116825281</v>
      </c>
      <c r="AL100" s="11">
        <f>'OddsRatio_working_3-way'!Z100+'OddsRatio_working_3-way'!AF100</f>
        <v>1.3151317799610251</v>
      </c>
      <c r="AM100" s="11">
        <f>'OddsRatio_working_3-way'!AA100+'OddsRatio_working_3-way'!AG100</f>
        <v>-1.2590973174335161</v>
      </c>
      <c r="AN100" s="11">
        <f>'OddsRatio_working_3-way'!AB100+'OddsRatio_working_3-way'!AH100</f>
        <v>-5.6034462527510043E-2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1.3151317799610251</v>
      </c>
      <c r="AS100" s="11">
        <f>IF(('OddsRatio_working_3-way'!X100=0),IF(Q100&gt;0,-Q100^(1/3),(-Q100)^(1/3)),'OddsRatio_working_3-way'!AM100-'OddsRatio_working_3-way'!R100/3)</f>
        <v>-1.2590973174335161</v>
      </c>
      <c r="AT100" s="11">
        <f>IF(('OddsRatio_working_3-way'!X100=0),IF(Q100&gt;0,-Q100^(1/3),(-Q100)^(1/3)),'OddsRatio_working_3-way'!AN100-'OddsRatio_working_3-way'!R100/3)</f>
        <v>-5.6034462527510043E-2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6.06</v>
      </c>
      <c r="B101" s="4">
        <f>IF('True_Odds_Calculator_3-way'!B100="","",'True_Odds_Calculator_3-way'!B100)</f>
        <v>3.34</v>
      </c>
      <c r="C101" s="4">
        <f>IF('True_Odds_Calculator_3-way'!C100="","",'True_Odds_Calculator_3-way'!C100)</f>
        <v>1.68</v>
      </c>
      <c r="D101" s="9">
        <f t="shared" si="26"/>
        <v>0.151363251531933</v>
      </c>
      <c r="E101" s="9">
        <f t="shared" si="27"/>
        <v>0.27833550669561463</v>
      </c>
      <c r="F101" s="9">
        <f t="shared" si="28"/>
        <v>0.57030124177245234</v>
      </c>
      <c r="G101" s="9">
        <f t="shared" si="29"/>
        <v>1.1080283406117006</v>
      </c>
      <c r="H101" s="9">
        <f t="shared" si="30"/>
        <v>6.6066234034952052</v>
      </c>
      <c r="I101" s="9">
        <f t="shared" si="31"/>
        <v>3.5927863170313787</v>
      </c>
      <c r="J101" s="9">
        <f t="shared" si="32"/>
        <v>1.7534592716159569</v>
      </c>
      <c r="K101" s="11">
        <f t="shared" si="33"/>
        <v>0.16501650165016502</v>
      </c>
      <c r="L101" s="11">
        <f t="shared" si="34"/>
        <v>0.29940119760479045</v>
      </c>
      <c r="M101" s="11">
        <f t="shared" si="35"/>
        <v>0.59523809523809523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-0.23678103481862312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0.23761999809904005</v>
      </c>
      <c r="Q101" s="11">
        <f>2*'OddsRatio_working_3-way'!K101*'OddsRatio_working_3-way'!L101*'OddsRatio_working_3-way'!M101</f>
        <v>5.8816831212633668E-2</v>
      </c>
      <c r="R101" s="11">
        <f t="shared" si="36"/>
        <v>0</v>
      </c>
      <c r="S101" s="11">
        <f t="shared" si="37"/>
        <v>-1.0035432030316938</v>
      </c>
      <c r="T101" s="11">
        <f t="shared" si="38"/>
        <v>-0.24840178292863704</v>
      </c>
      <c r="U101" s="11">
        <f>'OddsRatio_working_3-way'!S101-'OddsRatio_working_3-way'!R101^2/3</f>
        <v>-1.0035432030316938</v>
      </c>
      <c r="V101" s="11">
        <f>'OddsRatio_working_3-way'!S101*'OddsRatio_working_3-way'!R101/3-2*'OddsRatio_working_3-way'!R101^3/27-'OddsRatio_working_3-way'!T101</f>
        <v>0.24840178292863704</v>
      </c>
      <c r="W101" s="11">
        <f>'OddsRatio_working_3-way'!V101^2+4*'OddsRatio_working_3-way'!U101^3/27</f>
        <v>-8.8025045562413973E-2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0.19347382983529043</v>
      </c>
      <c r="Y101" s="11">
        <f>IF('OddsRatio_working_3-way'!W101&gt;=0,IF('OddsRatio_working_3-way'!V101+SQRT('OddsRatio_working_3-way'!W101)&gt;0,0,PI()),ACOS('OddsRatio_working_3-way'!V101/(2*'OddsRatio_working_3-way'!X101)))</f>
        <v>0.87375507693826093</v>
      </c>
      <c r="Z101" s="11">
        <f>'OddsRatio_working_3-way'!X101^(1/3)*COS('OddsRatio_working_3-way'!Y101/3)</f>
        <v>0.55401417030585032</v>
      </c>
      <c r="AA101" s="11">
        <f>'OddsRatio_working_3-way'!X101^(1/3)*COS(('OddsRatio_working_3-way'!Y101+2*PI())/3)</f>
        <v>-0.42083693283122742</v>
      </c>
      <c r="AB101" s="11">
        <f>'OddsRatio_working_3-way'!X101^(1/3)*COS(('OddsRatio_working_3-way'!Y101+4*PI())/3)</f>
        <v>-0.13317723747462301</v>
      </c>
      <c r="AC101" s="11">
        <f>'OddsRatio_working_3-way'!X101^(1/3)*SIN('OddsRatio_working_3-way'!Y101/3)</f>
        <v>0.16608040254914147</v>
      </c>
      <c r="AD101" s="11">
        <f>'OddsRatio_working_3-way'!X101^(1/3)*SIN(('OddsRatio_working_3-way'!Y101+2*PI())/3)</f>
        <v>0.39675014426685412</v>
      </c>
      <c r="AE101" s="11">
        <f>'OddsRatio_working_3-way'!X101^(1/3)*SIN(('OddsRatio_working_3-way'!Y101+4*PI())/3)</f>
        <v>-0.56283054681599543</v>
      </c>
      <c r="AF101" s="11">
        <f>-'OddsRatio_working_3-way'!U101/(3*'OddsRatio_working_3-way'!X101^(1/3))*COS(('OddsRatio_working_3-way'!Y101)/3)</f>
        <v>0.55401417030585032</v>
      </c>
      <c r="AG101" s="11">
        <f>-'OddsRatio_working_3-way'!U101/(3*'OddsRatio_working_3-way'!X101^(1/3))*COS(('OddsRatio_working_3-way'!Y101+2*PI())/3)</f>
        <v>-0.42083693283122742</v>
      </c>
      <c r="AH101" s="11">
        <f>-'OddsRatio_working_3-way'!U101/(3*'OddsRatio_working_3-way'!X101^(1/3))*COS(('OddsRatio_working_3-way'!Y101+4*PI())/3)</f>
        <v>-0.13317723747462301</v>
      </c>
      <c r="AI101" s="11">
        <f>'OddsRatio_working_3-way'!U101/(3*'OddsRatio_working_3-way'!X101^(1/3))*SIN(('OddsRatio_working_3-way'!Y101)/3)</f>
        <v>-0.16608040254914147</v>
      </c>
      <c r="AJ101" s="11">
        <f>'OddsRatio_working_3-way'!U101/(3*'OddsRatio_working_3-way'!X101^(1/3))*SIN(('OddsRatio_working_3-way'!Y101+2*PI())/3)</f>
        <v>-0.39675014426685412</v>
      </c>
      <c r="AK101" s="11">
        <f>'OddsRatio_working_3-way'!U101/(3*'OddsRatio_working_3-way'!X101^(1/3))*SIN(('OddsRatio_working_3-way'!Y101+4*PI())/3)</f>
        <v>0.56283054681599543</v>
      </c>
      <c r="AL101" s="11">
        <f>'OddsRatio_working_3-way'!Z101+'OddsRatio_working_3-way'!AF101</f>
        <v>1.1080283406117006</v>
      </c>
      <c r="AM101" s="11">
        <f>'OddsRatio_working_3-way'!AA101+'OddsRatio_working_3-way'!AG101</f>
        <v>-0.84167386566245483</v>
      </c>
      <c r="AN101" s="11">
        <f>'OddsRatio_working_3-way'!AB101+'OddsRatio_working_3-way'!AH101</f>
        <v>-0.26635447494924602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1.1080283406117006</v>
      </c>
      <c r="AS101" s="11">
        <f>IF(('OddsRatio_working_3-way'!X101=0),IF(Q101&gt;0,-Q101^(1/3),(-Q101)^(1/3)),'OddsRatio_working_3-way'!AM101-'OddsRatio_working_3-way'!R101/3)</f>
        <v>-0.84167386566245483</v>
      </c>
      <c r="AT101" s="11">
        <f>IF(('OddsRatio_working_3-way'!X101=0),IF(Q101&gt;0,-Q101^(1/3),(-Q101)^(1/3)),'OddsRatio_working_3-way'!AN101-'OddsRatio_working_3-way'!R101/3)</f>
        <v>-0.26635447494924602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3.74</v>
      </c>
      <c r="B102" s="4">
        <f>IF('True_Odds_Calculator_3-way'!B101="","",'True_Odds_Calculator_3-way'!B101)</f>
        <v>3.06</v>
      </c>
      <c r="C102" s="4">
        <f>IF('True_Odds_Calculator_3-way'!C101="","",'True_Odds_Calculator_3-way'!C101)</f>
        <v>2.16</v>
      </c>
      <c r="D102" s="9">
        <f t="shared" si="26"/>
        <v>0.25067006868797598</v>
      </c>
      <c r="E102" s="9">
        <f t="shared" si="27"/>
        <v>0.30793528184200014</v>
      </c>
      <c r="F102" s="9">
        <f t="shared" si="28"/>
        <v>0.44139464947002388</v>
      </c>
      <c r="G102" s="9">
        <f t="shared" si="29"/>
        <v>1.0909881604635896</v>
      </c>
      <c r="H102" s="9">
        <f t="shared" si="30"/>
        <v>3.9893075596702365</v>
      </c>
      <c r="I102" s="9">
        <f t="shared" si="31"/>
        <v>3.2474356105549944</v>
      </c>
      <c r="J102" s="9">
        <f t="shared" si="32"/>
        <v>2.2655462661377643</v>
      </c>
      <c r="K102" s="11">
        <f t="shared" si="33"/>
        <v>0.26737967914438499</v>
      </c>
      <c r="L102" s="11">
        <f t="shared" si="34"/>
        <v>0.32679738562091504</v>
      </c>
      <c r="M102" s="11">
        <f t="shared" si="35"/>
        <v>0.46296296296296291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-0.26486769527907561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0.24110125994016807</v>
      </c>
      <c r="Q102" s="11">
        <f>2*'OddsRatio_working_3-way'!K102*'OddsRatio_working_3-way'!L102*'OddsRatio_working_3-way'!M102</f>
        <v>8.0906463067170462E-2</v>
      </c>
      <c r="R102" s="11">
        <f t="shared" si="36"/>
        <v>0</v>
      </c>
      <c r="S102" s="11">
        <f t="shared" si="37"/>
        <v>-0.91027053973544703</v>
      </c>
      <c r="T102" s="11">
        <f t="shared" si="38"/>
        <v>-0.30545991266290157</v>
      </c>
      <c r="U102" s="11">
        <f>'OddsRatio_working_3-way'!S102-'OddsRatio_working_3-way'!R102^2/3</f>
        <v>-0.91027053973544703</v>
      </c>
      <c r="V102" s="11">
        <f>'OddsRatio_working_3-way'!S102*'OddsRatio_working_3-way'!R102/3-2*'OddsRatio_working_3-way'!R102^3/27-'OddsRatio_working_3-way'!T102</f>
        <v>0.30545991266290157</v>
      </c>
      <c r="W102" s="11">
        <f>'OddsRatio_working_3-way'!V102^2+4*'OddsRatio_working_3-way'!U102^3/27</f>
        <v>-1.8433990155683019E-2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0.16713747963855269</v>
      </c>
      <c r="Y102" s="11">
        <f>IF('OddsRatio_working_3-way'!W102&gt;=0,IF('OddsRatio_working_3-way'!V102+SQRT('OddsRatio_working_3-way'!W102)&gt;0,0,PI()),ACOS('OddsRatio_working_3-way'!V102/(2*'OddsRatio_working_3-way'!X102)))</f>
        <v>0.41825677887200463</v>
      </c>
      <c r="Z102" s="11">
        <f>'OddsRatio_working_3-way'!X102^(1/3)*COS('OddsRatio_working_3-way'!Y102/3)</f>
        <v>0.5454940802317948</v>
      </c>
      <c r="AA102" s="11">
        <f>'OddsRatio_working_3-way'!X102^(1/3)*COS(('OddsRatio_working_3-way'!Y102+2*PI())/3)</f>
        <v>-0.33904026192561842</v>
      </c>
      <c r="AB102" s="11">
        <f>'OddsRatio_working_3-way'!X102^(1/3)*COS(('OddsRatio_working_3-way'!Y102+4*PI())/3)</f>
        <v>-0.20645381830617654</v>
      </c>
      <c r="AC102" s="11">
        <f>'OddsRatio_working_3-way'!X102^(1/3)*SIN('OddsRatio_working_3-way'!Y102/3)</f>
        <v>7.6548818914580138E-2</v>
      </c>
      <c r="AD102" s="11">
        <f>'OddsRatio_working_3-way'!X102^(1/3)*SIN(('OddsRatio_working_3-way'!Y102+2*PI())/3)</f>
        <v>0.4341373216374711</v>
      </c>
      <c r="AE102" s="11">
        <f>'OddsRatio_working_3-way'!X102^(1/3)*SIN(('OddsRatio_working_3-way'!Y102+4*PI())/3)</f>
        <v>-0.51068614055205108</v>
      </c>
      <c r="AF102" s="11">
        <f>-'OddsRatio_working_3-way'!U102/(3*'OddsRatio_working_3-way'!X102^(1/3))*COS(('OddsRatio_working_3-way'!Y102)/3)</f>
        <v>0.5454940802317948</v>
      </c>
      <c r="AG102" s="11">
        <f>-'OddsRatio_working_3-way'!U102/(3*'OddsRatio_working_3-way'!X102^(1/3))*COS(('OddsRatio_working_3-way'!Y102+2*PI())/3)</f>
        <v>-0.33904026192561842</v>
      </c>
      <c r="AH102" s="11">
        <f>-'OddsRatio_working_3-way'!U102/(3*'OddsRatio_working_3-way'!X102^(1/3))*COS(('OddsRatio_working_3-way'!Y102+4*PI())/3)</f>
        <v>-0.20645381830617654</v>
      </c>
      <c r="AI102" s="11">
        <f>'OddsRatio_working_3-way'!U102/(3*'OddsRatio_working_3-way'!X102^(1/3))*SIN(('OddsRatio_working_3-way'!Y102)/3)</f>
        <v>-7.6548818914580138E-2</v>
      </c>
      <c r="AJ102" s="11">
        <f>'OddsRatio_working_3-way'!U102/(3*'OddsRatio_working_3-way'!X102^(1/3))*SIN(('OddsRatio_working_3-way'!Y102+2*PI())/3)</f>
        <v>-0.4341373216374711</v>
      </c>
      <c r="AK102" s="11">
        <f>'OddsRatio_working_3-way'!U102/(3*'OddsRatio_working_3-way'!X102^(1/3))*SIN(('OddsRatio_working_3-way'!Y102+4*PI())/3)</f>
        <v>0.51068614055205108</v>
      </c>
      <c r="AL102" s="11">
        <f>'OddsRatio_working_3-way'!Z102+'OddsRatio_working_3-way'!AF102</f>
        <v>1.0909881604635896</v>
      </c>
      <c r="AM102" s="11">
        <f>'OddsRatio_working_3-way'!AA102+'OddsRatio_working_3-way'!AG102</f>
        <v>-0.67808052385123685</v>
      </c>
      <c r="AN102" s="11">
        <f>'OddsRatio_working_3-way'!AB102+'OddsRatio_working_3-way'!AH102</f>
        <v>-0.41290763661235308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1.0909881604635896</v>
      </c>
      <c r="AS102" s="11">
        <f>IF(('OddsRatio_working_3-way'!X102=0),IF(Q102&gt;0,-Q102^(1/3),(-Q102)^(1/3)),'OddsRatio_working_3-way'!AM102-'OddsRatio_working_3-way'!R102/3)</f>
        <v>-0.67808052385123685</v>
      </c>
      <c r="AT102" s="11">
        <f>IF(('OddsRatio_working_3-way'!X102=0),IF(Q102&gt;0,-Q102^(1/3),(-Q102)^(1/3)),'OddsRatio_working_3-way'!AN102-'OddsRatio_working_3-way'!R102/3)</f>
        <v>-0.41290763661235308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2.4900000000000002</v>
      </c>
      <c r="B103" s="4">
        <f>IF('True_Odds_Calculator_3-way'!B102="","",'True_Odds_Calculator_3-way'!B102)</f>
        <v>3.37</v>
      </c>
      <c r="C103" s="4">
        <f>IF('True_Odds_Calculator_3-way'!C102="","",'True_Odds_Calculator_3-way'!C102)</f>
        <v>2.99</v>
      </c>
      <c r="D103" s="9">
        <f t="shared" si="26"/>
        <v>0.38984146232364919</v>
      </c>
      <c r="E103" s="9">
        <f t="shared" si="27"/>
        <v>0.28657183655078539</v>
      </c>
      <c r="F103" s="9">
        <f t="shared" si="28"/>
        <v>0.32358670112556548</v>
      </c>
      <c r="G103" s="9">
        <f t="shared" si="29"/>
        <v>1.0504330961580948</v>
      </c>
      <c r="H103" s="9">
        <f t="shared" si="30"/>
        <v>2.5651453132755613</v>
      </c>
      <c r="I103" s="9">
        <f t="shared" si="31"/>
        <v>3.4895264378946851</v>
      </c>
      <c r="J103" s="9">
        <f t="shared" si="32"/>
        <v>3.0903618613546087</v>
      </c>
      <c r="K103" s="11">
        <f t="shared" si="33"/>
        <v>0.40160642570281119</v>
      </c>
      <c r="L103" s="11">
        <f t="shared" si="34"/>
        <v>0.29673590504451036</v>
      </c>
      <c r="M103" s="11">
        <f t="shared" si="35"/>
        <v>0.33444816053511706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-0.28008332567091399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0.23316074257033284</v>
      </c>
      <c r="Q103" s="11">
        <f>2*'OddsRatio_working_3-way'!K103*'OddsRatio_working_3-way'!L103*'OddsRatio_working_3-way'!M103</f>
        <v>7.9713074383019791E-2</v>
      </c>
      <c r="R103" s="11">
        <f t="shared" si="36"/>
        <v>0</v>
      </c>
      <c r="S103" s="11">
        <f t="shared" si="37"/>
        <v>-0.83246920184133633</v>
      </c>
      <c r="T103" s="11">
        <f t="shared" si="38"/>
        <v>-0.28460485533037144</v>
      </c>
      <c r="U103" s="11">
        <f>'OddsRatio_working_3-way'!S103-'OddsRatio_working_3-way'!R103^2/3</f>
        <v>-0.83246920184133633</v>
      </c>
      <c r="V103" s="11">
        <f>'OddsRatio_working_3-way'!S103*'OddsRatio_working_3-way'!R103/3-2*'OddsRatio_working_3-way'!R103^3/27-'OddsRatio_working_3-way'!T103</f>
        <v>0.28460485533037144</v>
      </c>
      <c r="W103" s="11">
        <f>'OddsRatio_working_3-way'!V103^2+4*'OddsRatio_working_3-way'!U103^3/27</f>
        <v>-4.4675275705064743E-3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0.1461740839274597</v>
      </c>
      <c r="Y103" s="11">
        <f>IF('OddsRatio_working_3-way'!W103&gt;=0,IF('OddsRatio_working_3-way'!V103+SQRT('OddsRatio_working_3-way'!W103)&gt;0,0,PI()),ACOS('OddsRatio_working_3-way'!V103/(2*'OddsRatio_working_3-way'!X103)))</f>
        <v>0.23067019092763275</v>
      </c>
      <c r="Z103" s="11">
        <f>'OddsRatio_working_3-way'!X103^(1/3)*COS('OddsRatio_working_3-way'!Y103/3)</f>
        <v>0.52521654807904739</v>
      </c>
      <c r="AA103" s="11">
        <f>'OddsRatio_working_3-way'!X103^(1/3)*COS(('OddsRatio_working_3-way'!Y103+2*PI())/3)</f>
        <v>-0.29765087209219843</v>
      </c>
      <c r="AB103" s="11">
        <f>'OddsRatio_working_3-way'!X103^(1/3)*COS(('OddsRatio_working_3-way'!Y103+4*PI())/3)</f>
        <v>-0.22756567598684913</v>
      </c>
      <c r="AC103" s="11">
        <f>'OddsRatio_working_3-way'!X103^(1/3)*SIN('OddsRatio_working_3-way'!Y103/3)</f>
        <v>4.0463706837631307E-2</v>
      </c>
      <c r="AD103" s="11">
        <f>'OddsRatio_working_3-way'!X103^(1/3)*SIN(('OddsRatio_working_3-way'!Y103+2*PI())/3)</f>
        <v>0.43461901970561051</v>
      </c>
      <c r="AE103" s="11">
        <f>'OddsRatio_working_3-way'!X103^(1/3)*SIN(('OddsRatio_working_3-way'!Y103+4*PI())/3)</f>
        <v>-0.47508272654324163</v>
      </c>
      <c r="AF103" s="11">
        <f>-'OddsRatio_working_3-way'!U103/(3*'OddsRatio_working_3-way'!X103^(1/3))*COS(('OddsRatio_working_3-way'!Y103)/3)</f>
        <v>0.52521654807904739</v>
      </c>
      <c r="AG103" s="11">
        <f>-'OddsRatio_working_3-way'!U103/(3*'OddsRatio_working_3-way'!X103^(1/3))*COS(('OddsRatio_working_3-way'!Y103+2*PI())/3)</f>
        <v>-0.29765087209219843</v>
      </c>
      <c r="AH103" s="11">
        <f>-'OddsRatio_working_3-way'!U103/(3*'OddsRatio_working_3-way'!X103^(1/3))*COS(('OddsRatio_working_3-way'!Y103+4*PI())/3)</f>
        <v>-0.22756567598684913</v>
      </c>
      <c r="AI103" s="11">
        <f>'OddsRatio_working_3-way'!U103/(3*'OddsRatio_working_3-way'!X103^(1/3))*SIN(('OddsRatio_working_3-way'!Y103)/3)</f>
        <v>-4.0463706837631307E-2</v>
      </c>
      <c r="AJ103" s="11">
        <f>'OddsRatio_working_3-way'!U103/(3*'OddsRatio_working_3-way'!X103^(1/3))*SIN(('OddsRatio_working_3-way'!Y103+2*PI())/3)</f>
        <v>-0.43461901970561051</v>
      </c>
      <c r="AK103" s="11">
        <f>'OddsRatio_working_3-way'!U103/(3*'OddsRatio_working_3-way'!X103^(1/3))*SIN(('OddsRatio_working_3-way'!Y103+4*PI())/3)</f>
        <v>0.47508272654324163</v>
      </c>
      <c r="AL103" s="11">
        <f>'OddsRatio_working_3-way'!Z103+'OddsRatio_working_3-way'!AF103</f>
        <v>1.0504330961580948</v>
      </c>
      <c r="AM103" s="11">
        <f>'OddsRatio_working_3-way'!AA103+'OddsRatio_working_3-way'!AG103</f>
        <v>-0.59530174418439685</v>
      </c>
      <c r="AN103" s="11">
        <f>'OddsRatio_working_3-way'!AB103+'OddsRatio_working_3-way'!AH103</f>
        <v>-0.45513135197369825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1.0504330961580948</v>
      </c>
      <c r="AS103" s="11">
        <f>IF(('OddsRatio_working_3-way'!X103=0),IF(Q103&gt;0,-Q103^(1/3),(-Q103)^(1/3)),'OddsRatio_working_3-way'!AM103-'OddsRatio_working_3-way'!R103/3)</f>
        <v>-0.59530174418439685</v>
      </c>
      <c r="AT103" s="11">
        <f>IF(('OddsRatio_working_3-way'!X103=0),IF(Q103&gt;0,-Q103^(1/3),(-Q103)^(1/3)),'OddsRatio_working_3-way'!AN103-'OddsRatio_working_3-way'!R103/3)</f>
        <v>-0.45513135197369825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5.3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1.71</v>
      </c>
      <c r="D2" s="4">
        <f>IF(A2="","",((1/A2)+(1/B2)+(1/C2))-1)</f>
        <v>3.2541924433399094E-2</v>
      </c>
      <c r="E2" s="4">
        <f>IF(A2="","",(3*A2)/(3-($D2*A2)))</f>
        <v>5.6232868858695468</v>
      </c>
      <c r="F2" s="4">
        <f>IF(B2="","",(3*B2)/(3-($D2*B2)))</f>
        <v>4.0286834304648877</v>
      </c>
      <c r="G2" s="4">
        <f>IF(C2="","",(3*C2)/(3-($D2*C2)))</f>
        <v>1.7423180784513073</v>
      </c>
      <c r="I2" s="4">
        <f>IF(A2="","",D2+1)</f>
        <v>1.0325419244333991</v>
      </c>
    </row>
    <row r="3" spans="1:9" x14ac:dyDescent="0.2">
      <c r="A3" s="4">
        <f>IF('True_Odds_Calculator_3-way'!A4="","",'True_Odds_Calculator_3-way'!A4)</f>
        <v>2.81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2.57</v>
      </c>
      <c r="D3" s="4">
        <f t="shared" ref="D3:D66" si="0">IF(A3="","",((1/A3)+(1/B3)+(1/C3))-1)</f>
        <v>2.8263063466925198E-2</v>
      </c>
      <c r="E3" s="4">
        <f t="shared" ref="E3:E66" si="1">IF(A3="","",(3*A3)/(3-($D3*A3)))</f>
        <v>2.8864121903693345</v>
      </c>
      <c r="F3" s="4">
        <f t="shared" ref="F3:F66" si="2">IF(B3="","",(3*B3)/(3-($D3*B3)))</f>
        <v>3.6514327964519357</v>
      </c>
      <c r="G3" s="4">
        <f t="shared" ref="G3:G66" si="3">IF(C3="","",(3*C3)/(3-($D3*C3)))</f>
        <v>2.6337688762158842</v>
      </c>
      <c r="I3" s="4">
        <f t="shared" ref="I3:I66" si="4">IF(A3="","",D3+1)</f>
        <v>1.0282630634669252</v>
      </c>
    </row>
    <row r="4" spans="1: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2.92</v>
      </c>
      <c r="D4" s="4">
        <f t="shared" si="0"/>
        <v>2.6747596243085647E-2</v>
      </c>
      <c r="E4" s="4">
        <f t="shared" si="1"/>
        <v>2.5151651908682049</v>
      </c>
      <c r="F4" s="4">
        <f t="shared" si="2"/>
        <v>3.719381414829475</v>
      </c>
      <c r="G4" s="4">
        <f t="shared" si="3"/>
        <v>2.9980522732753343</v>
      </c>
      <c r="I4" s="4">
        <f t="shared" si="4"/>
        <v>1.0267475962430856</v>
      </c>
    </row>
    <row r="5" spans="1:9" x14ac:dyDescent="0.2">
      <c r="A5" s="4">
        <f>IF('True_Odds_Calculator_3-way'!A6="","",'True_Odds_Calculator_3-way'!A6)</f>
        <v>2.1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4.07</v>
      </c>
      <c r="D5" s="4">
        <f t="shared" si="0"/>
        <v>2.8639188148390504E-2</v>
      </c>
      <c r="E5" s="4">
        <f t="shared" si="1"/>
        <v>2.1429608615153017</v>
      </c>
      <c r="F5" s="4">
        <f t="shared" si="2"/>
        <v>3.3647141128574543</v>
      </c>
      <c r="G5" s="4">
        <f t="shared" si="3"/>
        <v>4.2345276245920722</v>
      </c>
      <c r="I5" s="4">
        <f t="shared" si="4"/>
        <v>1.0286391881483905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5.85</v>
      </c>
      <c r="D6" s="4">
        <f t="shared" si="0"/>
        <v>3.2926417541802255E-2</v>
      </c>
      <c r="E6" s="4">
        <f t="shared" si="1"/>
        <v>1.7219394780054467</v>
      </c>
      <c r="F6" s="4">
        <f t="shared" si="2"/>
        <v>3.8566142038056523</v>
      </c>
      <c r="G6" s="4">
        <f t="shared" si="3"/>
        <v>6.2513792720405821</v>
      </c>
      <c r="I6" s="4">
        <f t="shared" si="4"/>
        <v>1.0329264175418023</v>
      </c>
    </row>
    <row r="7" spans="1:9" x14ac:dyDescent="0.2">
      <c r="A7" s="4">
        <f>IF('True_Odds_Calculator_3-way'!A8="","",'True_Odds_Calculator_3-way'!A8)</f>
        <v>1.68</v>
      </c>
      <c r="B7" s="4">
        <f>IF('True_Odds_Calculator_3-way'!B8="","",'True_Odds_Calculator_3-way'!B8)</f>
        <v>4.03</v>
      </c>
      <c r="C7" s="4">
        <f>IF('True_Odds_Calculator_3-way'!C8="","",'True_Odds_Calculator_3-way'!C8)</f>
        <v>5.31</v>
      </c>
      <c r="D7" s="4">
        <f t="shared" si="0"/>
        <v>3.1700970191948841E-2</v>
      </c>
      <c r="E7" s="4">
        <f t="shared" si="1"/>
        <v>1.7103632985286741</v>
      </c>
      <c r="F7" s="4">
        <f t="shared" si="2"/>
        <v>4.2092508197020733</v>
      </c>
      <c r="G7" s="4">
        <f t="shared" si="3"/>
        <v>5.6256598067008126</v>
      </c>
      <c r="I7" s="4">
        <f t="shared" si="4"/>
        <v>1.0317009701919488</v>
      </c>
    </row>
    <row r="8" spans="1:9" x14ac:dyDescent="0.2">
      <c r="A8" s="4">
        <f>IF('True_Odds_Calculator_3-way'!A9="","",'True_Odds_Calculator_3-way'!A9)</f>
        <v>1.9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4.4000000000000004</v>
      </c>
      <c r="D8" s="4">
        <f t="shared" si="0"/>
        <v>2.9070610410323328E-2</v>
      </c>
      <c r="E8" s="4">
        <f t="shared" si="1"/>
        <v>1.9356377753870619</v>
      </c>
      <c r="F8" s="4">
        <f t="shared" si="2"/>
        <v>3.7623420310937359</v>
      </c>
      <c r="G8" s="4">
        <f t="shared" si="3"/>
        <v>4.5959573522878721</v>
      </c>
      <c r="I8" s="4">
        <f t="shared" si="4"/>
        <v>1.0290706104103233</v>
      </c>
    </row>
    <row r="9" spans="1:9" x14ac:dyDescent="0.2">
      <c r="A9" s="4">
        <f>IF('True_Odds_Calculator_3-way'!A10="","",'True_Odds_Calculator_3-way'!A10)</f>
        <v>3.38</v>
      </c>
      <c r="B9" s="4">
        <f>IF('True_Odds_Calculator_3-way'!B10="","",'True_Odds_Calculator_3-way'!B10)</f>
        <v>3.16</v>
      </c>
      <c r="C9" s="4">
        <f>IF('True_Odds_Calculator_3-way'!C10="","",'True_Odds_Calculator_3-way'!C10)</f>
        <v>2.41</v>
      </c>
      <c r="D9" s="4">
        <f t="shared" si="0"/>
        <v>2.7251443704311651E-2</v>
      </c>
      <c r="E9" s="4">
        <f t="shared" si="1"/>
        <v>3.4870643595795916</v>
      </c>
      <c r="F9" s="4">
        <f t="shared" si="2"/>
        <v>3.2533880284773362</v>
      </c>
      <c r="G9" s="4">
        <f t="shared" si="3"/>
        <v>2.4639405699792936</v>
      </c>
      <c r="I9" s="4">
        <f t="shared" si="4"/>
        <v>1.0272514437043117</v>
      </c>
    </row>
    <row r="10" spans="1:9" x14ac:dyDescent="0.2">
      <c r="A10" s="4">
        <f>IF('True_Odds_Calculator_3-way'!A11="","",'True_Odds_Calculator_3-way'!A11)</f>
        <v>1.07</v>
      </c>
      <c r="B10" s="4">
        <f>IF('True_Odds_Calculator_3-way'!B11="","",'True_Odds_Calculator_3-way'!B11)</f>
        <v>12.23</v>
      </c>
      <c r="C10" s="4">
        <f>IF('True_Odds_Calculator_3-way'!C11="","",'True_Odds_Calculator_3-way'!C11)</f>
        <v>37.44</v>
      </c>
      <c r="D10" s="4">
        <f t="shared" si="0"/>
        <v>4.3054989776128982E-2</v>
      </c>
      <c r="E10" s="4">
        <f t="shared" si="1"/>
        <v>1.0866874768263088</v>
      </c>
      <c r="F10" s="4">
        <f t="shared" si="2"/>
        <v>14.833607224875241</v>
      </c>
      <c r="G10" s="4">
        <f t="shared" si="3"/>
        <v>80.920955237080506</v>
      </c>
      <c r="I10" s="4">
        <f t="shared" si="4"/>
        <v>1.043054989776129</v>
      </c>
    </row>
    <row r="11" spans="1:9" x14ac:dyDescent="0.2">
      <c r="A11" s="4">
        <f>IF('True_Odds_Calculator_3-way'!A12="","",'True_Odds_Calculator_3-way'!A12)</f>
        <v>3.95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1.96</v>
      </c>
      <c r="D11" s="4">
        <f t="shared" si="0"/>
        <v>4.7459547685587467E-2</v>
      </c>
      <c r="E11" s="4">
        <f t="shared" si="1"/>
        <v>4.2132812210114903</v>
      </c>
      <c r="F11" s="4">
        <f t="shared" si="2"/>
        <v>3.7275731512485502</v>
      </c>
      <c r="G11" s="4">
        <f t="shared" si="3"/>
        <v>2.0227182309944123</v>
      </c>
      <c r="I11" s="4">
        <f t="shared" si="4"/>
        <v>1.0474595476855875</v>
      </c>
    </row>
    <row r="12" spans="1:9" x14ac:dyDescent="0.2">
      <c r="A12" s="4">
        <f>IF('True_Odds_Calculator_3-way'!A13="","",'True_Odds_Calculator_3-way'!A13)</f>
        <v>1.48</v>
      </c>
      <c r="B12" s="4">
        <f>IF('True_Odds_Calculator_3-way'!B13="","",'True_Odds_Calculator_3-way'!B13)</f>
        <v>4.67</v>
      </c>
      <c r="C12" s="4">
        <f>IF('True_Odds_Calculator_3-way'!C13="","",'True_Odds_Calculator_3-way'!C13)</f>
        <v>6.68</v>
      </c>
      <c r="D12" s="4">
        <f t="shared" si="0"/>
        <v>3.9509036790704721E-2</v>
      </c>
      <c r="E12" s="4">
        <f t="shared" si="1"/>
        <v>1.5094202994576618</v>
      </c>
      <c r="F12" s="4">
        <f t="shared" si="2"/>
        <v>4.9760383010105809</v>
      </c>
      <c r="G12" s="4">
        <f t="shared" si="3"/>
        <v>7.3243482204349197</v>
      </c>
      <c r="I12" s="4">
        <f t="shared" si="4"/>
        <v>1.0395090367907047</v>
      </c>
    </row>
    <row r="13" spans="1:9" x14ac:dyDescent="0.2">
      <c r="A13" s="4">
        <f>IF('True_Odds_Calculator_3-way'!A14="","",'True_Odds_Calculator_3-way'!A14)</f>
        <v>2.68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2.85</v>
      </c>
      <c r="D13" s="4">
        <f t="shared" si="0"/>
        <v>4.3500339232038776E-2</v>
      </c>
      <c r="E13" s="4">
        <f t="shared" si="1"/>
        <v>2.7883563736852457</v>
      </c>
      <c r="F13" s="4">
        <f t="shared" si="2"/>
        <v>3.2788099500595225</v>
      </c>
      <c r="G13" s="4">
        <f t="shared" si="3"/>
        <v>2.9728541560622816</v>
      </c>
      <c r="I13" s="4">
        <f t="shared" si="4"/>
        <v>1.0435003392320388</v>
      </c>
    </row>
    <row r="14" spans="1: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3.69</v>
      </c>
      <c r="C14" s="4">
        <f>IF('True_Odds_Calculator_3-way'!C15="","",'True_Odds_Calculator_3-way'!C15)</f>
        <v>4.42</v>
      </c>
      <c r="D14" s="4">
        <f t="shared" si="0"/>
        <v>2.9161947535524257E-2</v>
      </c>
      <c r="E14" s="4">
        <f t="shared" si="1"/>
        <v>1.9149962119464665</v>
      </c>
      <c r="F14" s="4">
        <f t="shared" si="2"/>
        <v>3.827281508543674</v>
      </c>
      <c r="G14" s="4">
        <f t="shared" si="3"/>
        <v>4.6184321827963295</v>
      </c>
      <c r="I14" s="4">
        <f t="shared" si="4"/>
        <v>1.0291619475355243</v>
      </c>
    </row>
    <row r="15" spans="1:9" x14ac:dyDescent="0.2">
      <c r="A15" s="4">
        <f>IF('True_Odds_Calculator_3-way'!A16="","",'True_Odds_Calculator_3-way'!A16)</f>
        <v>4.53</v>
      </c>
      <c r="B15" s="4">
        <f>IF('True_Odds_Calculator_3-way'!B16="","",'True_Odds_Calculator_3-way'!B16)</f>
        <v>4.3600000000000003</v>
      </c>
      <c r="C15" s="4">
        <f>IF('True_Odds_Calculator_3-way'!C16="","",'True_Odds_Calculator_3-way'!C16)</f>
        <v>1.72</v>
      </c>
      <c r="D15" s="4">
        <f t="shared" si="0"/>
        <v>3.1503698878726727E-2</v>
      </c>
      <c r="E15" s="4">
        <f t="shared" si="1"/>
        <v>4.7562579757782766</v>
      </c>
      <c r="F15" s="4">
        <f t="shared" si="2"/>
        <v>4.5692026604764884</v>
      </c>
      <c r="G15" s="4">
        <f t="shared" si="3"/>
        <v>1.7516383024244402</v>
      </c>
      <c r="I15" s="4">
        <f t="shared" si="4"/>
        <v>1.0315036988787267</v>
      </c>
    </row>
    <row r="16" spans="1: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3.79</v>
      </c>
      <c r="C16" s="4">
        <f>IF('True_Odds_Calculator_3-way'!C17="","",'True_Odds_Calculator_3-way'!C17)</f>
        <v>3.02</v>
      </c>
      <c r="D16" s="4">
        <f t="shared" si="0"/>
        <v>2.787850345906584E-2</v>
      </c>
      <c r="E16" s="4">
        <f t="shared" si="1"/>
        <v>2.3606753130582354</v>
      </c>
      <c r="F16" s="4">
        <f t="shared" si="2"/>
        <v>3.928356083337651</v>
      </c>
      <c r="G16" s="4">
        <f t="shared" si="3"/>
        <v>3.1072016254721659</v>
      </c>
      <c r="I16" s="4">
        <f t="shared" si="4"/>
        <v>1.0278785034590658</v>
      </c>
    </row>
    <row r="17" spans="1:9" x14ac:dyDescent="0.2">
      <c r="A17" s="4">
        <f>IF('True_Odds_Calculator_3-way'!A18="","",'True_Odds_Calculator_3-way'!A18)</f>
        <v>3.67</v>
      </c>
      <c r="B17" s="4">
        <f>IF('True_Odds_Calculator_3-way'!B18="","",'True_Odds_Calculator_3-way'!B18)</f>
        <v>3.58</v>
      </c>
      <c r="C17" s="4">
        <f>IF('True_Odds_Calculator_3-way'!C18="","",'True_Odds_Calculator_3-way'!C18)</f>
        <v>2.0699999999999998</v>
      </c>
      <c r="D17" s="4">
        <f t="shared" si="0"/>
        <v>3.4900960410858772E-2</v>
      </c>
      <c r="E17" s="4">
        <f t="shared" si="1"/>
        <v>3.8336809568679628</v>
      </c>
      <c r="F17" s="4">
        <f t="shared" si="2"/>
        <v>3.7355812800786334</v>
      </c>
      <c r="G17" s="4">
        <f t="shared" si="3"/>
        <v>2.1210791116927874</v>
      </c>
      <c r="I17" s="4">
        <f t="shared" si="4"/>
        <v>1.0349009604108588</v>
      </c>
    </row>
    <row r="18" spans="1:9" x14ac:dyDescent="0.2">
      <c r="A18" s="4">
        <f>IF('True_Odds_Calculator_3-way'!A19="","",'True_Odds_Calculator_3-way'!A19)</f>
        <v>1.58</v>
      </c>
      <c r="B18" s="4">
        <f>IF('True_Odds_Calculator_3-way'!B19="","",'True_Odds_Calculator_3-way'!B19)</f>
        <v>4.18</v>
      </c>
      <c r="C18" s="4">
        <f>IF('True_Odds_Calculator_3-way'!C19="","",'True_Odds_Calculator_3-way'!C19)</f>
        <v>5.99</v>
      </c>
      <c r="D18" s="4">
        <f t="shared" si="0"/>
        <v>3.9090750346129299E-2</v>
      </c>
      <c r="E18" s="4">
        <f t="shared" si="1"/>
        <v>1.6132124882945278</v>
      </c>
      <c r="F18" s="4">
        <f t="shared" si="2"/>
        <v>4.4207844132321954</v>
      </c>
      <c r="G18" s="4">
        <f t="shared" si="3"/>
        <v>6.4971069849512411</v>
      </c>
      <c r="I18" s="4">
        <f t="shared" si="4"/>
        <v>1.0390907503461293</v>
      </c>
    </row>
    <row r="19" spans="1:9" x14ac:dyDescent="0.2">
      <c r="A19" s="4">
        <f>IF('True_Odds_Calculator_3-way'!A20="","",'True_Odds_Calculator_3-way'!A20)</f>
        <v>1.26</v>
      </c>
      <c r="B19" s="4">
        <f>IF('True_Odds_Calculator_3-way'!B20="","",'True_Odds_Calculator_3-way'!B20)</f>
        <v>6.14</v>
      </c>
      <c r="C19" s="4">
        <f>IF('True_Odds_Calculator_3-way'!C20="","",'True_Odds_Calculator_3-way'!C20)</f>
        <v>12.01</v>
      </c>
      <c r="D19" s="4">
        <f t="shared" si="0"/>
        <v>3.9781189873268286E-2</v>
      </c>
      <c r="E19" s="4">
        <f t="shared" si="1"/>
        <v>1.2814099248407438</v>
      </c>
      <c r="F19" s="4">
        <f t="shared" si="2"/>
        <v>6.6842215318351101</v>
      </c>
      <c r="G19" s="4">
        <f t="shared" si="3"/>
        <v>14.284989814976333</v>
      </c>
      <c r="I19" s="4">
        <f t="shared" si="4"/>
        <v>1.0397811898732683</v>
      </c>
    </row>
    <row r="20" spans="1:9" x14ac:dyDescent="0.2">
      <c r="A20" s="4">
        <f>IF('True_Odds_Calculator_3-way'!A21="","",'True_Odds_Calculator_3-way'!A21)</f>
        <v>2.31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3.75</v>
      </c>
      <c r="D20" s="4">
        <f t="shared" si="0"/>
        <v>3.2900432900432763E-2</v>
      </c>
      <c r="E20" s="4">
        <f t="shared" si="1"/>
        <v>2.370041039671682</v>
      </c>
      <c r="F20" s="4">
        <f t="shared" si="2"/>
        <v>3.1020590868397493</v>
      </c>
      <c r="G20" s="4">
        <f t="shared" si="3"/>
        <v>3.9108352144469518</v>
      </c>
      <c r="I20" s="4">
        <f t="shared" si="4"/>
        <v>1.0329004329004328</v>
      </c>
    </row>
    <row r="21" spans="1:9" x14ac:dyDescent="0.2">
      <c r="A21" s="4">
        <f>IF('True_Odds_Calculator_3-way'!A22="","",'True_Odds_Calculator_3-way'!A22)</f>
        <v>1.45</v>
      </c>
      <c r="B21" s="4">
        <f>IF('True_Odds_Calculator_3-way'!B22="","",'True_Odds_Calculator_3-way'!B22)</f>
        <v>4.53</v>
      </c>
      <c r="C21" s="4">
        <f>IF('True_Odds_Calculator_3-way'!C22="","",'True_Odds_Calculator_3-way'!C22)</f>
        <v>8.39</v>
      </c>
      <c r="D21" s="4">
        <f t="shared" si="0"/>
        <v>2.9595235613176341E-2</v>
      </c>
      <c r="E21" s="4">
        <f t="shared" si="1"/>
        <v>1.4710423246948781</v>
      </c>
      <c r="F21" s="4">
        <f t="shared" si="2"/>
        <v>4.7419103087965278</v>
      </c>
      <c r="G21" s="4">
        <f t="shared" si="3"/>
        <v>9.147086104385096</v>
      </c>
      <c r="I21" s="4">
        <f t="shared" si="4"/>
        <v>1.0295952356131763</v>
      </c>
    </row>
    <row r="22" spans="1:9" x14ac:dyDescent="0.2">
      <c r="A22" s="4">
        <f>IF('True_Odds_Calculator_3-way'!A23="","",'True_Odds_Calculator_3-way'!A23)</f>
        <v>3.1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2.48</v>
      </c>
      <c r="D22" s="4">
        <f t="shared" si="0"/>
        <v>3.8306451612903247E-2</v>
      </c>
      <c r="E22" s="4">
        <f t="shared" si="1"/>
        <v>3.2277657266811279</v>
      </c>
      <c r="F22" s="4">
        <f t="shared" si="2"/>
        <v>3.3363228699551573</v>
      </c>
      <c r="G22" s="4">
        <f t="shared" si="3"/>
        <v>2.5611015490533564</v>
      </c>
      <c r="I22" s="4">
        <f t="shared" si="4"/>
        <v>1.0383064516129032</v>
      </c>
    </row>
    <row r="23" spans="1:9" x14ac:dyDescent="0.2">
      <c r="A23" s="4">
        <f>IF('True_Odds_Calculator_3-way'!A24="","",'True_Odds_Calculator_3-way'!A24)</f>
        <v>3.62</v>
      </c>
      <c r="B23" s="4">
        <f>IF('True_Odds_Calculator_3-way'!B24="","",'True_Odds_Calculator_3-way'!B24)</f>
        <v>3.33</v>
      </c>
      <c r="C23" s="4">
        <f>IF('True_Odds_Calculator_3-way'!C24="","",'True_Odds_Calculator_3-way'!C24)</f>
        <v>2.21</v>
      </c>
      <c r="D23" s="4">
        <f t="shared" si="0"/>
        <v>2.9032082005757687E-2</v>
      </c>
      <c r="E23" s="4">
        <f t="shared" si="1"/>
        <v>3.7514199135523976</v>
      </c>
      <c r="F23" s="4">
        <f t="shared" si="2"/>
        <v>3.4408846089962077</v>
      </c>
      <c r="G23" s="4">
        <f t="shared" si="3"/>
        <v>2.2582981481457414</v>
      </c>
      <c r="I23" s="4">
        <f t="shared" si="4"/>
        <v>1.0290320820057577</v>
      </c>
    </row>
    <row r="24" spans="1:9" x14ac:dyDescent="0.2">
      <c r="A24" s="4">
        <f>IF('True_Odds_Calculator_3-way'!A25="","",'True_Odds_Calculator_3-way'!A25)</f>
        <v>2.61</v>
      </c>
      <c r="B24" s="4">
        <f>IF('True_Odds_Calculator_3-way'!B25="","",'True_Odds_Calculator_3-way'!B25)</f>
        <v>3.23</v>
      </c>
      <c r="C24" s="4">
        <f>IF('True_Odds_Calculator_3-way'!C25="","",'True_Odds_Calculator_3-way'!C25)</f>
        <v>2.98</v>
      </c>
      <c r="D24" s="4">
        <f t="shared" si="0"/>
        <v>2.8309755470579345E-2</v>
      </c>
      <c r="E24" s="4">
        <f t="shared" si="1"/>
        <v>2.6759061976011789</v>
      </c>
      <c r="F24" s="4">
        <f t="shared" si="2"/>
        <v>3.3315460914180117</v>
      </c>
      <c r="G24" s="4">
        <f t="shared" si="3"/>
        <v>3.0662253972730502</v>
      </c>
      <c r="I24" s="4">
        <f t="shared" si="4"/>
        <v>1.0283097554705793</v>
      </c>
    </row>
    <row r="25" spans="1: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</v>
      </c>
      <c r="C25" s="4">
        <f>IF('True_Odds_Calculator_3-way'!C26="","",'True_Odds_Calculator_3-way'!C26)</f>
        <v>3.24</v>
      </c>
      <c r="D25" s="4">
        <f t="shared" si="0"/>
        <v>2.807569474236149E-2</v>
      </c>
      <c r="E25" s="4">
        <f t="shared" si="1"/>
        <v>2.654337649192358</v>
      </c>
      <c r="F25" s="4">
        <f t="shared" si="2"/>
        <v>3.0866601275134871</v>
      </c>
      <c r="G25" s="4">
        <f t="shared" si="3"/>
        <v>3.3413145041410073</v>
      </c>
      <c r="I25" s="4">
        <f t="shared" si="4"/>
        <v>1.0280756947423615</v>
      </c>
    </row>
    <row r="26" spans="1:9" x14ac:dyDescent="0.2">
      <c r="A26" s="4">
        <f>IF('True_Odds_Calculator_3-way'!A27="","",'True_Odds_Calculator_3-way'!A27)</f>
        <v>2.0099999999999998</v>
      </c>
      <c r="B26" s="4">
        <f>IF('True_Odds_Calculator_3-way'!B27="","",'True_Odds_Calculator_3-way'!B27)</f>
        <v>3.85</v>
      </c>
      <c r="C26" s="4">
        <f>IF('True_Odds_Calculator_3-way'!C27="","",'True_Odds_Calculator_3-way'!C27)</f>
        <v>3.69</v>
      </c>
      <c r="D26" s="4">
        <f t="shared" si="0"/>
        <v>2.8255407578305469E-2</v>
      </c>
      <c r="E26" s="4">
        <f t="shared" si="1"/>
        <v>2.0487858164505899</v>
      </c>
      <c r="F26" s="4">
        <f t="shared" si="2"/>
        <v>3.9948579698669073</v>
      </c>
      <c r="G26" s="4">
        <f t="shared" si="3"/>
        <v>3.8228602640987326</v>
      </c>
      <c r="I26" s="4">
        <f t="shared" si="4"/>
        <v>1.0282554075783055</v>
      </c>
    </row>
    <row r="27" spans="1:9" x14ac:dyDescent="0.2">
      <c r="A27" s="4">
        <f>IF('True_Odds_Calculator_3-way'!A28="","",'True_Odds_Calculator_3-way'!A28)</f>
        <v>2.6</v>
      </c>
      <c r="B27" s="4">
        <f>IF('True_Odds_Calculator_3-way'!B28="","",'True_Odds_Calculator_3-way'!B28)</f>
        <v>3.34</v>
      </c>
      <c r="C27" s="4">
        <f>IF('True_Odds_Calculator_3-way'!C28="","",'True_Odds_Calculator_3-way'!C28)</f>
        <v>2.91</v>
      </c>
      <c r="D27" s="4">
        <f t="shared" si="0"/>
        <v>2.7659193904023827E-2</v>
      </c>
      <c r="E27" s="4">
        <f t="shared" si="1"/>
        <v>2.6638560973518621</v>
      </c>
      <c r="F27" s="4">
        <f t="shared" si="2"/>
        <v>3.4461194670312882</v>
      </c>
      <c r="G27" s="4">
        <f t="shared" si="3"/>
        <v>2.9902260241769825</v>
      </c>
      <c r="I27" s="4">
        <f t="shared" si="4"/>
        <v>1.0276591939040238</v>
      </c>
    </row>
    <row r="28" spans="1:9" x14ac:dyDescent="0.2">
      <c r="A28" s="4">
        <f>IF('True_Odds_Calculator_3-way'!A29="","",'True_Odds_Calculator_3-way'!A29)</f>
        <v>1.68</v>
      </c>
      <c r="B28" s="4">
        <f>IF('True_Odds_Calculator_3-way'!B29="","",'True_Odds_Calculator_3-way'!B29)</f>
        <v>3.92</v>
      </c>
      <c r="C28" s="4">
        <f>IF('True_Odds_Calculator_3-way'!C29="","",'True_Odds_Calculator_3-way'!C29)</f>
        <v>5.59</v>
      </c>
      <c r="D28" s="4">
        <f t="shared" si="0"/>
        <v>2.9231012619717056E-2</v>
      </c>
      <c r="E28" s="4">
        <f t="shared" si="1"/>
        <v>1.7079581946229447</v>
      </c>
      <c r="F28" s="4">
        <f t="shared" si="2"/>
        <v>4.0756710285936304</v>
      </c>
      <c r="G28" s="4">
        <f t="shared" si="3"/>
        <v>5.9120101683533992</v>
      </c>
      <c r="I28" s="4">
        <f t="shared" si="4"/>
        <v>1.0292310126197171</v>
      </c>
    </row>
    <row r="29" spans="1: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1.97</v>
      </c>
      <c r="D29" s="4">
        <f t="shared" si="0"/>
        <v>2.9140764875274838E-2</v>
      </c>
      <c r="E29" s="4">
        <f t="shared" si="1"/>
        <v>4.140054857808293</v>
      </c>
      <c r="F29" s="4">
        <f t="shared" si="2"/>
        <v>3.8379364996767564</v>
      </c>
      <c r="G29" s="4">
        <f t="shared" si="3"/>
        <v>2.008432908049409</v>
      </c>
      <c r="I29" s="4">
        <f t="shared" si="4"/>
        <v>1.0291407648752748</v>
      </c>
    </row>
    <row r="30" spans="1:9" x14ac:dyDescent="0.2">
      <c r="A30" s="4">
        <f>IF('True_Odds_Calculator_3-way'!A31="","",'True_Odds_Calculator_3-way'!A31)</f>
        <v>2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3.91</v>
      </c>
      <c r="D30" s="4">
        <f t="shared" si="0"/>
        <v>2.8234039736022343E-2</v>
      </c>
      <c r="E30" s="4">
        <f t="shared" si="1"/>
        <v>2.0383675672604333</v>
      </c>
      <c r="F30" s="4">
        <f t="shared" si="2"/>
        <v>3.8012953813957799</v>
      </c>
      <c r="G30" s="4">
        <f t="shared" si="3"/>
        <v>4.0593784919164344</v>
      </c>
      <c r="I30" s="4">
        <f t="shared" si="4"/>
        <v>1.0282340397360223</v>
      </c>
    </row>
    <row r="31" spans="1: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2.7</v>
      </c>
      <c r="D31" s="4">
        <f t="shared" si="0"/>
        <v>2.6914425118017782E-2</v>
      </c>
      <c r="E31" s="4">
        <f t="shared" si="1"/>
        <v>2.8721487503033232</v>
      </c>
      <c r="F31" s="4">
        <f t="shared" si="2"/>
        <v>3.4431737604770811</v>
      </c>
      <c r="G31" s="4">
        <f t="shared" si="3"/>
        <v>2.7670256133019682</v>
      </c>
      <c r="I31" s="4">
        <f t="shared" si="4"/>
        <v>1.0269144251180178</v>
      </c>
    </row>
    <row r="32" spans="1:9" x14ac:dyDescent="0.2">
      <c r="A32" s="4">
        <f>IF('True_Odds_Calculator_3-way'!A33="","",'True_Odds_Calculator_3-way'!A33)</f>
        <v>9.44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1.38</v>
      </c>
      <c r="D32" s="4">
        <f t="shared" si="0"/>
        <v>4.2884109602329357E-2</v>
      </c>
      <c r="E32" s="4">
        <f t="shared" si="1"/>
        <v>10.912563065742036</v>
      </c>
      <c r="F32" s="4">
        <f t="shared" si="2"/>
        <v>5.0500071439717713</v>
      </c>
      <c r="G32" s="4">
        <f t="shared" si="3"/>
        <v>1.4077706559073213</v>
      </c>
      <c r="I32" s="4">
        <f t="shared" si="4"/>
        <v>1.0428841096023294</v>
      </c>
    </row>
    <row r="33" spans="1:9" x14ac:dyDescent="0.2">
      <c r="A33" s="4">
        <f>IF('True_Odds_Calculator_3-way'!A34="","",'True_Odds_Calculator_3-way'!A34)</f>
        <v>4.67</v>
      </c>
      <c r="B33" s="4">
        <f>IF('True_Odds_Calculator_3-way'!B34="","",'True_Odds_Calculator_3-way'!B34)</f>
        <v>3.84</v>
      </c>
      <c r="C33" s="4">
        <f>IF('True_Odds_Calculator_3-way'!C34="","",'True_Odds_Calculator_3-way'!C34)</f>
        <v>1.76</v>
      </c>
      <c r="D33" s="4">
        <f t="shared" si="0"/>
        <v>4.2731247161118757E-2</v>
      </c>
      <c r="E33" s="4">
        <f t="shared" si="1"/>
        <v>5.002776209138835</v>
      </c>
      <c r="F33" s="4">
        <f t="shared" si="2"/>
        <v>4.0621852708112538</v>
      </c>
      <c r="G33" s="4">
        <f t="shared" si="3"/>
        <v>1.8052559586200334</v>
      </c>
      <c r="I33" s="4">
        <f t="shared" si="4"/>
        <v>1.0427312471611188</v>
      </c>
    </row>
    <row r="34" spans="1:9" x14ac:dyDescent="0.2">
      <c r="A34" s="4">
        <f>IF('True_Odds_Calculator_3-way'!A35="","",'True_Odds_Calculator_3-way'!A35)</f>
        <v>3.1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2.25</v>
      </c>
      <c r="D34" s="4">
        <f t="shared" si="0"/>
        <v>3.8764220040517383E-2</v>
      </c>
      <c r="E34" s="4">
        <f t="shared" si="1"/>
        <v>3.2293562591738314</v>
      </c>
      <c r="F34" s="4">
        <f t="shared" si="2"/>
        <v>3.8637230306071255</v>
      </c>
      <c r="G34" s="4">
        <f t="shared" si="3"/>
        <v>2.3173733786752537</v>
      </c>
      <c r="I34" s="4">
        <f t="shared" si="4"/>
        <v>1.0387642200405174</v>
      </c>
    </row>
    <row r="35" spans="1:9" x14ac:dyDescent="0.2">
      <c r="A35" s="4">
        <f>IF('True_Odds_Calculator_3-way'!A36="","",'True_Odds_Calculator_3-way'!A36)</f>
        <v>1.57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6.35</v>
      </c>
      <c r="D35" s="4">
        <f t="shared" si="0"/>
        <v>6.108965678653222E-2</v>
      </c>
      <c r="E35" s="4">
        <f t="shared" si="1"/>
        <v>1.6218509875657277</v>
      </c>
      <c r="F35" s="4">
        <f t="shared" si="2"/>
        <v>4.0600324891288118</v>
      </c>
      <c r="G35" s="4">
        <f t="shared" si="3"/>
        <v>7.2930366011265617</v>
      </c>
      <c r="I35" s="4">
        <f t="shared" si="4"/>
        <v>1.0610896567865322</v>
      </c>
    </row>
    <row r="36" spans="1:9" x14ac:dyDescent="0.2">
      <c r="A36" s="4">
        <f>IF('True_Odds_Calculator_3-way'!A37="","",'True_Odds_Calculator_3-way'!A37)</f>
        <v>15.58</v>
      </c>
      <c r="B36" s="4">
        <f>IF('True_Odds_Calculator_3-way'!B37="","",'True_Odds_Calculator_3-way'!B37)</f>
        <v>5.57</v>
      </c>
      <c r="C36" s="4">
        <f>IF('True_Odds_Calculator_3-way'!C37="","",'True_Odds_Calculator_3-way'!C37)</f>
        <v>1.21</v>
      </c>
      <c r="D36" s="4">
        <f t="shared" si="0"/>
        <v>7.0164347011099304E-2</v>
      </c>
      <c r="E36" s="4">
        <f t="shared" si="1"/>
        <v>24.511764439491465</v>
      </c>
      <c r="F36" s="4">
        <f t="shared" si="2"/>
        <v>6.4042996736631546</v>
      </c>
      <c r="G36" s="4">
        <f t="shared" si="3"/>
        <v>1.2452398134820264</v>
      </c>
      <c r="I36" s="4">
        <f t="shared" si="4"/>
        <v>1.0701643470110993</v>
      </c>
    </row>
    <row r="37" spans="1:9" x14ac:dyDescent="0.2">
      <c r="A37" s="4">
        <f>IF('True_Odds_Calculator_3-way'!A38="","",'True_Odds_Calculator_3-way'!A38)</f>
        <v>1.72</v>
      </c>
      <c r="B37" s="4">
        <f>IF('True_Odds_Calculator_3-way'!B38="","",'True_Odds_Calculator_3-way'!B38)</f>
        <v>3.73</v>
      </c>
      <c r="C37" s="4">
        <f>IF('True_Odds_Calculator_3-way'!C38="","",'True_Odds_Calculator_3-way'!C38)</f>
        <v>5.01</v>
      </c>
      <c r="D37" s="4">
        <f t="shared" si="0"/>
        <v>4.9092661985711272E-2</v>
      </c>
      <c r="E37" s="4">
        <f t="shared" si="1"/>
        <v>1.769813998087804</v>
      </c>
      <c r="F37" s="4">
        <f t="shared" si="2"/>
        <v>3.9724740269862933</v>
      </c>
      <c r="G37" s="4">
        <f t="shared" si="3"/>
        <v>5.4574256533643153</v>
      </c>
      <c r="I37" s="4">
        <f t="shared" si="4"/>
        <v>1.0490926619857113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2.15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3.59</v>
      </c>
      <c r="D40" s="4">
        <f t="shared" si="0"/>
        <v>4.5782614728571147E-2</v>
      </c>
      <c r="E40" s="4">
        <f t="shared" si="1"/>
        <v>2.2229364887967424</v>
      </c>
      <c r="F40" s="4">
        <f t="shared" si="2"/>
        <v>3.4860947969453964</v>
      </c>
      <c r="G40" s="4">
        <f t="shared" si="3"/>
        <v>3.798083829724078</v>
      </c>
      <c r="I40" s="4">
        <f t="shared" si="4"/>
        <v>1.0457826147285711</v>
      </c>
    </row>
    <row r="41" spans="1:9" x14ac:dyDescent="0.2">
      <c r="A41" s="4">
        <f>IF('True_Odds_Calculator_3-way'!A40="","",'True_Odds_Calculator_3-way'!A40)</f>
        <v>4.0199999999999996</v>
      </c>
      <c r="B41" s="4">
        <f>IF('True_Odds_Calculator_3-way'!B40="","",'True_Odds_Calculator_3-way'!B40)</f>
        <v>3.89</v>
      </c>
      <c r="C41" s="4">
        <f>IF('True_Odds_Calculator_3-way'!C40="","",'True_Odds_Calculator_3-way'!C40)</f>
        <v>1.85</v>
      </c>
      <c r="D41" s="4">
        <f t="shared" si="0"/>
        <v>4.636616818637318E-2</v>
      </c>
      <c r="E41" s="4">
        <f t="shared" si="1"/>
        <v>4.2863113778902049</v>
      </c>
      <c r="F41" s="4">
        <f t="shared" si="2"/>
        <v>4.1388326832662292</v>
      </c>
      <c r="G41" s="4">
        <f t="shared" si="3"/>
        <v>1.9044530164664601</v>
      </c>
      <c r="I41" s="4">
        <f t="shared" si="4"/>
        <v>1.0463661681863732</v>
      </c>
    </row>
    <row r="42" spans="1: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3.39</v>
      </c>
      <c r="C42" s="4">
        <f>IF('True_Odds_Calculator_3-way'!C41="","",'True_Odds_Calculator_3-way'!C41)</f>
        <v>3.25</v>
      </c>
      <c r="D42" s="4">
        <f t="shared" si="0"/>
        <v>4.5155434535965489E-2</v>
      </c>
      <c r="E42" s="4">
        <f t="shared" si="1"/>
        <v>2.3395859139975226</v>
      </c>
      <c r="F42" s="4">
        <f t="shared" si="2"/>
        <v>3.5722777627668196</v>
      </c>
      <c r="G42" s="4">
        <f t="shared" si="3"/>
        <v>3.4171620573791675</v>
      </c>
      <c r="I42" s="4">
        <f t="shared" si="4"/>
        <v>1.0451554345359655</v>
      </c>
    </row>
    <row r="43" spans="1: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3.38</v>
      </c>
      <c r="C43" s="4">
        <f>IF('True_Odds_Calculator_3-way'!C42="","",'True_Odds_Calculator_3-way'!C42)</f>
        <v>3.93</v>
      </c>
      <c r="D43" s="4">
        <f t="shared" si="0"/>
        <v>2.8779813895863038E-2</v>
      </c>
      <c r="E43" s="4">
        <f t="shared" si="1"/>
        <v>2.1327617385235169</v>
      </c>
      <c r="F43" s="4">
        <f t="shared" si="2"/>
        <v>3.4932701834309441</v>
      </c>
      <c r="G43" s="4">
        <f t="shared" si="3"/>
        <v>4.0839721038054781</v>
      </c>
      <c r="I43" s="4">
        <f t="shared" si="4"/>
        <v>1.028779813895863</v>
      </c>
    </row>
    <row r="44" spans="1:9" x14ac:dyDescent="0.2">
      <c r="A44" s="4">
        <f>IF('True_Odds_Calculator_3-way'!A43="","",'True_Odds_Calculator_3-way'!A43)</f>
        <v>5.5</v>
      </c>
      <c r="B44" s="4">
        <f>IF('True_Odds_Calculator_3-way'!B43="","",'True_Odds_Calculator_3-way'!B43)</f>
        <v>4.37</v>
      </c>
      <c r="C44" s="4">
        <f>IF('True_Odds_Calculator_3-way'!C43="","",'True_Odds_Calculator_3-way'!C43)</f>
        <v>1.61</v>
      </c>
      <c r="D44" s="4">
        <f t="shared" si="0"/>
        <v>3.1769146185621988E-2</v>
      </c>
      <c r="E44" s="4">
        <f t="shared" si="1"/>
        <v>5.8401504194388174</v>
      </c>
      <c r="F44" s="4">
        <f t="shared" si="2"/>
        <v>4.58204348418138</v>
      </c>
      <c r="G44" s="4">
        <f t="shared" si="3"/>
        <v>1.6379257191997532</v>
      </c>
      <c r="I44" s="4">
        <f t="shared" si="4"/>
        <v>1.031769146185622</v>
      </c>
    </row>
    <row r="45" spans="1:9" x14ac:dyDescent="0.2">
      <c r="A45" s="4">
        <f>IF('True_Odds_Calculator_3-way'!A44="","",'True_Odds_Calculator_3-way'!A44)</f>
        <v>2.71</v>
      </c>
      <c r="B45" s="4">
        <f>IF('True_Odds_Calculator_3-way'!B44="","",'True_Odds_Calculator_3-way'!B44)</f>
        <v>3.46</v>
      </c>
      <c r="C45" s="4">
        <f>IF('True_Odds_Calculator_3-way'!C44="","",'True_Odds_Calculator_3-way'!C44)</f>
        <v>2.71</v>
      </c>
      <c r="D45" s="4">
        <f t="shared" si="0"/>
        <v>2.702472111426335E-2</v>
      </c>
      <c r="E45" s="4">
        <f t="shared" si="1"/>
        <v>2.7778128888274449</v>
      </c>
      <c r="F45" s="4">
        <f t="shared" si="2"/>
        <v>3.5713124952390629</v>
      </c>
      <c r="G45" s="4">
        <f t="shared" si="3"/>
        <v>2.7778128888274449</v>
      </c>
      <c r="I45" s="4">
        <f t="shared" si="4"/>
        <v>1.0270247211142634</v>
      </c>
    </row>
    <row r="46" spans="1:9" x14ac:dyDescent="0.2">
      <c r="A46" s="4">
        <f>IF('True_Odds_Calculator_3-way'!A45="","",'True_Odds_Calculator_3-way'!A45)</f>
        <v>2.61</v>
      </c>
      <c r="B46" s="4">
        <f>IF('True_Odds_Calculator_3-way'!B45="","",'True_Odds_Calculator_3-way'!B45)</f>
        <v>3.59</v>
      </c>
      <c r="C46" s="4">
        <f>IF('True_Odds_Calculator_3-way'!C45="","",'True_Odds_Calculator_3-way'!C45)</f>
        <v>2.73</v>
      </c>
      <c r="D46" s="4">
        <f t="shared" si="0"/>
        <v>2.799366078589971E-2</v>
      </c>
      <c r="E46" s="4">
        <f t="shared" si="1"/>
        <v>2.6751519476712478</v>
      </c>
      <c r="F46" s="4">
        <f t="shared" si="2"/>
        <v>3.7144299901446414</v>
      </c>
      <c r="G46" s="4">
        <f t="shared" si="3"/>
        <v>2.8013625577949206</v>
      </c>
      <c r="I46" s="4">
        <f t="shared" si="4"/>
        <v>1.0279936607858997</v>
      </c>
    </row>
    <row r="47" spans="1:9" x14ac:dyDescent="0.2">
      <c r="A47" s="4">
        <f>IF('True_Odds_Calculator_3-way'!A46="","",'True_Odds_Calculator_3-way'!A46)</f>
        <v>3.23</v>
      </c>
      <c r="B47" s="4">
        <f>IF('True_Odds_Calculator_3-way'!B46="","",'True_Odds_Calculator_3-way'!B46)</f>
        <v>3.21</v>
      </c>
      <c r="C47" s="4">
        <f>IF('True_Odds_Calculator_3-way'!C46="","",'True_Odds_Calculator_3-way'!C46)</f>
        <v>2.37</v>
      </c>
      <c r="D47" s="4">
        <f t="shared" si="0"/>
        <v>4.3064931240635262E-2</v>
      </c>
      <c r="E47" s="4">
        <f t="shared" si="1"/>
        <v>3.3870457123315818</v>
      </c>
      <c r="F47" s="4">
        <f t="shared" si="2"/>
        <v>3.3650602127504858</v>
      </c>
      <c r="G47" s="4">
        <f t="shared" si="3"/>
        <v>2.4534702363533052</v>
      </c>
      <c r="I47" s="4">
        <f t="shared" si="4"/>
        <v>1.0430649312406353</v>
      </c>
    </row>
    <row r="48" spans="1:9" x14ac:dyDescent="0.2">
      <c r="A48" s="4">
        <f>IF('True_Odds_Calculator_3-way'!A47="","",'True_Odds_Calculator_3-way'!A47)</f>
        <v>3.82</v>
      </c>
      <c r="B48" s="4">
        <f>IF('True_Odds_Calculator_3-way'!B47="","",'True_Odds_Calculator_3-way'!B47)</f>
        <v>4.03</v>
      </c>
      <c r="C48" s="4">
        <f>IF('True_Odds_Calculator_3-way'!C47="","",'True_Odds_Calculator_3-way'!C47)</f>
        <v>1.93</v>
      </c>
      <c r="D48" s="4">
        <f t="shared" si="0"/>
        <v>2.8053777554325698E-2</v>
      </c>
      <c r="E48" s="4">
        <f t="shared" si="1"/>
        <v>3.9615123933686203</v>
      </c>
      <c r="F48" s="4">
        <f t="shared" si="2"/>
        <v>4.1878204184327972</v>
      </c>
      <c r="G48" s="4">
        <f t="shared" si="3"/>
        <v>1.9654727144120261</v>
      </c>
      <c r="I48" s="4">
        <f t="shared" si="4"/>
        <v>1.0280537775543257</v>
      </c>
    </row>
    <row r="49" spans="1:9" x14ac:dyDescent="0.2">
      <c r="A49" s="4">
        <f>IF('True_Odds_Calculator_3-way'!A48="","",'True_Odds_Calculator_3-way'!A48)</f>
        <v>5.23</v>
      </c>
      <c r="B49" s="4">
        <f>IF('True_Odds_Calculator_3-way'!B48="","",'True_Odds_Calculator_3-way'!B48)</f>
        <v>4.46</v>
      </c>
      <c r="C49" s="4">
        <f>IF('True_Odds_Calculator_3-way'!C48="","",'True_Odds_Calculator_3-way'!C48)</f>
        <v>1.63</v>
      </c>
      <c r="D49" s="4">
        <f t="shared" si="0"/>
        <v>2.8916768062242637E-2</v>
      </c>
      <c r="E49" s="4">
        <f t="shared" si="1"/>
        <v>5.5076492202734988</v>
      </c>
      <c r="F49" s="4">
        <f t="shared" si="2"/>
        <v>4.6603464053937911</v>
      </c>
      <c r="G49" s="4">
        <f t="shared" si="3"/>
        <v>1.6560184409658858</v>
      </c>
      <c r="I49" s="4">
        <f t="shared" si="4"/>
        <v>1.0289167680622426</v>
      </c>
    </row>
    <row r="50" spans="1:9" x14ac:dyDescent="0.2">
      <c r="A50" s="4">
        <f>IF('True_Odds_Calculator_3-way'!A49="","",'True_Odds_Calculator_3-way'!A49)</f>
        <v>2.13</v>
      </c>
      <c r="B50" s="4">
        <f>IF('True_Odds_Calculator_3-way'!B49="","",'True_Odds_Calculator_3-way'!B49)</f>
        <v>3.71</v>
      </c>
      <c r="C50" s="4">
        <f>IF('True_Odds_Calculator_3-way'!C49="","",'True_Odds_Calculator_3-way'!C49)</f>
        <v>3.46</v>
      </c>
      <c r="D50" s="4">
        <f t="shared" si="0"/>
        <v>2.8042688091320933E-2</v>
      </c>
      <c r="E50" s="4">
        <f t="shared" si="1"/>
        <v>2.1732704859261798</v>
      </c>
      <c r="F50" s="4">
        <f t="shared" si="2"/>
        <v>3.843282968784862</v>
      </c>
      <c r="G50" s="4">
        <f t="shared" si="3"/>
        <v>3.5756455557106444</v>
      </c>
      <c r="I50" s="4">
        <f t="shared" si="4"/>
        <v>1.0280426880913209</v>
      </c>
    </row>
    <row r="51" spans="1:9" x14ac:dyDescent="0.2">
      <c r="A51" s="4">
        <f>IF('True_Odds_Calculator_3-way'!A50="","",'True_Odds_Calculator_3-way'!A50)</f>
        <v>2.1800000000000002</v>
      </c>
      <c r="B51" s="4">
        <f>IF('True_Odds_Calculator_3-way'!B50="","",'True_Odds_Calculator_3-way'!B50)</f>
        <v>3.26</v>
      </c>
      <c r="C51" s="4">
        <f>IF('True_Odds_Calculator_3-way'!C50="","",'True_Odds_Calculator_3-way'!C50)</f>
        <v>3.72</v>
      </c>
      <c r="D51" s="4">
        <f t="shared" si="0"/>
        <v>3.4281266889019113E-2</v>
      </c>
      <c r="E51" s="4">
        <f t="shared" si="1"/>
        <v>2.2356934808944233</v>
      </c>
      <c r="F51" s="4">
        <f t="shared" si="2"/>
        <v>3.3861415965232733</v>
      </c>
      <c r="G51" s="4">
        <f t="shared" si="3"/>
        <v>3.8851530824583169</v>
      </c>
      <c r="I51" s="4">
        <f t="shared" si="4"/>
        <v>1.0342812668890191</v>
      </c>
    </row>
    <row r="52" spans="1:9" x14ac:dyDescent="0.2">
      <c r="A52" s="4">
        <f>IF('True_Odds_Calculator_3-way'!A51="","",'True_Odds_Calculator_3-way'!A51)</f>
        <v>1.49</v>
      </c>
      <c r="B52" s="4">
        <f>IF('True_Odds_Calculator_3-way'!B51="","",'True_Odds_Calculator_3-way'!B51)</f>
        <v>4.09</v>
      </c>
      <c r="C52" s="4">
        <f>IF('True_Odds_Calculator_3-way'!C51="","",'True_Odds_Calculator_3-way'!C51)</f>
        <v>8.17</v>
      </c>
      <c r="D52" s="4">
        <f t="shared" si="0"/>
        <v>3.8038737911261444E-2</v>
      </c>
      <c r="E52" s="4">
        <f t="shared" si="1"/>
        <v>1.518691999716081</v>
      </c>
      <c r="F52" s="4">
        <f t="shared" si="2"/>
        <v>4.3137065771709038</v>
      </c>
      <c r="G52" s="4">
        <f t="shared" si="3"/>
        <v>9.1141550329785144</v>
      </c>
      <c r="I52" s="4">
        <f t="shared" si="4"/>
        <v>1.0380387379112614</v>
      </c>
    </row>
    <row r="53" spans="1:9" x14ac:dyDescent="0.2">
      <c r="A53" s="4">
        <f>IF('True_Odds_Calculator_3-way'!A52="","",'True_Odds_Calculator_3-way'!A52)</f>
        <v>2.25</v>
      </c>
      <c r="B53" s="4">
        <f>IF('True_Odds_Calculator_3-way'!B52="","",'True_Odds_Calculator_3-way'!B52)</f>
        <v>3.58</v>
      </c>
      <c r="C53" s="4">
        <f>IF('True_Odds_Calculator_3-way'!C52="","",'True_Odds_Calculator_3-way'!C52)</f>
        <v>3.22</v>
      </c>
      <c r="D53" s="4">
        <f t="shared" si="0"/>
        <v>3.4333059594171988E-2</v>
      </c>
      <c r="E53" s="4">
        <f t="shared" si="1"/>
        <v>2.3094683354950534</v>
      </c>
      <c r="F53" s="4">
        <f t="shared" si="2"/>
        <v>3.7329415433327737</v>
      </c>
      <c r="G53" s="4">
        <f t="shared" si="3"/>
        <v>3.343199639089991</v>
      </c>
      <c r="I53" s="4">
        <f t="shared" si="4"/>
        <v>1.034333059594172</v>
      </c>
    </row>
    <row r="54" spans="1:9" x14ac:dyDescent="0.2">
      <c r="A54" s="4">
        <f>IF('True_Odds_Calculator_3-way'!A53="","",'True_Odds_Calculator_3-way'!A53)</f>
        <v>2.5</v>
      </c>
      <c r="B54" s="4">
        <f>IF('True_Odds_Calculator_3-way'!B53="","",'True_Odds_Calculator_3-way'!B53)</f>
        <v>3.03</v>
      </c>
      <c r="C54" s="4">
        <f>IF('True_Odds_Calculator_3-way'!C53="","",'True_Odds_Calculator_3-way'!C53)</f>
        <v>3.24</v>
      </c>
      <c r="D54" s="4">
        <f t="shared" si="0"/>
        <v>3.8674978608971955E-2</v>
      </c>
      <c r="E54" s="4">
        <f t="shared" si="1"/>
        <v>2.5832561468507915</v>
      </c>
      <c r="F54" s="4">
        <f t="shared" si="2"/>
        <v>3.1531681998047176</v>
      </c>
      <c r="G54" s="4">
        <f t="shared" si="3"/>
        <v>3.3812305403245801</v>
      </c>
      <c r="I54" s="4">
        <f t="shared" si="4"/>
        <v>1.038674978608972</v>
      </c>
    </row>
    <row r="55" spans="1:9" x14ac:dyDescent="0.2">
      <c r="A55" s="4">
        <f>IF('True_Odds_Calculator_3-way'!A54="","",'True_Odds_Calculator_3-way'!A54)</f>
        <v>2.27</v>
      </c>
      <c r="B55" s="4">
        <f>IF('True_Odds_Calculator_3-way'!B54="","",'True_Odds_Calculator_3-way'!B54)</f>
        <v>3.22</v>
      </c>
      <c r="C55" s="4">
        <f>IF('True_Odds_Calculator_3-way'!C54="","",'True_Odds_Calculator_3-way'!C54)</f>
        <v>3.53</v>
      </c>
      <c r="D55" s="4">
        <f t="shared" si="0"/>
        <v>3.4373759552583483E-2</v>
      </c>
      <c r="E55" s="4">
        <f t="shared" si="1"/>
        <v>2.3306181619529434</v>
      </c>
      <c r="F55" s="4">
        <f t="shared" si="2"/>
        <v>3.3433512802268028</v>
      </c>
      <c r="G55" s="4">
        <f t="shared" si="3"/>
        <v>3.6787941913425235</v>
      </c>
      <c r="I55" s="4">
        <f t="shared" si="4"/>
        <v>1.0343737595525835</v>
      </c>
    </row>
    <row r="56" spans="1:9" x14ac:dyDescent="0.2">
      <c r="A56" s="4">
        <f>IF('True_Odds_Calculator_3-way'!A55="","",'True_Odds_Calculator_3-way'!A55)</f>
        <v>3.15</v>
      </c>
      <c r="B56" s="4">
        <f>IF('True_Odds_Calculator_3-way'!B55="","",'True_Odds_Calculator_3-way'!B55)</f>
        <v>3.18</v>
      </c>
      <c r="C56" s="4">
        <f>IF('True_Odds_Calculator_3-way'!C55="","",'True_Odds_Calculator_3-way'!C55)</f>
        <v>2.4900000000000002</v>
      </c>
      <c r="D56" s="4">
        <f t="shared" si="0"/>
        <v>3.3532151968159951E-2</v>
      </c>
      <c r="E56" s="4">
        <f t="shared" si="1"/>
        <v>3.2649550161596239</v>
      </c>
      <c r="F56" s="4">
        <f t="shared" si="2"/>
        <v>3.2971957946834705</v>
      </c>
      <c r="G56" s="4">
        <f t="shared" si="3"/>
        <v>2.5612848767894714</v>
      </c>
      <c r="I56" s="4">
        <f t="shared" si="4"/>
        <v>1.03353215196816</v>
      </c>
    </row>
    <row r="57" spans="1:9" x14ac:dyDescent="0.2">
      <c r="A57" s="4">
        <f>IF('True_Odds_Calculator_3-way'!A56="","",'True_Odds_Calculator_3-way'!A56)</f>
        <v>1.97</v>
      </c>
      <c r="B57" s="4">
        <f>IF('True_Odds_Calculator_3-way'!B56="","",'True_Odds_Calculator_3-way'!B56)</f>
        <v>3.99</v>
      </c>
      <c r="C57" s="4">
        <f>IF('True_Odds_Calculator_3-way'!C56="","",'True_Odds_Calculator_3-way'!C56)</f>
        <v>3.54</v>
      </c>
      <c r="D57" s="4">
        <f t="shared" si="0"/>
        <v>4.0726655320224348E-2</v>
      </c>
      <c r="E57" s="4">
        <f t="shared" si="1"/>
        <v>2.0241330852862771</v>
      </c>
      <c r="F57" s="4">
        <f t="shared" si="2"/>
        <v>4.2185012433191122</v>
      </c>
      <c r="G57" s="4">
        <f t="shared" si="3"/>
        <v>3.7187118195204478</v>
      </c>
      <c r="I57" s="4">
        <f t="shared" si="4"/>
        <v>1.0407266553202243</v>
      </c>
    </row>
    <row r="58" spans="1:9" x14ac:dyDescent="0.2">
      <c r="A58" s="4">
        <f>IF('True_Odds_Calculator_3-way'!A57="","",'True_Odds_Calculator_3-way'!A57)</f>
        <v>1.65</v>
      </c>
      <c r="B58" s="4">
        <f>IF('True_Odds_Calculator_3-way'!B57="","",'True_Odds_Calculator_3-way'!B57)</f>
        <v>4.0599999999999996</v>
      </c>
      <c r="C58" s="4">
        <f>IF('True_Odds_Calculator_3-way'!C57="","",'True_Odds_Calculator_3-way'!C57)</f>
        <v>5.29</v>
      </c>
      <c r="D58" s="4">
        <f t="shared" si="0"/>
        <v>4.1401941604014558E-2</v>
      </c>
      <c r="E58" s="4">
        <f t="shared" si="1"/>
        <v>1.6884477585249329</v>
      </c>
      <c r="F58" s="4">
        <f t="shared" si="2"/>
        <v>4.3009870011339775</v>
      </c>
      <c r="G58" s="4">
        <f t="shared" si="3"/>
        <v>5.7066137550517162</v>
      </c>
      <c r="I58" s="4">
        <f t="shared" si="4"/>
        <v>1.0414019416040146</v>
      </c>
    </row>
    <row r="59" spans="1:9" x14ac:dyDescent="0.2">
      <c r="A59" s="4">
        <f>IF('True_Odds_Calculator_3-way'!A58="","",'True_Odds_Calculator_3-way'!A58)</f>
        <v>3.64</v>
      </c>
      <c r="B59" s="4">
        <f>IF('True_Odds_Calculator_3-way'!B58="","",'True_Odds_Calculator_3-way'!B58)</f>
        <v>3.75</v>
      </c>
      <c r="C59" s="4">
        <f>IF('True_Odds_Calculator_3-way'!C58="","",'True_Odds_Calculator_3-way'!C58)</f>
        <v>2</v>
      </c>
      <c r="D59" s="4">
        <f t="shared" si="0"/>
        <v>4.1391941391941245E-2</v>
      </c>
      <c r="E59" s="4">
        <f t="shared" si="1"/>
        <v>3.8324754328497885</v>
      </c>
      <c r="F59" s="4">
        <f t="shared" si="2"/>
        <v>3.9546112988894246</v>
      </c>
      <c r="G59" s="4">
        <f t="shared" si="3"/>
        <v>2.0567553992968355</v>
      </c>
      <c r="I59" s="4">
        <f t="shared" si="4"/>
        <v>1.0413919413919412</v>
      </c>
    </row>
    <row r="60" spans="1:9" x14ac:dyDescent="0.2">
      <c r="A60" s="4">
        <f>IF('True_Odds_Calculator_3-way'!A59="","",'True_Odds_Calculator_3-way'!A59)</f>
        <v>2.12</v>
      </c>
      <c r="B60" s="4">
        <f>IF('True_Odds_Calculator_3-way'!B59="","",'True_Odds_Calculator_3-way'!B59)</f>
        <v>3.66</v>
      </c>
      <c r="C60" s="4">
        <f>IF('True_Odds_Calculator_3-way'!C59="","",'True_Odds_Calculator_3-way'!C59)</f>
        <v>3.4</v>
      </c>
      <c r="D60" s="4">
        <f t="shared" si="0"/>
        <v>3.9039803982217736E-2</v>
      </c>
      <c r="E60" s="4">
        <f t="shared" si="1"/>
        <v>2.1801461514050988</v>
      </c>
      <c r="F60" s="4">
        <f t="shared" si="2"/>
        <v>3.8430383877308429</v>
      </c>
      <c r="G60" s="4">
        <f t="shared" si="3"/>
        <v>3.5573974454864508</v>
      </c>
      <c r="I60" s="4">
        <f t="shared" si="4"/>
        <v>1.0390398039822177</v>
      </c>
    </row>
    <row r="61" spans="1:9" x14ac:dyDescent="0.2">
      <c r="A61" s="4">
        <f>IF('True_Odds_Calculator_3-way'!A60="","",'True_Odds_Calculator_3-way'!A60)</f>
        <v>1.78</v>
      </c>
      <c r="B61" s="4">
        <f>IF('True_Odds_Calculator_3-way'!B60="","",'True_Odds_Calculator_3-way'!B60)</f>
        <v>3.82</v>
      </c>
      <c r="C61" s="4">
        <f>IF('True_Odds_Calculator_3-way'!C60="","",'True_Odds_Calculator_3-way'!C60)</f>
        <v>4.6100000000000003</v>
      </c>
      <c r="D61" s="4">
        <f t="shared" si="0"/>
        <v>4.0497597217342918E-2</v>
      </c>
      <c r="E61" s="4">
        <f t="shared" si="1"/>
        <v>1.8238238878895576</v>
      </c>
      <c r="F61" s="4">
        <f t="shared" si="2"/>
        <v>4.0276959576247267</v>
      </c>
      <c r="G61" s="4">
        <f t="shared" si="3"/>
        <v>4.915924404355275</v>
      </c>
      <c r="I61" s="4">
        <f t="shared" si="4"/>
        <v>1.0404975972173429</v>
      </c>
    </row>
    <row r="62" spans="1:9" x14ac:dyDescent="0.2">
      <c r="A62" s="4">
        <f>IF('True_Odds_Calculator_3-way'!A61="","",'True_Odds_Calculator_3-way'!A61)</f>
        <v>1.93</v>
      </c>
      <c r="B62" s="4">
        <f>IF('True_Odds_Calculator_3-way'!B61="","",'True_Odds_Calculator_3-way'!B61)</f>
        <v>3.89</v>
      </c>
      <c r="C62" s="4">
        <f>IF('True_Odds_Calculator_3-way'!C61="","",'True_Odds_Calculator_3-way'!C61)</f>
        <v>3.94</v>
      </c>
      <c r="D62" s="4">
        <f t="shared" si="0"/>
        <v>2.9011230365251439E-2</v>
      </c>
      <c r="E62" s="4">
        <f t="shared" si="1"/>
        <v>1.9667063948343364</v>
      </c>
      <c r="F62" s="4">
        <f t="shared" si="2"/>
        <v>4.0420535474422072</v>
      </c>
      <c r="G62" s="4">
        <f t="shared" si="3"/>
        <v>4.0960659107355859</v>
      </c>
      <c r="I62" s="4">
        <f t="shared" si="4"/>
        <v>1.0290112303652514</v>
      </c>
    </row>
    <row r="63" spans="1:9" x14ac:dyDescent="0.2">
      <c r="A63" s="4">
        <f>IF('True_Odds_Calculator_3-way'!A62="","",'True_Odds_Calculator_3-way'!A62)</f>
        <v>1.61</v>
      </c>
      <c r="B63" s="4">
        <f>IF('True_Odds_Calculator_3-way'!B62="","",'True_Odds_Calculator_3-way'!B62)</f>
        <v>4.1500000000000004</v>
      </c>
      <c r="C63" s="4">
        <f>IF('True_Odds_Calculator_3-way'!C62="","",'True_Odds_Calculator_3-way'!C62)</f>
        <v>5.98</v>
      </c>
      <c r="D63" s="4">
        <f t="shared" si="0"/>
        <v>2.9305948111605584E-2</v>
      </c>
      <c r="E63" s="4">
        <f t="shared" si="1"/>
        <v>1.6357259211133397</v>
      </c>
      <c r="F63" s="4">
        <f t="shared" si="2"/>
        <v>4.3253492020018429</v>
      </c>
      <c r="G63" s="4">
        <f t="shared" si="3"/>
        <v>6.3510035462289336</v>
      </c>
      <c r="I63" s="4">
        <f t="shared" si="4"/>
        <v>1.0293059481116056</v>
      </c>
    </row>
    <row r="64" spans="1:9" x14ac:dyDescent="0.2">
      <c r="A64" s="4">
        <f>IF('True_Odds_Calculator_3-way'!A63="","",'True_Odds_Calculator_3-way'!A63)</f>
        <v>1.66</v>
      </c>
      <c r="B64" s="4">
        <f>IF('True_Odds_Calculator_3-way'!B63="","",'True_Odds_Calculator_3-way'!B63)</f>
        <v>4.07</v>
      </c>
      <c r="C64" s="4">
        <f>IF('True_Odds_Calculator_3-way'!C63="","",'True_Odds_Calculator_3-way'!C63)</f>
        <v>5.51</v>
      </c>
      <c r="D64" s="4">
        <f t="shared" si="0"/>
        <v>2.959808752125026E-2</v>
      </c>
      <c r="E64" s="4">
        <f t="shared" si="1"/>
        <v>1.6876394988810168</v>
      </c>
      <c r="F64" s="4">
        <f t="shared" si="2"/>
        <v>4.2402668057612054</v>
      </c>
      <c r="G64" s="4">
        <f t="shared" si="3"/>
        <v>5.826752896498637</v>
      </c>
      <c r="I64" s="4">
        <f t="shared" si="4"/>
        <v>1.0295980875212503</v>
      </c>
    </row>
    <row r="65" spans="1:9" x14ac:dyDescent="0.2">
      <c r="A65" s="4">
        <f>IF('True_Odds_Calculator_3-way'!A64="","",'True_Odds_Calculator_3-way'!A64)</f>
        <v>3</v>
      </c>
      <c r="B65" s="4">
        <f>IF('True_Odds_Calculator_3-way'!B64="","",'True_Odds_Calculator_3-way'!B64)</f>
        <v>3.19</v>
      </c>
      <c r="C65" s="4">
        <f>IF('True_Odds_Calculator_3-way'!C64="","",'True_Odds_Calculator_3-way'!C64)</f>
        <v>2.5499999999999998</v>
      </c>
      <c r="D65" s="4">
        <f t="shared" si="0"/>
        <v>3.896981990288273E-2</v>
      </c>
      <c r="E65" s="4">
        <f t="shared" si="1"/>
        <v>3.1216501439078987</v>
      </c>
      <c r="F65" s="4">
        <f t="shared" si="2"/>
        <v>3.3279012682394651</v>
      </c>
      <c r="G65" s="4">
        <f t="shared" si="3"/>
        <v>2.6373608559386139</v>
      </c>
      <c r="I65" s="4">
        <f t="shared" si="4"/>
        <v>1.0389698199028827</v>
      </c>
    </row>
    <row r="66" spans="1:9" x14ac:dyDescent="0.2">
      <c r="A66" s="4">
        <f>IF('True_Odds_Calculator_3-way'!A65="","",'True_Odds_Calculator_3-way'!A65)</f>
        <v>1.54</v>
      </c>
      <c r="B66" s="4">
        <f>IF('True_Odds_Calculator_3-way'!B65="","",'True_Odds_Calculator_3-way'!B65)</f>
        <v>4.38</v>
      </c>
      <c r="C66" s="4">
        <f>IF('True_Odds_Calculator_3-way'!C65="","",'True_Odds_Calculator_3-way'!C65)</f>
        <v>5.99</v>
      </c>
      <c r="D66" s="4">
        <f t="shared" si="0"/>
        <v>4.4606059814054966E-2</v>
      </c>
      <c r="E66" s="4">
        <f t="shared" si="1"/>
        <v>1.5760889335169057</v>
      </c>
      <c r="F66" s="4">
        <f t="shared" si="2"/>
        <v>4.6851175662159843</v>
      </c>
      <c r="G66" s="4">
        <f t="shared" si="3"/>
        <v>6.5756499578915353</v>
      </c>
      <c r="I66" s="4">
        <f t="shared" si="4"/>
        <v>1.044606059814055</v>
      </c>
    </row>
    <row r="67" spans="1:9" x14ac:dyDescent="0.2">
      <c r="A67" s="4">
        <f>IF('True_Odds_Calculator_3-way'!A66="","",'True_Odds_Calculator_3-way'!A66)</f>
        <v>3.12</v>
      </c>
      <c r="B67" s="4">
        <f>IF('True_Odds_Calculator_3-way'!B66="","",'True_Odds_Calculator_3-way'!B66)</f>
        <v>3.61</v>
      </c>
      <c r="C67" s="4">
        <f>IF('True_Odds_Calculator_3-way'!C66="","",'True_Odds_Calculator_3-way'!C66)</f>
        <v>2.2599999999999998</v>
      </c>
      <c r="D67" s="4">
        <f t="shared" ref="D67:D130" si="5">IF(A67="","",((1/A67)+(1/B67)+(1/C67))-1)</f>
        <v>3.9999006868322695E-2</v>
      </c>
      <c r="E67" s="4">
        <f t="shared" ref="E67:E130" si="6">IF(A67="","",(3*A67)/(3-($D67*A67)))</f>
        <v>3.2554222011838192</v>
      </c>
      <c r="F67" s="4">
        <f t="shared" ref="F67:F130" si="7">IF(B67="","",(3*B67)/(3-($D67*B67)))</f>
        <v>3.7925432143695748</v>
      </c>
      <c r="G67" s="4">
        <f t="shared" ref="G67:G130" si="8">IF(C67="","",(3*C67)/(3-($D67*C67)))</f>
        <v>2.33021541445</v>
      </c>
      <c r="I67" s="4">
        <f t="shared" ref="I67:I130" si="9">IF(A67="","",D67+1)</f>
        <v>1.0399990068683227</v>
      </c>
    </row>
    <row r="68" spans="1:9" x14ac:dyDescent="0.2">
      <c r="A68" s="4">
        <f>IF('True_Odds_Calculator_3-way'!A67="","",'True_Odds_Calculator_3-way'!A67)</f>
        <v>1.5</v>
      </c>
      <c r="B68" s="4">
        <f>IF('True_Odds_Calculator_3-way'!B67="","",'True_Odds_Calculator_3-way'!B67)</f>
        <v>3.83</v>
      </c>
      <c r="C68" s="4">
        <f>IF('True_Odds_Calculator_3-way'!C67="","",'True_Odds_Calculator_3-way'!C67)</f>
        <v>7.38</v>
      </c>
      <c r="D68" s="4">
        <f t="shared" si="5"/>
        <v>6.3264627424342024E-2</v>
      </c>
      <c r="E68" s="4">
        <f t="shared" si="6"/>
        <v>1.5489984034371769</v>
      </c>
      <c r="F68" s="4">
        <f t="shared" si="7"/>
        <v>4.166520897414479</v>
      </c>
      <c r="G68" s="4">
        <f t="shared" si="8"/>
        <v>8.7402543857840787</v>
      </c>
      <c r="I68" s="4">
        <f t="shared" si="9"/>
        <v>1.063264627424342</v>
      </c>
    </row>
    <row r="69" spans="1:9" x14ac:dyDescent="0.2">
      <c r="A69" s="4">
        <f>IF('True_Odds_Calculator_3-way'!A68="","",'True_Odds_Calculator_3-way'!A68)</f>
        <v>2.23</v>
      </c>
      <c r="B69" s="4">
        <f>IF('True_Odds_Calculator_3-way'!B68="","",'True_Odds_Calculator_3-way'!B68)</f>
        <v>3.27</v>
      </c>
      <c r="C69" s="4">
        <f>IF('True_Odds_Calculator_3-way'!C68="","",'True_Odds_Calculator_3-way'!C68)</f>
        <v>3.46</v>
      </c>
      <c r="D69" s="4">
        <f t="shared" si="5"/>
        <v>4.3258231867521868E-2</v>
      </c>
      <c r="E69" s="4">
        <f t="shared" si="6"/>
        <v>2.3040886280870518</v>
      </c>
      <c r="F69" s="4">
        <f t="shared" si="7"/>
        <v>3.4318151379087185</v>
      </c>
      <c r="G69" s="4">
        <f t="shared" si="8"/>
        <v>3.641688043598645</v>
      </c>
      <c r="I69" s="4">
        <f t="shared" si="9"/>
        <v>1.0432582318675219</v>
      </c>
    </row>
    <row r="70" spans="1:9" x14ac:dyDescent="0.2">
      <c r="A70" s="4">
        <f>IF('True_Odds_Calculator_3-way'!A69="","",'True_Odds_Calculator_3-way'!A69)</f>
        <v>4.04</v>
      </c>
      <c r="B70" s="4">
        <f>IF('True_Odds_Calculator_3-way'!B69="","",'True_Odds_Calculator_3-way'!B69)</f>
        <v>4.05</v>
      </c>
      <c r="C70" s="4">
        <f>IF('True_Odds_Calculator_3-way'!C69="","",'True_Odds_Calculator_3-way'!C69)</f>
        <v>1.81</v>
      </c>
      <c r="D70" s="4">
        <f t="shared" si="5"/>
        <v>4.6924520567464878E-2</v>
      </c>
      <c r="E70" s="4">
        <f t="shared" si="6"/>
        <v>4.3125151078885269</v>
      </c>
      <c r="F70" s="4">
        <f t="shared" si="7"/>
        <v>4.3239115961439616</v>
      </c>
      <c r="G70" s="4">
        <f t="shared" si="8"/>
        <v>1.8627361607771833</v>
      </c>
      <c r="I70" s="4">
        <f t="shared" si="9"/>
        <v>1.0469245205674649</v>
      </c>
    </row>
    <row r="71" spans="1:9" x14ac:dyDescent="0.2">
      <c r="A71" s="4">
        <f>IF('True_Odds_Calculator_3-way'!A70="","",'True_Odds_Calculator_3-way'!A70)</f>
        <v>3.29</v>
      </c>
      <c r="B71" s="4">
        <f>IF('True_Odds_Calculator_3-way'!B70="","",'True_Odds_Calculator_3-way'!B70)</f>
        <v>3.94</v>
      </c>
      <c r="C71" s="4">
        <f>IF('True_Odds_Calculator_3-way'!C70="","",'True_Odds_Calculator_3-way'!C70)</f>
        <v>2.0499999999999998</v>
      </c>
      <c r="D71" s="4">
        <f t="shared" si="5"/>
        <v>4.556335242892029E-2</v>
      </c>
      <c r="E71" s="4">
        <f t="shared" si="6"/>
        <v>3.4630405517234193</v>
      </c>
      <c r="F71" s="4">
        <f t="shared" si="7"/>
        <v>4.1907754565196482</v>
      </c>
      <c r="G71" s="4">
        <f t="shared" si="8"/>
        <v>2.1158777642505262</v>
      </c>
      <c r="I71" s="4">
        <f t="shared" si="9"/>
        <v>1.0455633524289203</v>
      </c>
    </row>
    <row r="72" spans="1:9" x14ac:dyDescent="0.2">
      <c r="A72" s="4">
        <f>IF('True_Odds_Calculator_3-way'!A71="","",'True_Odds_Calculator_3-way'!A71)</f>
        <v>2.02</v>
      </c>
      <c r="B72" s="4">
        <f>IF('True_Odds_Calculator_3-way'!B71="","",'True_Odds_Calculator_3-way'!B71)</f>
        <v>3.49</v>
      </c>
      <c r="C72" s="4">
        <f>IF('True_Odds_Calculator_3-way'!C71="","",'True_Odds_Calculator_3-way'!C71)</f>
        <v>4.05</v>
      </c>
      <c r="D72" s="4">
        <f t="shared" si="5"/>
        <v>2.8496036486806986E-2</v>
      </c>
      <c r="E72" s="4">
        <f t="shared" si="6"/>
        <v>2.0595166277189003</v>
      </c>
      <c r="F72" s="4">
        <f t="shared" si="7"/>
        <v>3.6096616895756699</v>
      </c>
      <c r="G72" s="4">
        <f t="shared" si="8"/>
        <v>4.2120355294778316</v>
      </c>
      <c r="I72" s="4">
        <f t="shared" si="9"/>
        <v>1.028496036486807</v>
      </c>
    </row>
    <row r="73" spans="1:9" x14ac:dyDescent="0.2">
      <c r="A73" s="4">
        <f>IF('True_Odds_Calculator_3-way'!A72="","",'True_Odds_Calculator_3-way'!A72)</f>
        <v>2.27</v>
      </c>
      <c r="B73" s="4">
        <f>IF('True_Odds_Calculator_3-way'!B72="","",'True_Odds_Calculator_3-way'!B72)</f>
        <v>3.38</v>
      </c>
      <c r="C73" s="4">
        <f>IF('True_Odds_Calculator_3-way'!C72="","",'True_Odds_Calculator_3-way'!C72)</f>
        <v>3.43</v>
      </c>
      <c r="D73" s="4">
        <f t="shared" si="5"/>
        <v>2.7931812031287251E-2</v>
      </c>
      <c r="E73" s="4">
        <f t="shared" si="6"/>
        <v>2.3190124939499408</v>
      </c>
      <c r="F73" s="4">
        <f t="shared" si="7"/>
        <v>3.4898242151050316</v>
      </c>
      <c r="G73" s="4">
        <f t="shared" si="8"/>
        <v>3.5431518722267192</v>
      </c>
      <c r="I73" s="4">
        <f t="shared" si="9"/>
        <v>1.0279318120312873</v>
      </c>
    </row>
    <row r="74" spans="1:9" x14ac:dyDescent="0.2">
      <c r="A74" s="4">
        <f>IF('True_Odds_Calculator_3-way'!A73="","",'True_Odds_Calculator_3-way'!A73)</f>
        <v>2.5299999999999998</v>
      </c>
      <c r="B74" s="4">
        <f>IF('True_Odds_Calculator_3-way'!B73="","",'True_Odds_Calculator_3-way'!B73)</f>
        <v>3.4</v>
      </c>
      <c r="C74" s="4">
        <f>IF('True_Odds_Calculator_3-way'!C73="","",'True_Odds_Calculator_3-way'!C73)</f>
        <v>2.96</v>
      </c>
      <c r="D74" s="4">
        <f t="shared" si="5"/>
        <v>2.7212401892708904E-2</v>
      </c>
      <c r="E74" s="4">
        <f t="shared" si="6"/>
        <v>2.5894250404757839</v>
      </c>
      <c r="F74" s="4">
        <f t="shared" si="7"/>
        <v>3.5081952757294181</v>
      </c>
      <c r="G74" s="4">
        <f t="shared" si="8"/>
        <v>3.0416674630631322</v>
      </c>
      <c r="I74" s="4">
        <f t="shared" si="9"/>
        <v>1.0272124018927089</v>
      </c>
    </row>
    <row r="75" spans="1:9" x14ac:dyDescent="0.2">
      <c r="A75" s="4">
        <f>IF('True_Odds_Calculator_3-way'!A74="","",'True_Odds_Calculator_3-way'!A74)</f>
        <v>1.84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5</v>
      </c>
      <c r="D75" s="4">
        <f t="shared" si="5"/>
        <v>3.0834582708645586E-2</v>
      </c>
      <c r="E75" s="4">
        <f t="shared" si="6"/>
        <v>1.8754686328417898</v>
      </c>
      <c r="F75" s="4">
        <f t="shared" si="7"/>
        <v>3.6090903625323145</v>
      </c>
      <c r="G75" s="4">
        <f t="shared" si="8"/>
        <v>5.2708754060935981</v>
      </c>
      <c r="I75" s="4">
        <f t="shared" si="9"/>
        <v>1.0308345827086456</v>
      </c>
    </row>
    <row r="76" spans="1:9" x14ac:dyDescent="0.2">
      <c r="A76" s="4">
        <f>IF('True_Odds_Calculator_3-way'!A75="","",'True_Odds_Calculator_3-way'!A75)</f>
        <v>1.39</v>
      </c>
      <c r="B76" s="4">
        <f>IF('True_Odds_Calculator_3-way'!B75="","",'True_Odds_Calculator_3-way'!B75)</f>
        <v>5.05</v>
      </c>
      <c r="C76" s="4">
        <f>IF('True_Odds_Calculator_3-way'!C75="","",'True_Odds_Calculator_3-way'!C75)</f>
        <v>8.6</v>
      </c>
      <c r="D76" s="4">
        <f t="shared" si="5"/>
        <v>3.3723332179294685E-2</v>
      </c>
      <c r="E76" s="4">
        <f t="shared" si="6"/>
        <v>1.4120636984987627</v>
      </c>
      <c r="F76" s="4">
        <f t="shared" si="7"/>
        <v>5.3539297940649568</v>
      </c>
      <c r="G76" s="4">
        <f t="shared" si="8"/>
        <v>9.520367771136593</v>
      </c>
      <c r="I76" s="4">
        <f t="shared" si="9"/>
        <v>1.0337233321792947</v>
      </c>
    </row>
    <row r="77" spans="1:9" x14ac:dyDescent="0.2">
      <c r="A77" s="4">
        <f>IF('True_Odds_Calculator_3-way'!A76="","",'True_Odds_Calculator_3-way'!A76)</f>
        <v>2.3199999999999998</v>
      </c>
      <c r="B77" s="4">
        <f>IF('True_Odds_Calculator_3-way'!B76="","",'True_Odds_Calculator_3-way'!B76)</f>
        <v>3.51</v>
      </c>
      <c r="C77" s="4">
        <f>IF('True_Odds_Calculator_3-way'!C76="","",'True_Odds_Calculator_3-way'!C76)</f>
        <v>3.21</v>
      </c>
      <c r="D77" s="4">
        <f t="shared" si="5"/>
        <v>2.7461247409684475E-2</v>
      </c>
      <c r="E77" s="4">
        <f t="shared" si="6"/>
        <v>2.3703381555599723</v>
      </c>
      <c r="F77" s="4">
        <f t="shared" si="7"/>
        <v>3.626518814571297</v>
      </c>
      <c r="G77" s="4">
        <f t="shared" si="8"/>
        <v>3.3071765366164954</v>
      </c>
      <c r="I77" s="4">
        <f t="shared" si="9"/>
        <v>1.0274612474096845</v>
      </c>
    </row>
    <row r="78" spans="1:9" x14ac:dyDescent="0.2">
      <c r="A78" s="4">
        <f>IF('True_Odds_Calculator_3-way'!A77="","",'True_Odds_Calculator_3-way'!A77)</f>
        <v>1.66</v>
      </c>
      <c r="B78" s="4">
        <f>IF('True_Odds_Calculator_3-way'!B77="","",'True_Odds_Calculator_3-way'!B77)</f>
        <v>4.0199999999999996</v>
      </c>
      <c r="C78" s="4">
        <f>IF('True_Odds_Calculator_3-way'!C77="","",'True_Odds_Calculator_3-way'!C77)</f>
        <v>5.58</v>
      </c>
      <c r="D78" s="4">
        <f t="shared" si="5"/>
        <v>3.0377326993739739E-2</v>
      </c>
      <c r="E78" s="4">
        <f t="shared" si="6"/>
        <v>1.6883796143308645</v>
      </c>
      <c r="F78" s="4">
        <f t="shared" si="7"/>
        <v>4.1905801557369591</v>
      </c>
      <c r="G78" s="4">
        <f t="shared" si="8"/>
        <v>5.9141609033581162</v>
      </c>
      <c r="I78" s="4">
        <f t="shared" si="9"/>
        <v>1.0303773269937397</v>
      </c>
    </row>
    <row r="79" spans="1:9" x14ac:dyDescent="0.2">
      <c r="A79" s="4">
        <f>IF('True_Odds_Calculator_3-way'!A78="","",'True_Odds_Calculator_3-way'!A78)</f>
        <v>2.14</v>
      </c>
      <c r="B79" s="4">
        <f>IF('True_Odds_Calculator_3-way'!B78="","",'True_Odds_Calculator_3-way'!B78)</f>
        <v>3.7</v>
      </c>
      <c r="C79" s="4">
        <f>IF('True_Odds_Calculator_3-way'!C78="","",'True_Odds_Calculator_3-way'!C78)</f>
        <v>3.44</v>
      </c>
      <c r="D79" s="4">
        <f t="shared" si="5"/>
        <v>2.8257664315043174E-2</v>
      </c>
      <c r="E79" s="4">
        <f t="shared" si="6"/>
        <v>2.1840236572520895</v>
      </c>
      <c r="F79" s="4">
        <f t="shared" si="7"/>
        <v>3.8336054406449516</v>
      </c>
      <c r="G79" s="4">
        <f t="shared" si="8"/>
        <v>3.5551958900676639</v>
      </c>
      <c r="I79" s="4">
        <f t="shared" si="9"/>
        <v>1.0282576643150432</v>
      </c>
    </row>
    <row r="80" spans="1:9" x14ac:dyDescent="0.2">
      <c r="A80" s="4">
        <f>IF('True_Odds_Calculator_3-way'!A79="","",'True_Odds_Calculator_3-way'!A79)</f>
        <v>2.4</v>
      </c>
      <c r="B80" s="4">
        <f>IF('True_Odds_Calculator_3-way'!B79="","",'True_Odds_Calculator_3-way'!B79)</f>
        <v>3.31</v>
      </c>
      <c r="C80" s="4">
        <f>IF('True_Odds_Calculator_3-way'!C79="","",'True_Odds_Calculator_3-way'!C79)</f>
        <v>3.24</v>
      </c>
      <c r="D80" s="4">
        <f t="shared" si="5"/>
        <v>2.7423445600686325E-2</v>
      </c>
      <c r="E80" s="4">
        <f t="shared" si="6"/>
        <v>2.4538340680629069</v>
      </c>
      <c r="F80" s="4">
        <f t="shared" si="7"/>
        <v>3.4132761858284089</v>
      </c>
      <c r="G80" s="4">
        <f t="shared" si="8"/>
        <v>3.3388889465436549</v>
      </c>
      <c r="I80" s="4">
        <f t="shared" si="9"/>
        <v>1.0274234456006863</v>
      </c>
    </row>
    <row r="81" spans="1:9" x14ac:dyDescent="0.2">
      <c r="A81" s="4">
        <f>IF('True_Odds_Calculator_3-way'!A80="","",'True_Odds_Calculator_3-way'!A80)</f>
        <v>1.96</v>
      </c>
      <c r="B81" s="4">
        <f>IF('True_Odds_Calculator_3-way'!B80="","",'True_Odds_Calculator_3-way'!B80)</f>
        <v>3.82</v>
      </c>
      <c r="C81" s="4">
        <f>IF('True_Odds_Calculator_3-way'!C80="","",'True_Odds_Calculator_3-way'!C80)</f>
        <v>3.9</v>
      </c>
      <c r="D81" s="4">
        <f t="shared" si="5"/>
        <v>2.8394442754951399E-2</v>
      </c>
      <c r="E81" s="4">
        <f t="shared" si="6"/>
        <v>1.9970472961512717</v>
      </c>
      <c r="F81" s="4">
        <f t="shared" si="7"/>
        <v>3.9632952809769586</v>
      </c>
      <c r="G81" s="4">
        <f t="shared" si="8"/>
        <v>4.0494774524233925</v>
      </c>
      <c r="I81" s="4">
        <f t="shared" si="9"/>
        <v>1.0283944427549514</v>
      </c>
    </row>
    <row r="82" spans="1:9" x14ac:dyDescent="0.2">
      <c r="A82" s="4">
        <f>IF('True_Odds_Calculator_3-way'!A81="","",'True_Odds_Calculator_3-way'!A81)</f>
        <v>2.67</v>
      </c>
      <c r="B82" s="4">
        <f>IF('True_Odds_Calculator_3-way'!B81="","",'True_Odds_Calculator_3-way'!B81)</f>
        <v>3.43</v>
      </c>
      <c r="C82" s="4">
        <f>IF('True_Odds_Calculator_3-way'!C81="","",'True_Odds_Calculator_3-way'!C81)</f>
        <v>2.77</v>
      </c>
      <c r="D82" s="4">
        <f t="shared" si="5"/>
        <v>2.7087855035275332E-2</v>
      </c>
      <c r="E82" s="4">
        <f t="shared" si="6"/>
        <v>2.7359590226349542</v>
      </c>
      <c r="F82" s="4">
        <f t="shared" si="7"/>
        <v>3.5396237312584331</v>
      </c>
      <c r="G82" s="4">
        <f t="shared" si="8"/>
        <v>2.8410580421491107</v>
      </c>
      <c r="I82" s="4">
        <f t="shared" si="9"/>
        <v>1.0270878550352753</v>
      </c>
    </row>
    <row r="83" spans="1:9" x14ac:dyDescent="0.2">
      <c r="A83" s="4">
        <f>IF('True_Odds_Calculator_3-way'!A82="","",'True_Odds_Calculator_3-way'!A82)</f>
        <v>2.79</v>
      </c>
      <c r="B83" s="4">
        <f>IF('True_Odds_Calculator_3-way'!B82="","",'True_Odds_Calculator_3-way'!B82)</f>
        <v>3.15</v>
      </c>
      <c r="C83" s="4">
        <f>IF('True_Odds_Calculator_3-way'!C82="","",'True_Odds_Calculator_3-way'!C82)</f>
        <v>2.84</v>
      </c>
      <c r="D83" s="4">
        <f t="shared" si="5"/>
        <v>2.7995932584755856E-2</v>
      </c>
      <c r="E83" s="4">
        <f t="shared" si="6"/>
        <v>2.8645829029459158</v>
      </c>
      <c r="F83" s="4">
        <f t="shared" si="7"/>
        <v>3.2454009268361186</v>
      </c>
      <c r="G83" s="4">
        <f t="shared" si="8"/>
        <v>2.9173171193536849</v>
      </c>
      <c r="I83" s="4">
        <f t="shared" si="9"/>
        <v>1.0279959325847559</v>
      </c>
    </row>
    <row r="84" spans="1:9" x14ac:dyDescent="0.2">
      <c r="A84" s="4">
        <f>IF('True_Odds_Calculator_3-way'!A83="","",'True_Odds_Calculator_3-way'!A83)</f>
        <v>2.33</v>
      </c>
      <c r="B84" s="4">
        <f>IF('True_Odds_Calculator_3-way'!B83="","",'True_Odds_Calculator_3-way'!B83)</f>
        <v>3.51</v>
      </c>
      <c r="C84" s="4">
        <f>IF('True_Odds_Calculator_3-way'!C83="","",'True_Odds_Calculator_3-way'!C83)</f>
        <v>3.19</v>
      </c>
      <c r="D84" s="4">
        <f t="shared" si="5"/>
        <v>2.7564458080959531E-2</v>
      </c>
      <c r="E84" s="4">
        <f t="shared" si="6"/>
        <v>2.3809728082105708</v>
      </c>
      <c r="F84" s="4">
        <f t="shared" si="7"/>
        <v>3.6269713341832657</v>
      </c>
      <c r="G84" s="4">
        <f t="shared" si="8"/>
        <v>3.2863228018972466</v>
      </c>
      <c r="I84" s="4">
        <f t="shared" si="9"/>
        <v>1.0275644580809595</v>
      </c>
    </row>
    <row r="85" spans="1:9" x14ac:dyDescent="0.2">
      <c r="A85" s="4">
        <f>IF('True_Odds_Calculator_3-way'!A84="","",'True_Odds_Calculator_3-way'!A84)</f>
        <v>1.98</v>
      </c>
      <c r="B85" s="4">
        <f>IF('True_Odds_Calculator_3-way'!B84="","",'True_Odds_Calculator_3-way'!B84)</f>
        <v>3.69</v>
      </c>
      <c r="C85" s="4">
        <f>IF('True_Odds_Calculator_3-way'!C84="","",'True_Odds_Calculator_3-way'!C84)</f>
        <v>3.96</v>
      </c>
      <c r="D85" s="4">
        <f t="shared" si="5"/>
        <v>2.8578467602857982E-2</v>
      </c>
      <c r="E85" s="4">
        <f t="shared" si="6"/>
        <v>2.0180643022870401</v>
      </c>
      <c r="F85" s="4">
        <f t="shared" si="7"/>
        <v>3.8244346733668348</v>
      </c>
      <c r="G85" s="4">
        <f t="shared" si="8"/>
        <v>4.1152416356877328</v>
      </c>
      <c r="I85" s="4">
        <f t="shared" si="9"/>
        <v>1.028578467602858</v>
      </c>
    </row>
    <row r="86" spans="1:9" x14ac:dyDescent="0.2">
      <c r="A86" s="4">
        <f>IF('True_Odds_Calculator_3-way'!A85="","",'True_Odds_Calculator_3-way'!A85)</f>
        <v>1.77</v>
      </c>
      <c r="B86" s="4">
        <f>IF('True_Odds_Calculator_3-way'!B85="","",'True_Odds_Calculator_3-way'!B85)</f>
        <v>3.85</v>
      </c>
      <c r="C86" s="4">
        <f>IF('True_Odds_Calculator_3-way'!C85="","",'True_Odds_Calculator_3-way'!C85)</f>
        <v>4.8600000000000003</v>
      </c>
      <c r="D86" s="4">
        <f t="shared" si="5"/>
        <v>3.0473328025117041E-2</v>
      </c>
      <c r="E86" s="4">
        <f t="shared" si="6"/>
        <v>1.8024059312343843</v>
      </c>
      <c r="F86" s="4">
        <f t="shared" si="7"/>
        <v>4.0066914354223853</v>
      </c>
      <c r="G86" s="4">
        <f t="shared" si="8"/>
        <v>5.1123818903411342</v>
      </c>
      <c r="I86" s="4">
        <f t="shared" si="9"/>
        <v>1.030473328025117</v>
      </c>
    </row>
    <row r="87" spans="1:9" x14ac:dyDescent="0.2">
      <c r="A87" s="4">
        <f>IF('True_Odds_Calculator_3-way'!A86="","",'True_Odds_Calculator_3-way'!A86)</f>
        <v>2.0299999999999998</v>
      </c>
      <c r="B87" s="4">
        <f>IF('True_Odds_Calculator_3-way'!B86="","",'True_Odds_Calculator_3-way'!B86)</f>
        <v>3.77</v>
      </c>
      <c r="C87" s="4">
        <f>IF('True_Odds_Calculator_3-way'!C86="","",'True_Odds_Calculator_3-way'!C86)</f>
        <v>3.7</v>
      </c>
      <c r="D87" s="4">
        <f t="shared" si="5"/>
        <v>2.8133097098614446E-2</v>
      </c>
      <c r="E87" s="4">
        <f t="shared" si="6"/>
        <v>2.069394502412524</v>
      </c>
      <c r="F87" s="4">
        <f t="shared" si="7"/>
        <v>3.9081691193147714</v>
      </c>
      <c r="G87" s="4">
        <f t="shared" si="8"/>
        <v>3.8329953024613017</v>
      </c>
      <c r="I87" s="4">
        <f t="shared" si="9"/>
        <v>1.0281330970986144</v>
      </c>
    </row>
    <row r="88" spans="1:9" x14ac:dyDescent="0.2">
      <c r="A88" s="4">
        <f>IF('True_Odds_Calculator_3-way'!A87="","",'True_Odds_Calculator_3-way'!A87)</f>
        <v>1.79</v>
      </c>
      <c r="B88" s="4">
        <f>IF('True_Odds_Calculator_3-way'!B87="","",'True_Odds_Calculator_3-way'!B87)</f>
        <v>3.88</v>
      </c>
      <c r="C88" s="4">
        <f>IF('True_Odds_Calculator_3-way'!C87="","",'True_Odds_Calculator_3-way'!C87)</f>
        <v>4.6399999999999997</v>
      </c>
      <c r="D88" s="4">
        <f t="shared" si="5"/>
        <v>3.1908418019291895E-2</v>
      </c>
      <c r="E88" s="4">
        <f t="shared" si="6"/>
        <v>1.8247406709020204</v>
      </c>
      <c r="F88" s="4">
        <f t="shared" si="7"/>
        <v>4.0470130265037678</v>
      </c>
      <c r="G88" s="4">
        <f t="shared" si="8"/>
        <v>4.8808796421203295</v>
      </c>
      <c r="I88" s="4">
        <f t="shared" si="9"/>
        <v>1.0319084180192919</v>
      </c>
    </row>
    <row r="89" spans="1:9" x14ac:dyDescent="0.2">
      <c r="A89" s="4">
        <f>IF('True_Odds_Calculator_3-way'!A88="","",'True_Odds_Calculator_3-way'!A88)</f>
        <v>2.73</v>
      </c>
      <c r="B89" s="4">
        <f>IF('True_Odds_Calculator_3-way'!B88="","",'True_Odds_Calculator_3-way'!B88)</f>
        <v>3.48</v>
      </c>
      <c r="C89" s="4">
        <f>IF('True_Odds_Calculator_3-way'!C88="","",'True_Odds_Calculator_3-way'!C88)</f>
        <v>2.59</v>
      </c>
      <c r="D89" s="4">
        <f t="shared" si="5"/>
        <v>3.9757074239832768E-2</v>
      </c>
      <c r="E89" s="4">
        <f t="shared" si="6"/>
        <v>2.8324759713009335</v>
      </c>
      <c r="F89" s="4">
        <f t="shared" si="7"/>
        <v>3.6482507815127088</v>
      </c>
      <c r="G89" s="4">
        <f t="shared" si="8"/>
        <v>2.6820579025435363</v>
      </c>
      <c r="I89" s="4">
        <f t="shared" si="9"/>
        <v>1.0397570742398328</v>
      </c>
    </row>
    <row r="90" spans="1:9" x14ac:dyDescent="0.2">
      <c r="A90" s="4">
        <f>IF('True_Odds_Calculator_3-way'!A89="","",'True_Odds_Calculator_3-way'!A89)</f>
        <v>1.94</v>
      </c>
      <c r="B90" s="4">
        <f>IF('True_Odds_Calculator_3-way'!B89="","",'True_Odds_Calculator_3-way'!B89)</f>
        <v>3.52</v>
      </c>
      <c r="C90" s="4">
        <f>IF('True_Odds_Calculator_3-way'!C89="","",'True_Odds_Calculator_3-way'!C89)</f>
        <v>3.63</v>
      </c>
      <c r="D90" s="4">
        <f t="shared" si="5"/>
        <v>7.5036920280594277E-2</v>
      </c>
      <c r="E90" s="4">
        <f t="shared" si="6"/>
        <v>2.03893713069683</v>
      </c>
      <c r="F90" s="4">
        <f t="shared" si="7"/>
        <v>3.859832463985239</v>
      </c>
      <c r="G90" s="4">
        <f t="shared" si="8"/>
        <v>3.9924975078308456</v>
      </c>
      <c r="I90" s="4">
        <f t="shared" si="9"/>
        <v>1.0750369202805943</v>
      </c>
    </row>
    <row r="91" spans="1:9" x14ac:dyDescent="0.2">
      <c r="A91" s="4">
        <f>IF('True_Odds_Calculator_3-way'!A90="","",'True_Odds_Calculator_3-way'!A90)</f>
        <v>1.69</v>
      </c>
      <c r="B91" s="4">
        <f>IF('True_Odds_Calculator_3-way'!B90="","",'True_Odds_Calculator_3-way'!B90)</f>
        <v>3.87</v>
      </c>
      <c r="C91" s="4">
        <f>IF('True_Odds_Calculator_3-way'!C90="","",'True_Odds_Calculator_3-way'!C90)</f>
        <v>5.47</v>
      </c>
      <c r="D91" s="4">
        <f t="shared" si="5"/>
        <v>3.2929265637843486E-2</v>
      </c>
      <c r="E91" s="4">
        <f t="shared" si="6"/>
        <v>1.7219422929500421</v>
      </c>
      <c r="F91" s="4">
        <f t="shared" si="7"/>
        <v>4.0416857702141762</v>
      </c>
      <c r="G91" s="4">
        <f t="shared" si="8"/>
        <v>5.8194029325525269</v>
      </c>
      <c r="I91" s="4">
        <f t="shared" si="9"/>
        <v>1.0329292656378435</v>
      </c>
    </row>
    <row r="92" spans="1:9" x14ac:dyDescent="0.2">
      <c r="A92" s="4">
        <f>IF('True_Odds_Calculator_3-way'!A91="","",'True_Odds_Calculator_3-way'!A91)</f>
        <v>3.35</v>
      </c>
      <c r="B92" s="4">
        <f>IF('True_Odds_Calculator_3-way'!B91="","",'True_Odds_Calculator_3-way'!B91)</f>
        <v>3.77</v>
      </c>
      <c r="C92" s="4">
        <f>IF('True_Odds_Calculator_3-way'!C91="","",'True_Odds_Calculator_3-way'!C91)</f>
        <v>2.13</v>
      </c>
      <c r="D92" s="4">
        <f t="shared" si="5"/>
        <v>3.3243020151604963E-2</v>
      </c>
      <c r="E92" s="4">
        <f t="shared" si="6"/>
        <v>3.4791508548767069</v>
      </c>
      <c r="F92" s="4">
        <f t="shared" si="7"/>
        <v>3.9343594201216985</v>
      </c>
      <c r="G92" s="4">
        <f t="shared" si="8"/>
        <v>2.1814886833043037</v>
      </c>
      <c r="I92" s="4">
        <f t="shared" si="9"/>
        <v>1.033243020151605</v>
      </c>
    </row>
    <row r="93" spans="1:9" x14ac:dyDescent="0.2">
      <c r="A93" s="4">
        <f>IF('True_Odds_Calculator_3-way'!A92="","",'True_Odds_Calculator_3-way'!A92)</f>
        <v>1.45</v>
      </c>
      <c r="B93" s="4">
        <f>IF('True_Odds_Calculator_3-way'!B92="","",'True_Odds_Calculator_3-way'!B92)</f>
        <v>4.7</v>
      </c>
      <c r="C93" s="4">
        <f>IF('True_Odds_Calculator_3-way'!C92="","",'True_Odds_Calculator_3-way'!C92)</f>
        <v>7.34</v>
      </c>
      <c r="D93" s="4">
        <f t="shared" si="5"/>
        <v>3.8660911876950532E-2</v>
      </c>
      <c r="E93" s="4">
        <f t="shared" si="6"/>
        <v>1.477610794002763</v>
      </c>
      <c r="F93" s="4">
        <f t="shared" si="7"/>
        <v>5.003027161102982</v>
      </c>
      <c r="G93" s="4">
        <f t="shared" si="8"/>
        <v>8.106827795214766</v>
      </c>
      <c r="I93" s="4">
        <f t="shared" si="9"/>
        <v>1.0386609118769505</v>
      </c>
    </row>
    <row r="94" spans="1:9" x14ac:dyDescent="0.2">
      <c r="A94" s="4">
        <f>IF('True_Odds_Calculator_3-way'!A93="","",'True_Odds_Calculator_3-way'!A93)</f>
        <v>2.2599999999999998</v>
      </c>
      <c r="B94" s="4">
        <f>IF('True_Odds_Calculator_3-way'!B93="","",'True_Odds_Calculator_3-way'!B93)</f>
        <v>3.55</v>
      </c>
      <c r="C94" s="4">
        <f>IF('True_Odds_Calculator_3-way'!C93="","",'True_Odds_Calculator_3-way'!C93)</f>
        <v>3.23</v>
      </c>
      <c r="D94" s="4">
        <f t="shared" si="5"/>
        <v>3.3765540171079467E-2</v>
      </c>
      <c r="E94" s="4">
        <f t="shared" si="6"/>
        <v>2.3189874029403579</v>
      </c>
      <c r="F94" s="4">
        <f t="shared" si="7"/>
        <v>3.6977467598346494</v>
      </c>
      <c r="G94" s="4">
        <f t="shared" si="8"/>
        <v>3.351854079440407</v>
      </c>
      <c r="I94" s="4">
        <f t="shared" si="9"/>
        <v>1.0337655401710795</v>
      </c>
    </row>
    <row r="95" spans="1:9" x14ac:dyDescent="0.2">
      <c r="A95" s="4">
        <f>IF('True_Odds_Calculator_3-way'!A94="","",'True_Odds_Calculator_3-way'!A94)</f>
        <v>1.98</v>
      </c>
      <c r="B95" s="4">
        <f>IF('True_Odds_Calculator_3-way'!B94="","",'True_Odds_Calculator_3-way'!B94)</f>
        <v>3.58</v>
      </c>
      <c r="C95" s="4">
        <f>IF('True_Odds_Calculator_3-way'!C94="","",'True_Odds_Calculator_3-way'!C94)</f>
        <v>4</v>
      </c>
      <c r="D95" s="4">
        <f t="shared" si="5"/>
        <v>3.4380113989052496E-2</v>
      </c>
      <c r="E95" s="4">
        <f t="shared" si="6"/>
        <v>2.0259710564675166</v>
      </c>
      <c r="F95" s="4">
        <f t="shared" si="7"/>
        <v>3.7331601214823658</v>
      </c>
      <c r="G95" s="4">
        <f t="shared" si="8"/>
        <v>4.1921696960138783</v>
      </c>
      <c r="I95" s="4">
        <f t="shared" si="9"/>
        <v>1.0343801139890525</v>
      </c>
    </row>
    <row r="96" spans="1:9" x14ac:dyDescent="0.2">
      <c r="A96" s="4">
        <f>IF('True_Odds_Calculator_3-way'!A95="","",'True_Odds_Calculator_3-way'!A95)</f>
        <v>2.2999999999999998</v>
      </c>
      <c r="B96" s="4">
        <f>IF('True_Odds_Calculator_3-way'!B95="","",'True_Odds_Calculator_3-way'!B95)</f>
        <v>3.59</v>
      </c>
      <c r="C96" s="4">
        <f>IF('True_Odds_Calculator_3-way'!C95="","",'True_Odds_Calculator_3-way'!C95)</f>
        <v>3.13</v>
      </c>
      <c r="D96" s="4">
        <f t="shared" si="5"/>
        <v>3.2822958620452258E-2</v>
      </c>
      <c r="E96" s="4">
        <f t="shared" si="6"/>
        <v>2.3593718666135555</v>
      </c>
      <c r="F96" s="4">
        <f t="shared" si="7"/>
        <v>3.7367735150763588</v>
      </c>
      <c r="G96" s="4">
        <f t="shared" si="8"/>
        <v>3.2409885836512675</v>
      </c>
      <c r="I96" s="4">
        <f t="shared" si="9"/>
        <v>1.0328229586204523</v>
      </c>
    </row>
    <row r="97" spans="1:9" x14ac:dyDescent="0.2">
      <c r="A97" s="4">
        <f>IF('True_Odds_Calculator_3-way'!A96="","",'True_Odds_Calculator_3-way'!A96)</f>
        <v>1.56</v>
      </c>
      <c r="B97" s="4">
        <f>IF('True_Odds_Calculator_3-way'!B96="","",'True_Odds_Calculator_3-way'!B96)</f>
        <v>4.46</v>
      </c>
      <c r="C97" s="4">
        <f>IF('True_Odds_Calculator_3-way'!C96="","",'True_Odds_Calculator_3-way'!C96)</f>
        <v>5.83</v>
      </c>
      <c r="D97" s="4">
        <f t="shared" si="5"/>
        <v>3.6767474283338597E-2</v>
      </c>
      <c r="E97" s="4">
        <f t="shared" si="6"/>
        <v>1.5904071317241673</v>
      </c>
      <c r="F97" s="4">
        <f t="shared" si="7"/>
        <v>4.7178841645766951</v>
      </c>
      <c r="G97" s="4">
        <f t="shared" si="8"/>
        <v>6.2786162904160534</v>
      </c>
      <c r="I97" s="4">
        <f t="shared" si="9"/>
        <v>1.0367674742833386</v>
      </c>
    </row>
    <row r="98" spans="1:9" x14ac:dyDescent="0.2">
      <c r="A98" s="4">
        <f>IF('True_Odds_Calculator_3-way'!A97="","",'True_Odds_Calculator_3-way'!A97)</f>
        <v>1.23</v>
      </c>
      <c r="B98" s="4">
        <f>IF('True_Odds_Calculator_3-way'!B97="","",'True_Odds_Calculator_3-way'!B97)</f>
        <v>6.49</v>
      </c>
      <c r="C98" s="4">
        <f>IF('True_Odds_Calculator_3-way'!C97="","",'True_Odds_Calculator_3-way'!C97)</f>
        <v>13.39</v>
      </c>
      <c r="D98" s="4">
        <f t="shared" si="5"/>
        <v>4.177393396640694E-2</v>
      </c>
      <c r="E98" s="4">
        <f t="shared" si="6"/>
        <v>1.25143369652684</v>
      </c>
      <c r="F98" s="4">
        <f t="shared" si="7"/>
        <v>7.1347764848365687</v>
      </c>
      <c r="G98" s="4">
        <f t="shared" si="8"/>
        <v>16.458750323937029</v>
      </c>
      <c r="I98" s="4">
        <f t="shared" si="9"/>
        <v>1.0417739339664069</v>
      </c>
    </row>
    <row r="99" spans="1:9" x14ac:dyDescent="0.2">
      <c r="A99" s="4">
        <f>IF('True_Odds_Calculator_3-way'!A98="","",'True_Odds_Calculator_3-way'!A98)</f>
        <v>1.69</v>
      </c>
      <c r="B99" s="4">
        <f>IF('True_Odds_Calculator_3-way'!B98="","",'True_Odds_Calculator_3-way'!B98)</f>
        <v>4.2</v>
      </c>
      <c r="C99" s="4">
        <f>IF('True_Odds_Calculator_3-way'!C98="","",'True_Odds_Calculator_3-way'!C98)</f>
        <v>4.79</v>
      </c>
      <c r="D99" s="4">
        <f t="shared" si="5"/>
        <v>3.8579481649981151E-2</v>
      </c>
      <c r="E99" s="4">
        <f t="shared" si="6"/>
        <v>1.7275449203215594</v>
      </c>
      <c r="F99" s="4">
        <f t="shared" si="7"/>
        <v>4.4397992131845143</v>
      </c>
      <c r="G99" s="4">
        <f t="shared" si="8"/>
        <v>5.1044253119757874</v>
      </c>
      <c r="I99" s="4">
        <f t="shared" si="9"/>
        <v>1.0385794816499812</v>
      </c>
    </row>
    <row r="100" spans="1:9" x14ac:dyDescent="0.2">
      <c r="A100" s="4">
        <f>IF('True_Odds_Calculator_3-way'!A99="","",'True_Odds_Calculator_3-way'!A99)</f>
        <v>27.7</v>
      </c>
      <c r="B100" s="4">
        <f>IF('True_Odds_Calculator_3-way'!B99="","",'True_Odds_Calculator_3-way'!B99)</f>
        <v>9.9700000000000006</v>
      </c>
      <c r="C100" s="4">
        <f>IF('True_Odds_Calculator_3-way'!C99="","",'True_Odds_Calculator_3-way'!C99)</f>
        <v>1.0900000000000001</v>
      </c>
      <c r="D100" s="4">
        <f t="shared" si="5"/>
        <v>5.383317840116586E-2</v>
      </c>
      <c r="E100" s="4">
        <f t="shared" si="6"/>
        <v>55.076117244756801</v>
      </c>
      <c r="F100" s="4">
        <f t="shared" si="7"/>
        <v>12.142330959875585</v>
      </c>
      <c r="G100" s="4">
        <f t="shared" si="8"/>
        <v>1.1117450530185262</v>
      </c>
      <c r="I100" s="4">
        <f t="shared" si="9"/>
        <v>1.0538331784011659</v>
      </c>
    </row>
    <row r="101" spans="1:9" x14ac:dyDescent="0.2">
      <c r="A101" s="4">
        <f>IF('True_Odds_Calculator_3-way'!A100="","",'True_Odds_Calculator_3-way'!A100)</f>
        <v>6.06</v>
      </c>
      <c r="B101" s="4">
        <f>IF('True_Odds_Calculator_3-way'!B100="","",'True_Odds_Calculator_3-way'!B100)</f>
        <v>3.34</v>
      </c>
      <c r="C101" s="4">
        <f>IF('True_Odds_Calculator_3-way'!C100="","",'True_Odds_Calculator_3-way'!C100)</f>
        <v>1.68</v>
      </c>
      <c r="D101" s="4">
        <f t="shared" si="5"/>
        <v>5.9655794493050696E-2</v>
      </c>
      <c r="E101" s="4">
        <f t="shared" si="6"/>
        <v>6.8903154270374376</v>
      </c>
      <c r="F101" s="4">
        <f t="shared" si="7"/>
        <v>3.5776135910268518</v>
      </c>
      <c r="G101" s="4">
        <f t="shared" si="8"/>
        <v>1.7380639272991354</v>
      </c>
      <c r="I101" s="4">
        <f t="shared" si="9"/>
        <v>1.0596557944930507</v>
      </c>
    </row>
    <row r="102" spans="1:9" x14ac:dyDescent="0.2">
      <c r="A102" s="4">
        <f>IF('True_Odds_Calculator_3-way'!A101="","",'True_Odds_Calculator_3-way'!A101)</f>
        <v>3.74</v>
      </c>
      <c r="B102" s="4">
        <f>IF('True_Odds_Calculator_3-way'!B101="","",'True_Odds_Calculator_3-way'!B101)</f>
        <v>3.06</v>
      </c>
      <c r="C102" s="4">
        <f>IF('True_Odds_Calculator_3-way'!C101="","",'True_Odds_Calculator_3-way'!C101)</f>
        <v>2.16</v>
      </c>
      <c r="D102" s="4">
        <f t="shared" si="5"/>
        <v>5.7140027728262766E-2</v>
      </c>
      <c r="E102" s="4">
        <f t="shared" si="6"/>
        <v>4.0268509902964231</v>
      </c>
      <c r="F102" s="4">
        <f t="shared" si="7"/>
        <v>3.2493832457363498</v>
      </c>
      <c r="G102" s="4">
        <f t="shared" si="8"/>
        <v>2.2526769779892919</v>
      </c>
      <c r="I102" s="4">
        <f t="shared" si="9"/>
        <v>1.0571400277282628</v>
      </c>
    </row>
    <row r="103" spans="1:9" x14ac:dyDescent="0.2">
      <c r="A103" s="4">
        <f>IF('True_Odds_Calculator_3-way'!A102="","",'True_Odds_Calculator_3-way'!A102)</f>
        <v>2.4900000000000002</v>
      </c>
      <c r="B103" s="4">
        <f>IF('True_Odds_Calculator_3-way'!B102="","",'True_Odds_Calculator_3-way'!B102)</f>
        <v>3.37</v>
      </c>
      <c r="C103" s="4">
        <f>IF('True_Odds_Calculator_3-way'!C102="","",'True_Odds_Calculator_3-way'!C102)</f>
        <v>2.99</v>
      </c>
      <c r="D103" s="4">
        <f t="shared" si="5"/>
        <v>3.2790491282438605E-2</v>
      </c>
      <c r="E103" s="4">
        <f t="shared" si="6"/>
        <v>2.5596640938180797</v>
      </c>
      <c r="F103" s="4">
        <f t="shared" si="7"/>
        <v>3.4988800277716479</v>
      </c>
      <c r="G103" s="4">
        <f t="shared" si="8"/>
        <v>3.0910181503677832</v>
      </c>
      <c r="I103" s="4">
        <f t="shared" si="9"/>
        <v>1.0327904912824386</v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60" activePane="bottomLeft" state="frozen"/>
      <selection pane="bottomLeft" activeCell="AG80" sqref="AG8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5.3</v>
      </c>
      <c r="B3">
        <v>3.86</v>
      </c>
      <c r="C3">
        <v>1.71</v>
      </c>
      <c r="D3" s="20">
        <f>IF(OR($A3="",$B3="",$C3=""),"",(1/A3)+(1/B3)+(1/C3)-1)</f>
        <v>3.2541924433399094E-2</v>
      </c>
      <c r="E3" s="17">
        <f>IF(OR($A3="",$B3="",$C3=""),"",A3*'MPTO_working_3-way'!$I2)</f>
        <v>5.4724721994970151</v>
      </c>
      <c r="F3" s="21">
        <f>IF(OR($A3="",$B3="",$C3=""),"",B3*'MPTO_working_3-way'!$I2)</f>
        <v>3.9856118283129205</v>
      </c>
      <c r="G3" s="22">
        <f>IF(OR($A3="",$B3="",$C3=""),"",C3*'MPTO_working_3-way'!$I2)</f>
        <v>1.7656466907811124</v>
      </c>
      <c r="H3" s="17">
        <f>IF(OR($A3="",$B3="",$C3=""),"",'MPTO_working_3-way'!E2)</f>
        <v>5.6232868858695468</v>
      </c>
      <c r="I3" s="21">
        <f>IF(OR($A3="",$B3="",$C3=""),"",'MPTO_working_3-way'!F2)</f>
        <v>4.0286834304648877</v>
      </c>
      <c r="J3" s="22">
        <f>IF(OR($A3="",$B3="",$C3=""),"",'MPTO_working_3-way'!G2)</f>
        <v>1.7423180784513073</v>
      </c>
      <c r="K3" s="17">
        <f>IF(OR($A3="",$B3="",$C3=""),"",'OddsRatio_working_3-way'!H2)</f>
        <v>5.5465435719752989</v>
      </c>
      <c r="L3" s="21">
        <f>IF(OR($A3="",$B3="",$C3=""),"",'OddsRatio_working_3-way'!I2)</f>
        <v>4.02398014322078</v>
      </c>
      <c r="M3" s="22">
        <f>IF(OR($A3="",$B3="",$C3=""),"",'OddsRatio_working_3-way'!J2)</f>
        <v>1.7507083572331308</v>
      </c>
      <c r="N3" s="23">
        <f>(1/E3)* 100</f>
        <v>18.273276931254433</v>
      </c>
      <c r="O3" s="24">
        <f>(1/F3)* 100</f>
        <v>25.090250708717221</v>
      </c>
      <c r="P3" s="24">
        <f>(1/G3)* 100</f>
        <v>56.636472360028357</v>
      </c>
      <c r="Q3" t="s">
        <v>115</v>
      </c>
      <c r="R3" t="s">
        <v>116</v>
      </c>
      <c r="S3" t="s">
        <v>114</v>
      </c>
      <c r="AD3" s="28"/>
      <c r="AE3" s="28"/>
      <c r="AH3" s="37"/>
      <c r="AI3" s="28"/>
      <c r="AJ3" t="s">
        <v>98</v>
      </c>
    </row>
    <row r="4" spans="1:36" s="40" customFormat="1" ht="15" x14ac:dyDescent="0.25">
      <c r="A4">
        <v>2.81</v>
      </c>
      <c r="B4">
        <v>3.53</v>
      </c>
      <c r="C4">
        <v>2.57</v>
      </c>
      <c r="D4" s="20">
        <f t="shared" ref="D4:D67" si="0">IF(OR($A4="",$B4="",$C4=""),"",(1/A4)+(1/B4)+(1/C4)-1)</f>
        <v>2.8263063466925198E-2</v>
      </c>
      <c r="E4" s="17">
        <f>IF(OR($A4="",$B4="",$C4=""),"",A4*'MPTO_working_3-way'!$I3)</f>
        <v>2.8894192083420598</v>
      </c>
      <c r="F4" s="21">
        <f>IF(OR($A4="",$B4="",$C4=""),"",B4*'MPTO_working_3-way'!$I3)</f>
        <v>3.6297686140382459</v>
      </c>
      <c r="G4" s="22">
        <f>IF(OR($A4="",$B4="",$C4=""),"",C4*'MPTO_working_3-way'!$I3)</f>
        <v>2.6426360731099976</v>
      </c>
      <c r="H4" s="17"/>
      <c r="I4" s="21"/>
      <c r="J4" s="22"/>
      <c r="K4" s="17"/>
      <c r="L4" s="21"/>
      <c r="M4" s="22"/>
      <c r="N4" s="23">
        <f t="shared" ref="N4" si="1">(1/E4)* 100</f>
        <v>34.609031362181504</v>
      </c>
      <c r="O4" s="24">
        <f t="shared" ref="O4" si="2">(1/F4)* 100</f>
        <v>27.549965475277627</v>
      </c>
      <c r="P4" s="24">
        <f t="shared" ref="P4" si="3">(1/G4)* 100</f>
        <v>37.841003162540872</v>
      </c>
      <c r="Q4" t="s">
        <v>117</v>
      </c>
      <c r="R4" t="s">
        <v>118</v>
      </c>
      <c r="S4" t="s">
        <v>114</v>
      </c>
      <c r="AD4" s="37"/>
      <c r="AE4" s="37"/>
      <c r="AH4" s="37"/>
      <c r="AI4" s="37"/>
      <c r="AJ4" t="s">
        <v>98</v>
      </c>
    </row>
    <row r="5" spans="1:36" s="40" customFormat="1" ht="15" x14ac:dyDescent="0.25">
      <c r="A5">
        <v>2.46</v>
      </c>
      <c r="B5">
        <v>3.6</v>
      </c>
      <c r="C5">
        <v>2.92</v>
      </c>
      <c r="D5" s="20">
        <f t="shared" si="0"/>
        <v>2.6747596243085647E-2</v>
      </c>
      <c r="E5" s="17">
        <f>IF(OR($A5="",$B5="",$C5=""),"",A5*'MPTO_working_3-way'!$I4)</f>
        <v>2.5257990867579907</v>
      </c>
      <c r="F5" s="21">
        <f>IF(OR($A5="",$B5="",$C5=""),"",B5*'MPTO_working_3-way'!$I4)</f>
        <v>3.6962913464751086</v>
      </c>
      <c r="G5" s="22">
        <f>IF(OR($A5="",$B5="",$C5=""),"",C5*'MPTO_working_3-way'!$I4)</f>
        <v>2.9981029810298101</v>
      </c>
      <c r="H5" s="17"/>
      <c r="I5" s="21"/>
      <c r="J5" s="22"/>
      <c r="K5" s="17"/>
      <c r="L5" s="21"/>
      <c r="M5" s="22"/>
      <c r="N5" s="23">
        <f t="shared" ref="N5:N68" si="4">(1/E5)* 100</f>
        <v>39.591430895778721</v>
      </c>
      <c r="O5" s="24">
        <f t="shared" ref="O5:O68" si="5">(1/F5)* 100</f>
        <v>27.054144445448792</v>
      </c>
      <c r="P5" s="24">
        <f t="shared" ref="P5:P68" si="6">(1/G5)* 100</f>
        <v>33.354424658772487</v>
      </c>
      <c r="Q5" t="s">
        <v>119</v>
      </c>
      <c r="R5" t="s">
        <v>120</v>
      </c>
      <c r="S5" t="s">
        <v>114</v>
      </c>
      <c r="AD5" s="37"/>
      <c r="AE5" s="37"/>
      <c r="AH5" s="37"/>
      <c r="AI5" s="37"/>
      <c r="AJ5" t="s">
        <v>284</v>
      </c>
    </row>
    <row r="6" spans="1:36" s="40" customFormat="1" ht="15" x14ac:dyDescent="0.25">
      <c r="A6">
        <v>2.1</v>
      </c>
      <c r="B6">
        <v>3.26</v>
      </c>
      <c r="C6">
        <v>4.07</v>
      </c>
      <c r="D6" s="20">
        <f t="shared" si="0"/>
        <v>2.8639188148390504E-2</v>
      </c>
      <c r="E6" s="17">
        <f>IF(OR($A6="",$B6="",$C6=""),"",A6*'MPTO_working_3-way'!$I5)</f>
        <v>2.16014229511162</v>
      </c>
      <c r="F6" s="21">
        <f>IF(OR($A6="",$B6="",$C6=""),"",B6*'MPTO_working_3-way'!$I5)</f>
        <v>3.353363753363753</v>
      </c>
      <c r="G6" s="22">
        <f>IF(OR($A6="",$B6="",$C6=""),"",C6*'MPTO_working_3-way'!$I5)</f>
        <v>4.1865614957639492</v>
      </c>
      <c r="H6" s="17"/>
      <c r="I6" s="21"/>
      <c r="J6" s="22"/>
      <c r="K6" s="17"/>
      <c r="L6" s="21"/>
      <c r="M6" s="22"/>
      <c r="N6" s="23">
        <f t="shared" si="4"/>
        <v>46.293246619122719</v>
      </c>
      <c r="O6" s="24">
        <f t="shared" si="5"/>
        <v>29.820803036858194</v>
      </c>
      <c r="P6" s="24">
        <f t="shared" si="6"/>
        <v>23.885950344019093</v>
      </c>
      <c r="Q6" t="s">
        <v>121</v>
      </c>
      <c r="R6" t="s">
        <v>122</v>
      </c>
      <c r="S6" t="s">
        <v>114</v>
      </c>
      <c r="AD6" s="37"/>
      <c r="AE6" s="37"/>
      <c r="AH6" s="37"/>
      <c r="AI6" s="37"/>
      <c r="AJ6" t="s">
        <v>284</v>
      </c>
    </row>
    <row r="7" spans="1:36" s="40" customFormat="1" ht="15" x14ac:dyDescent="0.25">
      <c r="A7">
        <v>1.69</v>
      </c>
      <c r="B7">
        <v>3.7</v>
      </c>
      <c r="C7">
        <v>5.85</v>
      </c>
      <c r="D7" s="20">
        <f t="shared" si="0"/>
        <v>3.2926417541802255E-2</v>
      </c>
      <c r="E7" s="17">
        <f>IF(OR($A7="",$B7="",$C7=""),"",A7*'MPTO_working_3-way'!$I6)</f>
        <v>1.7456456456456457</v>
      </c>
      <c r="F7" s="21">
        <f>IF(OR($A7="",$B7="",$C7=""),"",B7*'MPTO_working_3-way'!$I6)</f>
        <v>3.8218277449046685</v>
      </c>
      <c r="G7" s="22">
        <f>IF(OR($A7="",$B7="",$C7=""),"",C7*'MPTO_working_3-way'!$I6)</f>
        <v>6.0426195426195433</v>
      </c>
      <c r="H7" s="17"/>
      <c r="I7" s="21"/>
      <c r="J7" s="22"/>
      <c r="K7" s="17"/>
      <c r="L7" s="21"/>
      <c r="M7" s="22"/>
      <c r="N7" s="23">
        <f t="shared" si="4"/>
        <v>57.28539480474798</v>
      </c>
      <c r="O7" s="24">
        <f t="shared" si="5"/>
        <v>26.165491140547047</v>
      </c>
      <c r="P7" s="24">
        <f t="shared" si="6"/>
        <v>16.549114054704969</v>
      </c>
      <c r="Q7" t="s">
        <v>123</v>
      </c>
      <c r="R7" t="s">
        <v>124</v>
      </c>
      <c r="S7" t="s">
        <v>114</v>
      </c>
      <c r="AD7" s="37"/>
      <c r="AE7" s="37"/>
      <c r="AH7" s="37"/>
      <c r="AI7" s="37"/>
      <c r="AJ7" t="s">
        <v>284</v>
      </c>
    </row>
    <row r="8" spans="1:36" s="36" customFormat="1" ht="15" x14ac:dyDescent="0.25">
      <c r="A8">
        <v>1.68</v>
      </c>
      <c r="B8">
        <v>4.03</v>
      </c>
      <c r="C8">
        <v>5.31</v>
      </c>
      <c r="D8" s="20">
        <f t="shared" si="0"/>
        <v>3.1700970191948841E-2</v>
      </c>
      <c r="E8" s="17">
        <f>IF(OR($A8="",$B8="",$C8=""),"",A8*'MPTO_working_3-way'!$I7)</f>
        <v>1.733257629922474</v>
      </c>
      <c r="F8" s="21">
        <f>IF(OR($A8="",$B8="",$C8=""),"",B8*'MPTO_working_3-way'!$I7)</f>
        <v>4.157754909873554</v>
      </c>
      <c r="G8" s="22">
        <f>IF(OR($A8="",$B8="",$C8=""),"",C8*'MPTO_working_3-way'!$I7)</f>
        <v>5.4783321517192478</v>
      </c>
      <c r="H8" s="17"/>
      <c r="I8" s="21"/>
      <c r="J8" s="22"/>
      <c r="K8" s="17"/>
      <c r="L8" s="21"/>
      <c r="M8" s="22"/>
      <c r="N8" s="23">
        <f t="shared" si="4"/>
        <v>57.694827516479961</v>
      </c>
      <c r="O8" s="24">
        <f t="shared" si="5"/>
        <v>24.051441743842762</v>
      </c>
      <c r="P8" s="24">
        <f t="shared" si="6"/>
        <v>18.25373073967728</v>
      </c>
      <c r="Q8" t="s">
        <v>125</v>
      </c>
      <c r="R8" t="s">
        <v>126</v>
      </c>
      <c r="S8" t="s">
        <v>114</v>
      </c>
      <c r="AD8" s="37"/>
      <c r="AE8" s="37"/>
      <c r="AH8" s="37"/>
      <c r="AI8" s="37"/>
      <c r="AJ8" t="s">
        <v>284</v>
      </c>
    </row>
    <row r="9" spans="1:36" s="36" customFormat="1" ht="15" x14ac:dyDescent="0.25">
      <c r="A9">
        <v>1.9</v>
      </c>
      <c r="B9">
        <v>3.63</v>
      </c>
      <c r="C9">
        <v>4.4000000000000004</v>
      </c>
      <c r="D9" s="20">
        <f t="shared" si="0"/>
        <v>2.9070610410323328E-2</v>
      </c>
      <c r="E9" s="17">
        <f>IF(OR($A9="",$B9="",$C9=""),"",A9*'MPTO_working_3-way'!$I8)</f>
        <v>1.9552341597796141</v>
      </c>
      <c r="F9" s="21">
        <f>IF(OR($A9="",$B9="",$C9=""),"",B9*'MPTO_working_3-way'!$I8)</f>
        <v>3.7355263157894734</v>
      </c>
      <c r="G9" s="22">
        <f>IF(OR($A9="",$B9="",$C9=""),"",C9*'MPTO_working_3-way'!$I8)</f>
        <v>4.5279106858054234</v>
      </c>
      <c r="H9" s="17"/>
      <c r="I9" s="21"/>
      <c r="J9" s="22"/>
      <c r="K9" s="17"/>
      <c r="L9" s="21"/>
      <c r="M9" s="22"/>
      <c r="N9" s="23">
        <f t="shared" si="4"/>
        <v>51.144769284959501</v>
      </c>
      <c r="O9" s="24">
        <f t="shared" si="5"/>
        <v>26.76998943289891</v>
      </c>
      <c r="P9" s="24">
        <f t="shared" si="6"/>
        <v>22.085241282141595</v>
      </c>
      <c r="Q9" t="s">
        <v>127</v>
      </c>
      <c r="R9" t="s">
        <v>128</v>
      </c>
      <c r="S9" t="s">
        <v>114</v>
      </c>
      <c r="AD9" s="37"/>
      <c r="AE9" s="37"/>
      <c r="AH9" s="37"/>
      <c r="AI9" s="37"/>
      <c r="AJ9" t="s">
        <v>285</v>
      </c>
    </row>
    <row r="10" spans="1:36" s="36" customFormat="1" ht="15" x14ac:dyDescent="0.25">
      <c r="A10">
        <v>3.38</v>
      </c>
      <c r="B10">
        <v>3.16</v>
      </c>
      <c r="C10">
        <v>2.41</v>
      </c>
      <c r="D10" s="20">
        <f t="shared" si="0"/>
        <v>2.7251443704311651E-2</v>
      </c>
      <c r="E10" s="17">
        <f>IF(OR($A10="",$B10="",$C10=""),"",A10*'MPTO_working_3-way'!$I9)</f>
        <v>3.4721098797205734</v>
      </c>
      <c r="F10" s="21">
        <f>IF(OR($A10="",$B10="",$C10=""),"",B10*'MPTO_working_3-way'!$I9)</f>
        <v>3.2461145621056251</v>
      </c>
      <c r="G10" s="22">
        <f>IF(OR($A10="",$B10="",$C10=""),"",C10*'MPTO_working_3-way'!$I9)</f>
        <v>2.475675979327391</v>
      </c>
      <c r="H10" s="17"/>
      <c r="I10" s="21"/>
      <c r="J10" s="22"/>
      <c r="K10" s="17"/>
      <c r="L10" s="21"/>
      <c r="M10" s="22"/>
      <c r="N10" s="23">
        <f t="shared" si="4"/>
        <v>28.800931843795148</v>
      </c>
      <c r="O10" s="24">
        <f t="shared" si="5"/>
        <v>30.806060010135312</v>
      </c>
      <c r="P10" s="24">
        <f t="shared" si="6"/>
        <v>40.39300814606954</v>
      </c>
      <c r="Q10" t="s">
        <v>129</v>
      </c>
      <c r="R10" t="s">
        <v>130</v>
      </c>
      <c r="S10" t="s">
        <v>114</v>
      </c>
      <c r="AD10" s="37"/>
      <c r="AE10" s="37"/>
      <c r="AH10" s="37"/>
      <c r="AI10" s="37"/>
      <c r="AJ10" t="s">
        <v>285</v>
      </c>
    </row>
    <row r="11" spans="1:36" s="36" customFormat="1" ht="15" x14ac:dyDescent="0.25">
      <c r="A11">
        <v>1.07</v>
      </c>
      <c r="B11">
        <v>12.23</v>
      </c>
      <c r="C11">
        <v>37.44</v>
      </c>
      <c r="D11" s="20">
        <f t="shared" si="0"/>
        <v>4.3054989776128982E-2</v>
      </c>
      <c r="E11" s="17">
        <f>IF(OR($A11="",$B11="",$C11=""),"",A11*'MPTO_working_3-way'!$I10)</f>
        <v>1.1160688390604581</v>
      </c>
      <c r="F11" s="21">
        <f>IF(OR($A11="",$B11="",$C11=""),"",B11*'MPTO_working_3-way'!$I10)</f>
        <v>12.756562524962058</v>
      </c>
      <c r="G11" s="22">
        <f>IF(OR($A11="",$B11="",$C11=""),"",C11*'MPTO_working_3-way'!$I10)</f>
        <v>39.05197881721827</v>
      </c>
      <c r="H11" s="17"/>
      <c r="I11" s="21"/>
      <c r="J11" s="22"/>
      <c r="K11" s="17"/>
      <c r="L11" s="21"/>
      <c r="M11" s="22"/>
      <c r="N11" s="23">
        <f t="shared" si="4"/>
        <v>89.600207890566281</v>
      </c>
      <c r="O11" s="24">
        <f t="shared" si="5"/>
        <v>7.8391024074330264</v>
      </c>
      <c r="P11" s="24">
        <f t="shared" si="6"/>
        <v>2.5606897020006922</v>
      </c>
      <c r="Q11" t="s">
        <v>131</v>
      </c>
      <c r="R11" t="s">
        <v>132</v>
      </c>
      <c r="S11" t="s">
        <v>114</v>
      </c>
      <c r="AD11" s="37"/>
      <c r="AE11" s="37"/>
      <c r="AH11" s="37"/>
      <c r="AI11" s="37"/>
      <c r="AJ11" t="s">
        <v>286</v>
      </c>
    </row>
    <row r="12" spans="1:36" s="36" customFormat="1" ht="15" x14ac:dyDescent="0.25">
      <c r="A12">
        <v>3.95</v>
      </c>
      <c r="B12">
        <v>3.52</v>
      </c>
      <c r="C12">
        <v>1.96</v>
      </c>
      <c r="D12" s="20">
        <f t="shared" si="0"/>
        <v>4.7459547685587467E-2</v>
      </c>
      <c r="E12" s="17">
        <f>IF(OR($A12="",$B12="",$C12=""),"",A12*'MPTO_working_3-way'!$I11)</f>
        <v>4.1374652133580705</v>
      </c>
      <c r="F12" s="21">
        <f>IF(OR($A12="",$B12="",$C12=""),"",B12*'MPTO_working_3-way'!$I11)</f>
        <v>3.687057607853268</v>
      </c>
      <c r="G12" s="22">
        <f>IF(OR($A12="",$B12="",$C12=""),"",C12*'MPTO_working_3-way'!$I11)</f>
        <v>2.0530207134637513</v>
      </c>
      <c r="H12" s="17"/>
      <c r="I12" s="21"/>
      <c r="J12" s="22"/>
      <c r="K12" s="17"/>
      <c r="L12" s="21"/>
      <c r="M12" s="22"/>
      <c r="N12" s="23">
        <f t="shared" si="4"/>
        <v>24.169387497722912</v>
      </c>
      <c r="O12" s="24">
        <f t="shared" si="5"/>
        <v>27.121897902274288</v>
      </c>
      <c r="P12" s="24">
        <f t="shared" si="6"/>
        <v>48.708714600002807</v>
      </c>
      <c r="Q12" t="s">
        <v>133</v>
      </c>
      <c r="R12" t="s">
        <v>134</v>
      </c>
      <c r="S12" t="s">
        <v>114</v>
      </c>
      <c r="AD12" s="37"/>
      <c r="AE12" s="37"/>
      <c r="AH12" s="37"/>
      <c r="AI12" s="37"/>
      <c r="AJ12" t="s">
        <v>286</v>
      </c>
    </row>
    <row r="13" spans="1:36" s="36" customFormat="1" ht="15" x14ac:dyDescent="0.25">
      <c r="A13">
        <v>1.48</v>
      </c>
      <c r="B13">
        <v>4.67</v>
      </c>
      <c r="C13">
        <v>6.68</v>
      </c>
      <c r="D13" s="20">
        <f t="shared" si="0"/>
        <v>3.9509036790704721E-2</v>
      </c>
      <c r="E13" s="17">
        <f>IF(OR($A13="",$B13="",$C13=""),"",A13*'MPTO_working_3-way'!$I12)</f>
        <v>1.538473374450243</v>
      </c>
      <c r="F13" s="21">
        <f>IF(OR($A13="",$B13="",$C13=""),"",B13*'MPTO_working_3-way'!$I12)</f>
        <v>4.8545072018125905</v>
      </c>
      <c r="G13" s="22">
        <f>IF(OR($A13="",$B13="",$C13=""),"",C13*'MPTO_working_3-way'!$I12)</f>
        <v>6.9439203657619073</v>
      </c>
      <c r="H13" s="17"/>
      <c r="I13" s="21"/>
      <c r="J13" s="22"/>
      <c r="K13" s="17"/>
      <c r="L13" s="21"/>
      <c r="M13" s="22"/>
      <c r="N13" s="23">
        <f t="shared" si="4"/>
        <v>64.999499933324444</v>
      </c>
      <c r="O13" s="24">
        <f t="shared" si="5"/>
        <v>20.599413255100682</v>
      </c>
      <c r="P13" s="24">
        <f t="shared" si="6"/>
        <v>14.401086811574876</v>
      </c>
      <c r="Q13" t="s">
        <v>135</v>
      </c>
      <c r="R13" t="s">
        <v>136</v>
      </c>
      <c r="S13" t="s">
        <v>114</v>
      </c>
      <c r="AD13" s="37"/>
      <c r="AE13" s="37"/>
      <c r="AH13" s="37"/>
      <c r="AI13" s="37"/>
      <c r="AJ13" t="s">
        <v>287</v>
      </c>
    </row>
    <row r="14" spans="1:36" s="36" customFormat="1" ht="15" x14ac:dyDescent="0.25">
      <c r="A14">
        <v>2.68</v>
      </c>
      <c r="B14">
        <v>3.13</v>
      </c>
      <c r="C14">
        <v>2.85</v>
      </c>
      <c r="D14" s="20">
        <f t="shared" si="0"/>
        <v>4.3500339232038776E-2</v>
      </c>
      <c r="E14" s="17">
        <f>IF(OR($A14="",$B14="",$C14=""),"",A14*'MPTO_working_3-way'!$I13)</f>
        <v>2.7965809091418641</v>
      </c>
      <c r="F14" s="21">
        <f>IF(OR($A14="",$B14="",$C14=""),"",B14*'MPTO_working_3-way'!$I13)</f>
        <v>3.266156061796281</v>
      </c>
      <c r="G14" s="22">
        <f>IF(OR($A14="",$B14="",$C14=""),"",C14*'MPTO_working_3-way'!$I13)</f>
        <v>2.9739759668113108</v>
      </c>
      <c r="H14" s="17"/>
      <c r="I14" s="21"/>
      <c r="J14" s="22"/>
      <c r="K14" s="17"/>
      <c r="L14" s="21"/>
      <c r="M14" s="22"/>
      <c r="N14" s="23">
        <f t="shared" si="4"/>
        <v>35.757949885556926</v>
      </c>
      <c r="O14" s="24">
        <f t="shared" si="5"/>
        <v>30.617030572936926</v>
      </c>
      <c r="P14" s="24">
        <f t="shared" si="6"/>
        <v>33.625019541506155</v>
      </c>
      <c r="Q14" t="s">
        <v>79</v>
      </c>
      <c r="R14" t="s">
        <v>91</v>
      </c>
      <c r="S14" t="s">
        <v>281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1.88</v>
      </c>
      <c r="B15">
        <v>3.69</v>
      </c>
      <c r="C15">
        <v>4.42</v>
      </c>
      <c r="D15" s="20">
        <f t="shared" si="0"/>
        <v>2.9161947535524257E-2</v>
      </c>
      <c r="E15" s="17">
        <f>IF(OR($A15="",$B15="",$C15=""),"",A15*'MPTO_working_3-way'!$I14)</f>
        <v>1.9348244613667855</v>
      </c>
      <c r="F15" s="21">
        <f>IF(OR($A15="",$B15="",$C15=""),"",B15*'MPTO_working_3-way'!$I14)</f>
        <v>3.7976075864060843</v>
      </c>
      <c r="G15" s="22">
        <f>IF(OR($A15="",$B15="",$C15=""),"",C15*'MPTO_working_3-way'!$I14)</f>
        <v>4.5488958081070168</v>
      </c>
      <c r="H15" s="17"/>
      <c r="I15" s="21"/>
      <c r="J15" s="22"/>
      <c r="K15" s="17"/>
      <c r="L15" s="21"/>
      <c r="M15" s="22"/>
      <c r="N15" s="23">
        <f t="shared" si="4"/>
        <v>51.68427523877731</v>
      </c>
      <c r="O15" s="24">
        <f t="shared" si="5"/>
        <v>26.332367872330988</v>
      </c>
      <c r="P15" s="24">
        <f t="shared" si="6"/>
        <v>21.983356888891709</v>
      </c>
      <c r="Q15" t="s">
        <v>137</v>
      </c>
      <c r="R15" t="s">
        <v>138</v>
      </c>
      <c r="S15" t="s">
        <v>281</v>
      </c>
      <c r="AD15" s="37"/>
      <c r="AE15" s="37"/>
      <c r="AH15" s="37"/>
      <c r="AI15" s="37"/>
      <c r="AJ15" t="s">
        <v>288</v>
      </c>
    </row>
    <row r="16" spans="1:36" s="36" customFormat="1" ht="15" x14ac:dyDescent="0.25">
      <c r="A16">
        <v>4.53</v>
      </c>
      <c r="B16">
        <v>4.3600000000000003</v>
      </c>
      <c r="C16">
        <v>1.72</v>
      </c>
      <c r="D16" s="20">
        <f t="shared" si="0"/>
        <v>3.1503698878726727E-2</v>
      </c>
      <c r="E16" s="17">
        <f>IF(OR($A16="",$B16="",$C16=""),"",A16*'MPTO_working_3-way'!$I15)</f>
        <v>4.6727117559206324</v>
      </c>
      <c r="F16" s="21">
        <f>IF(OR($A16="",$B16="",$C16=""),"",B16*'MPTO_working_3-way'!$I15)</f>
        <v>4.4973561271112485</v>
      </c>
      <c r="G16" s="22">
        <f>IF(OR($A16="",$B16="",$C16=""),"",C16*'MPTO_working_3-way'!$I15)</f>
        <v>1.77418636207141</v>
      </c>
      <c r="H16" s="17"/>
      <c r="I16" s="21"/>
      <c r="J16" s="22"/>
      <c r="K16" s="17"/>
      <c r="L16" s="21"/>
      <c r="M16" s="22"/>
      <c r="N16" s="23">
        <f t="shared" si="4"/>
        <v>21.400849276288749</v>
      </c>
      <c r="O16" s="24">
        <f t="shared" si="5"/>
        <v>22.235286059997257</v>
      </c>
      <c r="P16" s="24">
        <f t="shared" si="6"/>
        <v>56.363864663713983</v>
      </c>
      <c r="Q16" t="s">
        <v>139</v>
      </c>
      <c r="R16" t="s">
        <v>140</v>
      </c>
      <c r="S16" t="s">
        <v>281</v>
      </c>
      <c r="AD16" s="37"/>
      <c r="AE16" s="37"/>
      <c r="AH16" s="37"/>
      <c r="AI16" s="37"/>
      <c r="AJ16" t="s">
        <v>288</v>
      </c>
    </row>
    <row r="17" spans="1:36" s="36" customFormat="1" ht="15" x14ac:dyDescent="0.25">
      <c r="A17">
        <v>2.31</v>
      </c>
      <c r="B17">
        <v>3.79</v>
      </c>
      <c r="C17">
        <v>3.02</v>
      </c>
      <c r="D17" s="20">
        <f t="shared" si="0"/>
        <v>2.787850345906584E-2</v>
      </c>
      <c r="E17" s="17">
        <f>IF(OR($A17="",$B17="",$C17=""),"",A17*'MPTO_working_3-way'!$I16)</f>
        <v>2.3743993429904422</v>
      </c>
      <c r="F17" s="21">
        <f>IF(OR($A17="",$B17="",$C17=""),"",B17*'MPTO_working_3-way'!$I16)</f>
        <v>3.8956595281098596</v>
      </c>
      <c r="G17" s="22">
        <f>IF(OR($A17="",$B17="",$C17=""),"",C17*'MPTO_working_3-way'!$I16)</f>
        <v>3.1041930804463789</v>
      </c>
      <c r="H17" s="17"/>
      <c r="I17" s="21"/>
      <c r="J17" s="22"/>
      <c r="K17" s="17"/>
      <c r="L17" s="21"/>
      <c r="M17" s="22"/>
      <c r="N17" s="23">
        <f t="shared" si="4"/>
        <v>42.115914618665116</v>
      </c>
      <c r="O17" s="24">
        <f t="shared" si="5"/>
        <v>25.669594398183747</v>
      </c>
      <c r="P17" s="24">
        <f t="shared" si="6"/>
        <v>32.21449098315113</v>
      </c>
      <c r="Q17" t="s">
        <v>141</v>
      </c>
      <c r="R17" t="s">
        <v>142</v>
      </c>
      <c r="S17" t="s">
        <v>281</v>
      </c>
      <c r="AD17" s="37"/>
      <c r="AE17" s="37"/>
      <c r="AH17" s="37"/>
      <c r="AI17" s="37"/>
      <c r="AJ17" t="s">
        <v>288</v>
      </c>
    </row>
    <row r="18" spans="1:36" s="36" customFormat="1" ht="15" x14ac:dyDescent="0.25">
      <c r="A18">
        <v>3.67</v>
      </c>
      <c r="B18">
        <v>3.58</v>
      </c>
      <c r="C18">
        <v>2.0699999999999998</v>
      </c>
      <c r="D18" s="20">
        <f t="shared" si="0"/>
        <v>3.4900960410858772E-2</v>
      </c>
      <c r="E18" s="17">
        <f>IF(OR($A18="",$B18="",$C18=""),"",A18*'MPTO_working_3-way'!$I17)</f>
        <v>3.7980865247078515</v>
      </c>
      <c r="F18" s="21">
        <f>IF(OR($A18="",$B18="",$C18=""),"",B18*'MPTO_working_3-way'!$I17)</f>
        <v>3.7049454382708746</v>
      </c>
      <c r="G18" s="22">
        <f>IF(OR($A18="",$B18="",$C18=""),"",C18*'MPTO_working_3-way'!$I17)</f>
        <v>2.1422449880504777</v>
      </c>
      <c r="H18" s="17"/>
      <c r="I18" s="21"/>
      <c r="J18" s="22"/>
      <c r="K18" s="17"/>
      <c r="L18" s="21"/>
      <c r="M18" s="22"/>
      <c r="N18" s="23">
        <f t="shared" si="4"/>
        <v>26.329047363577899</v>
      </c>
      <c r="O18" s="24">
        <f t="shared" si="5"/>
        <v>26.990950788919239</v>
      </c>
      <c r="P18" s="24">
        <f t="shared" si="6"/>
        <v>46.680001847502837</v>
      </c>
      <c r="Q18" t="s">
        <v>143</v>
      </c>
      <c r="R18" t="s">
        <v>144</v>
      </c>
      <c r="S18" t="s">
        <v>281</v>
      </c>
      <c r="AD18" s="37"/>
      <c r="AE18" s="37"/>
      <c r="AH18" s="37"/>
      <c r="AI18" s="37"/>
      <c r="AJ18" t="s">
        <v>103</v>
      </c>
    </row>
    <row r="19" spans="1:36" s="36" customFormat="1" ht="15" x14ac:dyDescent="0.25">
      <c r="A19">
        <v>1.58</v>
      </c>
      <c r="B19">
        <v>4.18</v>
      </c>
      <c r="C19">
        <v>5.99</v>
      </c>
      <c r="D19" s="20">
        <f t="shared" si="0"/>
        <v>3.9090750346129299E-2</v>
      </c>
      <c r="E19" s="17">
        <f>IF(OR($A19="",$B19="",$C19=""),"",A19*'MPTO_working_3-way'!$I18)</f>
        <v>1.6417633855468843</v>
      </c>
      <c r="F19" s="21">
        <f>IF(OR($A19="",$B19="",$C19=""),"",B19*'MPTO_working_3-way'!$I18)</f>
        <v>4.3433993364468204</v>
      </c>
      <c r="G19" s="22">
        <f>IF(OR($A19="",$B19="",$C19=""),"",C19*'MPTO_working_3-way'!$I18)</f>
        <v>6.2241535945733144</v>
      </c>
      <c r="H19" s="17"/>
      <c r="I19" s="21"/>
      <c r="J19" s="22"/>
      <c r="K19" s="17"/>
      <c r="L19" s="21"/>
      <c r="M19" s="22"/>
      <c r="N19" s="23">
        <f t="shared" si="4"/>
        <v>60.910117060924229</v>
      </c>
      <c r="O19" s="24">
        <f t="shared" si="5"/>
        <v>23.023441377095761</v>
      </c>
      <c r="P19" s="24">
        <f t="shared" si="6"/>
        <v>16.066441561980014</v>
      </c>
      <c r="Q19" t="s">
        <v>145</v>
      </c>
      <c r="R19" t="s">
        <v>102</v>
      </c>
      <c r="S19" t="s">
        <v>281</v>
      </c>
      <c r="AD19" s="37"/>
      <c r="AE19" s="37"/>
      <c r="AH19" s="37"/>
      <c r="AI19" s="37"/>
      <c r="AJ19" t="s">
        <v>103</v>
      </c>
    </row>
    <row r="20" spans="1:36" s="36" customFormat="1" ht="15" x14ac:dyDescent="0.25">
      <c r="A20">
        <v>1.26</v>
      </c>
      <c r="B20">
        <v>6.14</v>
      </c>
      <c r="C20">
        <v>12.01</v>
      </c>
      <c r="D20" s="20">
        <f t="shared" si="0"/>
        <v>3.9781189873268286E-2</v>
      </c>
      <c r="E20" s="17">
        <f>IF(OR($A20="",$B20="",$C20=""),"",A20*'MPTO_working_3-way'!$I19)</f>
        <v>1.3101242992403181</v>
      </c>
      <c r="F20" s="21">
        <f>IF(OR($A20="",$B20="",$C20=""),"",B20*'MPTO_working_3-way'!$I19)</f>
        <v>6.3842565058218668</v>
      </c>
      <c r="G20" s="22">
        <f>IF(OR($A20="",$B20="",$C20=""),"",C20*'MPTO_working_3-way'!$I19)</f>
        <v>12.487772090377952</v>
      </c>
      <c r="H20" s="17"/>
      <c r="I20" s="21"/>
      <c r="J20" s="22"/>
      <c r="K20" s="17"/>
      <c r="L20" s="21"/>
      <c r="M20" s="22"/>
      <c r="N20" s="23">
        <f t="shared" si="4"/>
        <v>76.328635426413726</v>
      </c>
      <c r="O20" s="24">
        <f t="shared" si="5"/>
        <v>15.66353104841715</v>
      </c>
      <c r="P20" s="24">
        <f t="shared" si="6"/>
        <v>8.0078335251691328</v>
      </c>
      <c r="Q20" t="s">
        <v>101</v>
      </c>
      <c r="R20" t="s">
        <v>146</v>
      </c>
      <c r="S20" t="s">
        <v>281</v>
      </c>
      <c r="AD20" s="37"/>
      <c r="AE20" s="37"/>
      <c r="AH20" s="37"/>
      <c r="AI20" s="37"/>
      <c r="AJ20" t="s">
        <v>103</v>
      </c>
    </row>
    <row r="21" spans="1:36" s="36" customFormat="1" ht="15" x14ac:dyDescent="0.25">
      <c r="A21">
        <v>2.31</v>
      </c>
      <c r="B21">
        <v>3</v>
      </c>
      <c r="C21">
        <v>3.75</v>
      </c>
      <c r="D21" s="20">
        <f t="shared" si="0"/>
        <v>3.2900432900432763E-2</v>
      </c>
      <c r="E21" s="17">
        <f>IF(OR($A21="",$B21="",$C21=""),"",A21*'MPTO_working_3-way'!$I20)</f>
        <v>2.3859999999999997</v>
      </c>
      <c r="F21" s="21">
        <f>IF(OR($A21="",$B21="",$C21=""),"",B21*'MPTO_working_3-way'!$I20)</f>
        <v>3.0987012987012985</v>
      </c>
      <c r="G21" s="22">
        <f>IF(OR($A21="",$B21="",$C21=""),"",C21*'MPTO_working_3-way'!$I20)</f>
        <v>3.8733766233766227</v>
      </c>
      <c r="H21" s="17"/>
      <c r="I21" s="21"/>
      <c r="J21" s="22"/>
      <c r="K21" s="17"/>
      <c r="L21" s="21"/>
      <c r="M21" s="22"/>
      <c r="N21" s="23">
        <f t="shared" si="4"/>
        <v>41.911148365465216</v>
      </c>
      <c r="O21" s="24">
        <f t="shared" si="5"/>
        <v>32.27158424140822</v>
      </c>
      <c r="P21" s="24">
        <f t="shared" si="6"/>
        <v>25.817267393126574</v>
      </c>
      <c r="Q21" t="s">
        <v>147</v>
      </c>
      <c r="R21" t="s">
        <v>148</v>
      </c>
      <c r="S21" t="s">
        <v>281</v>
      </c>
      <c r="AD21" s="37"/>
      <c r="AE21" s="37"/>
      <c r="AH21" s="37"/>
      <c r="AI21" s="37"/>
      <c r="AJ21" t="s">
        <v>103</v>
      </c>
    </row>
    <row r="22" spans="1:36" s="36" customFormat="1" ht="15" x14ac:dyDescent="0.25">
      <c r="A22">
        <v>1.45</v>
      </c>
      <c r="B22">
        <v>4.53</v>
      </c>
      <c r="C22">
        <v>8.39</v>
      </c>
      <c r="D22" s="20">
        <f t="shared" si="0"/>
        <v>2.9595235613176341E-2</v>
      </c>
      <c r="E22" s="17">
        <f>IF(OR($A22="",$B22="",$C22=""),"",A22*'MPTO_working_3-way'!$I21)</f>
        <v>1.4929130916391056</v>
      </c>
      <c r="F22" s="21">
        <f>IF(OR($A22="",$B22="",$C22=""),"",B22*'MPTO_working_3-way'!$I21)</f>
        <v>4.6640664173276889</v>
      </c>
      <c r="G22" s="22">
        <f>IF(OR($A22="",$B22="",$C22=""),"",C22*'MPTO_working_3-way'!$I21)</f>
        <v>8.6383040267945503</v>
      </c>
      <c r="H22" s="17"/>
      <c r="I22" s="21"/>
      <c r="J22" s="22"/>
      <c r="K22" s="17"/>
      <c r="L22" s="21"/>
      <c r="M22" s="22"/>
      <c r="N22" s="23">
        <f t="shared" si="4"/>
        <v>66.983135562303602</v>
      </c>
      <c r="O22" s="24">
        <f t="shared" si="5"/>
        <v>21.440518005593869</v>
      </c>
      <c r="P22" s="24">
        <f t="shared" si="6"/>
        <v>11.576346432102529</v>
      </c>
      <c r="Q22" t="s">
        <v>149</v>
      </c>
      <c r="R22" t="s">
        <v>150</v>
      </c>
      <c r="S22" t="s">
        <v>281</v>
      </c>
      <c r="AD22" s="37"/>
      <c r="AE22" s="37"/>
      <c r="AH22" s="37"/>
      <c r="AI22" s="37"/>
      <c r="AJ22" t="s">
        <v>98</v>
      </c>
    </row>
    <row r="23" spans="1:36" s="36" customFormat="1" ht="15" x14ac:dyDescent="0.25">
      <c r="A23">
        <v>3.1</v>
      </c>
      <c r="B23">
        <v>3.2</v>
      </c>
      <c r="C23">
        <v>2.48</v>
      </c>
      <c r="D23" s="20">
        <f t="shared" si="0"/>
        <v>3.8306451612903247E-2</v>
      </c>
      <c r="E23" s="17">
        <f>IF(OR($A23="",$B23="",$C23=""),"",A23*'MPTO_working_3-way'!$I22)</f>
        <v>3.21875</v>
      </c>
      <c r="F23" s="21">
        <f>IF(OR($A23="",$B23="",$C23=""),"",B23*'MPTO_working_3-way'!$I22)</f>
        <v>3.3225806451612905</v>
      </c>
      <c r="G23" s="22">
        <f>IF(OR($A23="",$B23="",$C23=""),"",C23*'MPTO_working_3-way'!$I22)</f>
        <v>2.5750000000000002</v>
      </c>
      <c r="H23" s="17"/>
      <c r="I23" s="21"/>
      <c r="J23" s="22"/>
      <c r="K23" s="17"/>
      <c r="L23" s="21"/>
      <c r="M23" s="22"/>
      <c r="N23" s="23">
        <f t="shared" si="4"/>
        <v>31.067961165048541</v>
      </c>
      <c r="O23" s="24">
        <f t="shared" si="5"/>
        <v>30.097087378640776</v>
      </c>
      <c r="P23" s="24">
        <f t="shared" si="6"/>
        <v>38.834951456310677</v>
      </c>
      <c r="Q23" t="s">
        <v>151</v>
      </c>
      <c r="R23" t="s">
        <v>152</v>
      </c>
      <c r="S23" t="s">
        <v>281</v>
      </c>
      <c r="AD23" s="37"/>
      <c r="AE23" s="37"/>
      <c r="AH23" s="37"/>
      <c r="AI23" s="37"/>
      <c r="AJ23" t="s">
        <v>284</v>
      </c>
    </row>
    <row r="24" spans="1:36" s="36" customFormat="1" ht="15" x14ac:dyDescent="0.25">
      <c r="A24">
        <v>3.62</v>
      </c>
      <c r="B24">
        <v>3.33</v>
      </c>
      <c r="C24">
        <v>2.21</v>
      </c>
      <c r="D24" s="20">
        <f t="shared" si="0"/>
        <v>2.9032082005757687E-2</v>
      </c>
      <c r="E24" s="17">
        <f>IF(OR($A24="",$B24="",$C24=""),"",A24*'MPTO_working_3-way'!$I23)</f>
        <v>3.7250961368608428</v>
      </c>
      <c r="F24" s="21">
        <f>IF(OR($A24="",$B24="",$C24=""),"",B24*'MPTO_working_3-way'!$I23)</f>
        <v>3.4266768330791733</v>
      </c>
      <c r="G24" s="22">
        <f>IF(OR($A24="",$B24="",$C24=""),"",C24*'MPTO_working_3-way'!$I23)</f>
        <v>2.2741609012327246</v>
      </c>
      <c r="H24" s="17"/>
      <c r="I24" s="21"/>
      <c r="J24" s="22"/>
      <c r="K24" s="17"/>
      <c r="L24" s="21"/>
      <c r="M24" s="22"/>
      <c r="N24" s="23">
        <f t="shared" si="4"/>
        <v>26.844944754706518</v>
      </c>
      <c r="O24" s="24">
        <f t="shared" si="5"/>
        <v>29.182792796407686</v>
      </c>
      <c r="P24" s="24">
        <f t="shared" si="6"/>
        <v>43.972262448885793</v>
      </c>
      <c r="Q24" t="s">
        <v>153</v>
      </c>
      <c r="R24" t="s">
        <v>154</v>
      </c>
      <c r="S24" t="s">
        <v>281</v>
      </c>
      <c r="AD24" s="37"/>
      <c r="AE24" s="37"/>
      <c r="AH24" s="37"/>
      <c r="AI24" s="37"/>
      <c r="AJ24" t="s">
        <v>109</v>
      </c>
    </row>
    <row r="25" spans="1:36" s="36" customFormat="1" ht="15" x14ac:dyDescent="0.25">
      <c r="A25">
        <v>2.61</v>
      </c>
      <c r="B25">
        <v>3.23</v>
      </c>
      <c r="C25">
        <v>2.98</v>
      </c>
      <c r="D25" s="20">
        <f t="shared" si="0"/>
        <v>2.8309755470579345E-2</v>
      </c>
      <c r="E25" s="17">
        <f>IF(OR($A25="",$B25="",$C25=""),"",A25*'MPTO_working_3-way'!$I24)</f>
        <v>2.6838884617782122</v>
      </c>
      <c r="F25" s="21">
        <f>IF(OR($A25="",$B25="",$C25=""),"",B25*'MPTO_working_3-way'!$I24)</f>
        <v>3.3214405101699711</v>
      </c>
      <c r="G25" s="22">
        <f>IF(OR($A25="",$B25="",$C25=""),"",C25*'MPTO_working_3-way'!$I24)</f>
        <v>3.0643630713023264</v>
      </c>
      <c r="H25" s="17"/>
      <c r="I25" s="21"/>
      <c r="J25" s="22"/>
      <c r="K25" s="17"/>
      <c r="L25" s="21"/>
      <c r="M25" s="22"/>
      <c r="N25" s="23">
        <f t="shared" si="4"/>
        <v>37.259372520177287</v>
      </c>
      <c r="O25" s="24">
        <f t="shared" si="5"/>
        <v>30.107418661815082</v>
      </c>
      <c r="P25" s="24">
        <f t="shared" si="6"/>
        <v>32.633208818007624</v>
      </c>
      <c r="Q25" t="s">
        <v>155</v>
      </c>
      <c r="R25" t="s">
        <v>156</v>
      </c>
      <c r="S25" t="s">
        <v>281</v>
      </c>
      <c r="AD25" s="37"/>
      <c r="AE25" s="37"/>
      <c r="AH25" s="37"/>
      <c r="AI25" s="37"/>
      <c r="AJ25" t="s">
        <v>109</v>
      </c>
    </row>
    <row r="26" spans="1:36" s="36" customFormat="1" ht="15" x14ac:dyDescent="0.25">
      <c r="A26">
        <v>2.59</v>
      </c>
      <c r="B26">
        <v>3</v>
      </c>
      <c r="C26">
        <v>3.24</v>
      </c>
      <c r="D26" s="20">
        <f t="shared" si="0"/>
        <v>2.807569474236149E-2</v>
      </c>
      <c r="E26" s="17">
        <f>IF(OR($A26="",$B26="",$C26=""),"",A26*'MPTO_working_3-way'!$I25)</f>
        <v>2.6627160493827162</v>
      </c>
      <c r="F26" s="21">
        <f>IF(OR($A26="",$B26="",$C26=""),"",B26*'MPTO_working_3-way'!$I25)</f>
        <v>3.0842270842270842</v>
      </c>
      <c r="G26" s="22">
        <f>IF(OR($A26="",$B26="",$C26=""),"",C26*'MPTO_working_3-way'!$I25)</f>
        <v>3.3309652509652516</v>
      </c>
      <c r="H26" s="17"/>
      <c r="I26" s="21"/>
      <c r="J26" s="22"/>
      <c r="K26" s="17"/>
      <c r="L26" s="21"/>
      <c r="M26" s="22"/>
      <c r="N26" s="23">
        <f t="shared" si="4"/>
        <v>37.555637982195847</v>
      </c>
      <c r="O26" s="24">
        <f t="shared" si="5"/>
        <v>32.423034124629083</v>
      </c>
      <c r="P26" s="24">
        <f t="shared" si="6"/>
        <v>30.021327893175069</v>
      </c>
      <c r="Q26" t="s">
        <v>157</v>
      </c>
      <c r="R26" t="s">
        <v>158</v>
      </c>
      <c r="S26" t="s">
        <v>281</v>
      </c>
      <c r="AD26" s="37"/>
      <c r="AE26" s="37"/>
      <c r="AH26" s="37"/>
      <c r="AI26" s="37"/>
      <c r="AJ26" t="s">
        <v>109</v>
      </c>
    </row>
    <row r="27" spans="1:36" s="36" customFormat="1" ht="15" x14ac:dyDescent="0.25">
      <c r="A27">
        <v>2.0099999999999998</v>
      </c>
      <c r="B27">
        <v>3.85</v>
      </c>
      <c r="C27">
        <v>3.69</v>
      </c>
      <c r="D27" s="20">
        <f t="shared" si="0"/>
        <v>2.8255407578305469E-2</v>
      </c>
      <c r="E27" s="17">
        <f>IF(OR($A27="",$B27="",$C27=""),"",A27*'MPTO_working_3-way'!$I26)</f>
        <v>2.0667933692323937</v>
      </c>
      <c r="F27" s="21">
        <f>IF(OR($A27="",$B27="",$C27=""),"",B27*'MPTO_working_3-way'!$I26)</f>
        <v>3.9587833191764763</v>
      </c>
      <c r="G27" s="22">
        <f>IF(OR($A27="",$B27="",$C27=""),"",C27*'MPTO_working_3-way'!$I26)</f>
        <v>3.7942624539639471</v>
      </c>
      <c r="H27" s="17"/>
      <c r="I27" s="21"/>
      <c r="J27" s="22"/>
      <c r="K27" s="17"/>
      <c r="L27" s="21"/>
      <c r="M27" s="22"/>
      <c r="N27" s="23">
        <f t="shared" si="4"/>
        <v>48.384130454773022</v>
      </c>
      <c r="O27" s="24">
        <f t="shared" si="5"/>
        <v>25.260286289374999</v>
      </c>
      <c r="P27" s="24">
        <f t="shared" si="6"/>
        <v>26.355583255851968</v>
      </c>
      <c r="Q27" t="s">
        <v>159</v>
      </c>
      <c r="R27" t="s">
        <v>160</v>
      </c>
      <c r="S27" t="s">
        <v>281</v>
      </c>
      <c r="AD27" s="37"/>
      <c r="AE27" s="37"/>
      <c r="AH27" s="37"/>
      <c r="AI27" s="37"/>
      <c r="AJ27" t="s">
        <v>109</v>
      </c>
    </row>
    <row r="28" spans="1:36" s="36" customFormat="1" ht="15" x14ac:dyDescent="0.25">
      <c r="A28">
        <v>2.6</v>
      </c>
      <c r="B28">
        <v>3.34</v>
      </c>
      <c r="C28">
        <v>2.91</v>
      </c>
      <c r="D28" s="20">
        <f t="shared" si="0"/>
        <v>2.7659193904023827E-2</v>
      </c>
      <c r="E28" s="17">
        <f>IF(OR($A28="",$B28="",$C28=""),"",A28*'MPTO_working_3-way'!$I27)</f>
        <v>2.671913904150462</v>
      </c>
      <c r="F28" s="21">
        <f>IF(OR($A28="",$B28="",$C28=""),"",B28*'MPTO_working_3-way'!$I27)</f>
        <v>3.4323817076394394</v>
      </c>
      <c r="G28" s="22">
        <f>IF(OR($A28="",$B28="",$C28=""),"",C28*'MPTO_working_3-way'!$I27)</f>
        <v>2.9904882542607094</v>
      </c>
      <c r="H28" s="17"/>
      <c r="I28" s="21"/>
      <c r="J28" s="22"/>
      <c r="K28" s="17"/>
      <c r="L28" s="21"/>
      <c r="M28" s="22"/>
      <c r="N28" s="23">
        <f t="shared" si="4"/>
        <v>37.4263556339384</v>
      </c>
      <c r="O28" s="24">
        <f t="shared" si="5"/>
        <v>29.134288816838282</v>
      </c>
      <c r="P28" s="24">
        <f t="shared" si="6"/>
        <v>33.439355549223315</v>
      </c>
      <c r="Q28" t="s">
        <v>161</v>
      </c>
      <c r="R28" t="s">
        <v>162</v>
      </c>
      <c r="S28" t="s">
        <v>281</v>
      </c>
      <c r="AD28" s="37"/>
      <c r="AE28" s="37"/>
      <c r="AH28" s="37"/>
      <c r="AI28" s="37"/>
      <c r="AJ28" t="s">
        <v>109</v>
      </c>
    </row>
    <row r="29" spans="1:36" s="36" customFormat="1" ht="15" x14ac:dyDescent="0.25">
      <c r="A29">
        <v>1.68</v>
      </c>
      <c r="B29">
        <v>3.92</v>
      </c>
      <c r="C29">
        <v>5.59</v>
      </c>
      <c r="D29" s="20">
        <f t="shared" si="0"/>
        <v>2.9231012619717056E-2</v>
      </c>
      <c r="E29" s="17">
        <f>IF(OR($A29="",$B29="",$C29=""),"",A29*'MPTO_working_3-way'!$I28)</f>
        <v>1.7291081012011247</v>
      </c>
      <c r="F29" s="21">
        <f>IF(OR($A29="",$B29="",$C29=""),"",B29*'MPTO_working_3-way'!$I28)</f>
        <v>4.0345855694692911</v>
      </c>
      <c r="G29" s="22">
        <f>IF(OR($A29="",$B29="",$C29=""),"",C29*'MPTO_working_3-way'!$I28)</f>
        <v>5.7534013605442178</v>
      </c>
      <c r="H29" s="17"/>
      <c r="I29" s="21"/>
      <c r="J29" s="22"/>
      <c r="K29" s="17"/>
      <c r="L29" s="21"/>
      <c r="M29" s="22"/>
      <c r="N29" s="23">
        <f t="shared" si="4"/>
        <v>57.833284067395795</v>
      </c>
      <c r="O29" s="24">
        <f t="shared" si="5"/>
        <v>24.785693171741055</v>
      </c>
      <c r="P29" s="24">
        <f t="shared" si="6"/>
        <v>17.381022760863139</v>
      </c>
      <c r="Q29" t="s">
        <v>163</v>
      </c>
      <c r="R29" t="s">
        <v>164</v>
      </c>
      <c r="S29" t="s">
        <v>281</v>
      </c>
      <c r="AD29" s="37"/>
      <c r="AE29" s="37"/>
      <c r="AH29" s="37"/>
      <c r="AI29" s="37"/>
      <c r="AJ29" t="s">
        <v>109</v>
      </c>
    </row>
    <row r="30" spans="1:36" s="36" customFormat="1" ht="15" x14ac:dyDescent="0.25">
      <c r="A30">
        <v>3.98</v>
      </c>
      <c r="B30">
        <v>3.7</v>
      </c>
      <c r="C30">
        <v>1.97</v>
      </c>
      <c r="D30" s="20">
        <f t="shared" si="0"/>
        <v>2.9140764875274838E-2</v>
      </c>
      <c r="E30" s="17">
        <f>IF(OR($A30="",$B30="",$C30=""),"",A30*'MPTO_working_3-way'!$I29)</f>
        <v>4.0959802442035942</v>
      </c>
      <c r="F30" s="21">
        <f>IF(OR($A30="",$B30="",$C30=""),"",B30*'MPTO_working_3-way'!$I29)</f>
        <v>3.807820830038517</v>
      </c>
      <c r="G30" s="22">
        <f>IF(OR($A30="",$B30="",$C30=""),"",C30*'MPTO_working_3-way'!$I29)</f>
        <v>2.0274073068042915</v>
      </c>
      <c r="H30" s="17"/>
      <c r="I30" s="21"/>
      <c r="J30" s="22"/>
      <c r="K30" s="17"/>
      <c r="L30" s="21"/>
      <c r="M30" s="22"/>
      <c r="N30" s="23">
        <f t="shared" si="4"/>
        <v>24.414180254290656</v>
      </c>
      <c r="O30" s="24">
        <f t="shared" si="5"/>
        <v>26.261739841101839</v>
      </c>
      <c r="P30" s="24">
        <f t="shared" si="6"/>
        <v>49.324079904607515</v>
      </c>
      <c r="Q30" t="s">
        <v>165</v>
      </c>
      <c r="R30" t="s">
        <v>166</v>
      </c>
      <c r="S30" t="s">
        <v>281</v>
      </c>
      <c r="AD30" s="37"/>
      <c r="AE30" s="37"/>
      <c r="AH30" s="37"/>
      <c r="AI30" s="37"/>
      <c r="AJ30" t="s">
        <v>109</v>
      </c>
    </row>
    <row r="31" spans="1:36" s="36" customFormat="1" ht="15" x14ac:dyDescent="0.25">
      <c r="A31">
        <v>2</v>
      </c>
      <c r="B31">
        <v>3.67</v>
      </c>
      <c r="C31">
        <v>3.91</v>
      </c>
      <c r="D31" s="20">
        <f t="shared" si="0"/>
        <v>2.8234039736022343E-2</v>
      </c>
      <c r="E31" s="17">
        <f>IF(OR($A31="",$B31="",$C31=""),"",A31*'MPTO_working_3-way'!$I30)</f>
        <v>2.0564680794720447</v>
      </c>
      <c r="F31" s="21">
        <f>IF(OR($A31="",$B31="",$C31=""),"",B31*'MPTO_working_3-way'!$I30)</f>
        <v>3.7736189258312018</v>
      </c>
      <c r="G31" s="22">
        <f>IF(OR($A31="",$B31="",$C31=""),"",C31*'MPTO_working_3-way'!$I30)</f>
        <v>4.0203950953678476</v>
      </c>
      <c r="H31" s="17"/>
      <c r="I31" s="21"/>
      <c r="J31" s="22"/>
      <c r="K31" s="17"/>
      <c r="L31" s="21"/>
      <c r="M31" s="22"/>
      <c r="N31" s="23">
        <f t="shared" si="4"/>
        <v>48.627061610250188</v>
      </c>
      <c r="O31" s="24">
        <f t="shared" si="5"/>
        <v>26.499761095504194</v>
      </c>
      <c r="P31" s="24">
        <f t="shared" si="6"/>
        <v>24.873177294245618</v>
      </c>
      <c r="Q31" t="s">
        <v>167</v>
      </c>
      <c r="R31" t="s">
        <v>168</v>
      </c>
      <c r="S31" t="s">
        <v>281</v>
      </c>
      <c r="AD31" s="37"/>
      <c r="AE31" s="37"/>
      <c r="AH31" s="37"/>
      <c r="AI31" s="37"/>
      <c r="AJ31" t="s">
        <v>109</v>
      </c>
    </row>
    <row r="32" spans="1:36" s="36" customFormat="1" ht="15" x14ac:dyDescent="0.25">
      <c r="A32">
        <v>2.8</v>
      </c>
      <c r="B32">
        <v>3.34</v>
      </c>
      <c r="C32">
        <v>2.7</v>
      </c>
      <c r="D32" s="20">
        <f t="shared" si="0"/>
        <v>2.6914425118017782E-2</v>
      </c>
      <c r="E32" s="17">
        <f>IF(OR($A32="",$B32="",$C32=""),"",A32*'MPTO_working_3-way'!$I31)</f>
        <v>2.8753603903304494</v>
      </c>
      <c r="F32" s="21">
        <f>IF(OR($A32="",$B32="",$C32=""),"",B32*'MPTO_working_3-way'!$I31)</f>
        <v>3.4298941798941791</v>
      </c>
      <c r="G32" s="22">
        <f>IF(OR($A32="",$B32="",$C32=""),"",C32*'MPTO_working_3-way'!$I31)</f>
        <v>2.7726689478186484</v>
      </c>
      <c r="H32" s="17"/>
      <c r="I32" s="21"/>
      <c r="J32" s="22"/>
      <c r="K32" s="17"/>
      <c r="L32" s="21"/>
      <c r="M32" s="22"/>
      <c r="N32" s="23">
        <f t="shared" si="4"/>
        <v>34.778249132279221</v>
      </c>
      <c r="O32" s="24">
        <f t="shared" si="5"/>
        <v>29.155418434246055</v>
      </c>
      <c r="P32" s="24">
        <f t="shared" si="6"/>
        <v>36.066332433474741</v>
      </c>
      <c r="Q32" t="s">
        <v>169</v>
      </c>
      <c r="R32" t="s">
        <v>170</v>
      </c>
      <c r="S32" t="s">
        <v>281</v>
      </c>
      <c r="AD32" s="37"/>
      <c r="AE32" s="37"/>
      <c r="AH32" s="37"/>
      <c r="AI32" s="37"/>
      <c r="AJ32" t="s">
        <v>285</v>
      </c>
    </row>
    <row r="33" spans="1:36" s="36" customFormat="1" ht="15" x14ac:dyDescent="0.25">
      <c r="A33">
        <v>9.44</v>
      </c>
      <c r="B33">
        <v>4.71</v>
      </c>
      <c r="C33">
        <v>1.38</v>
      </c>
      <c r="D33" s="20">
        <f t="shared" si="0"/>
        <v>4.2884109602329357E-2</v>
      </c>
      <c r="E33" s="17">
        <f>IF(OR($A33="",$B33="",$C33=""),"",A33*'MPTO_working_3-way'!$I32)</f>
        <v>9.8448259946459888</v>
      </c>
      <c r="F33" s="21">
        <f>IF(OR($A33="",$B33="",$C33=""),"",B33*'MPTO_working_3-way'!$I32)</f>
        <v>4.9119841562269713</v>
      </c>
      <c r="G33" s="22">
        <f>IF(OR($A33="",$B33="",$C33=""),"",C33*'MPTO_working_3-way'!$I32)</f>
        <v>1.4391800712512144</v>
      </c>
      <c r="H33" s="17"/>
      <c r="I33" s="21"/>
      <c r="J33" s="22"/>
      <c r="K33" s="17"/>
      <c r="L33" s="21"/>
      <c r="M33" s="22"/>
      <c r="N33" s="23">
        <f t="shared" si="4"/>
        <v>10.157619855788615</v>
      </c>
      <c r="O33" s="24">
        <f t="shared" si="5"/>
        <v>20.358371855338543</v>
      </c>
      <c r="P33" s="24">
        <f t="shared" si="6"/>
        <v>69.484008288872843</v>
      </c>
      <c r="Q33" t="s">
        <v>171</v>
      </c>
      <c r="R33" t="s">
        <v>172</v>
      </c>
      <c r="S33" t="s">
        <v>281</v>
      </c>
      <c r="AD33" s="37"/>
      <c r="AE33" s="37"/>
      <c r="AH33" s="37"/>
      <c r="AI33" s="37"/>
      <c r="AJ33" t="s">
        <v>285</v>
      </c>
    </row>
    <row r="34" spans="1:36" s="36" customFormat="1" ht="15" x14ac:dyDescent="0.25">
      <c r="A34">
        <v>4.67</v>
      </c>
      <c r="B34">
        <v>3.84</v>
      </c>
      <c r="C34">
        <v>1.76</v>
      </c>
      <c r="D34" s="20">
        <f t="shared" si="0"/>
        <v>4.2731247161118757E-2</v>
      </c>
      <c r="E34" s="17">
        <f>IF(OR($A34="",$B34="",$C34=""),"",A34*'MPTO_working_3-way'!$I33)</f>
        <v>4.8695549242424248</v>
      </c>
      <c r="F34" s="21">
        <f>IF(OR($A34="",$B34="",$C34=""),"",B34*'MPTO_working_3-way'!$I33)</f>
        <v>4.0040879890986956</v>
      </c>
      <c r="G34" s="22">
        <f>IF(OR($A34="",$B34="",$C34=""),"",C34*'MPTO_working_3-way'!$I33)</f>
        <v>1.835206995003569</v>
      </c>
      <c r="H34" s="17"/>
      <c r="I34" s="21"/>
      <c r="J34" s="22"/>
      <c r="K34" s="17"/>
      <c r="L34" s="21"/>
      <c r="M34" s="22"/>
      <c r="N34" s="23">
        <f t="shared" si="4"/>
        <v>20.535757693616606</v>
      </c>
      <c r="O34" s="24">
        <f t="shared" si="5"/>
        <v>24.974476153434782</v>
      </c>
      <c r="P34" s="24">
        <f t="shared" si="6"/>
        <v>54.489766152948604</v>
      </c>
      <c r="Q34" t="s">
        <v>173</v>
      </c>
      <c r="R34" t="s">
        <v>174</v>
      </c>
      <c r="S34" t="s">
        <v>281</v>
      </c>
      <c r="AD34" s="37"/>
      <c r="AE34" s="37"/>
      <c r="AH34" s="37"/>
      <c r="AI34" s="37"/>
      <c r="AJ34" t="s">
        <v>285</v>
      </c>
    </row>
    <row r="35" spans="1:36" s="36" customFormat="1" ht="15" x14ac:dyDescent="0.25">
      <c r="A35">
        <v>3.1</v>
      </c>
      <c r="B35">
        <v>3.68</v>
      </c>
      <c r="C35">
        <v>2.25</v>
      </c>
      <c r="D35" s="20">
        <f t="shared" si="0"/>
        <v>3.8764220040517383E-2</v>
      </c>
      <c r="E35" s="17">
        <f>IF(OR($A35="",$B35="",$C35=""),"",A35*'MPTO_working_3-way'!$I34)</f>
        <v>3.2201690821256039</v>
      </c>
      <c r="F35" s="21">
        <f>IF(OR($A35="",$B35="",$C35=""),"",B35*'MPTO_working_3-way'!$I34)</f>
        <v>3.8226523297491042</v>
      </c>
      <c r="G35" s="22">
        <f>IF(OR($A35="",$B35="",$C35=""),"",C35*'MPTO_working_3-way'!$I34)</f>
        <v>2.3372194950911642</v>
      </c>
      <c r="H35" s="17"/>
      <c r="I35" s="21"/>
      <c r="J35" s="22"/>
      <c r="K35" s="17"/>
      <c r="L35" s="21"/>
      <c r="M35" s="22"/>
      <c r="N35" s="23">
        <f t="shared" si="4"/>
        <v>31.05426996211979</v>
      </c>
      <c r="O35" s="24">
        <f t="shared" si="5"/>
        <v>26.159846978959607</v>
      </c>
      <c r="P35" s="24">
        <f t="shared" si="6"/>
        <v>42.785883058920597</v>
      </c>
      <c r="Q35" t="s">
        <v>175</v>
      </c>
      <c r="R35" t="s">
        <v>176</v>
      </c>
      <c r="S35" t="s">
        <v>281</v>
      </c>
      <c r="AD35" s="37"/>
      <c r="AE35" s="37"/>
      <c r="AH35" s="37"/>
      <c r="AI35" s="37"/>
      <c r="AJ35" t="s">
        <v>285</v>
      </c>
    </row>
    <row r="36" spans="1:36" s="36" customFormat="1" ht="15" x14ac:dyDescent="0.25">
      <c r="A36">
        <v>1.57</v>
      </c>
      <c r="B36">
        <v>3.75</v>
      </c>
      <c r="C36">
        <v>6.35</v>
      </c>
      <c r="D36" s="20">
        <f t="shared" si="0"/>
        <v>6.108965678653222E-2</v>
      </c>
      <c r="E36" s="17">
        <f>IF(OR($A36="",$B36="",$C36=""),"",A36*'MPTO_working_3-way'!$I35)</f>
        <v>1.6659107611548556</v>
      </c>
      <c r="F36" s="21">
        <f>IF(OR($A36="",$B36="",$C36=""),"",B36*'MPTO_working_3-way'!$I35)</f>
        <v>3.9790862129494959</v>
      </c>
      <c r="G36" s="22">
        <f>IF(OR($A36="",$B36="",$C36=""),"",C36*'MPTO_working_3-way'!$I35)</f>
        <v>6.7379193205944796</v>
      </c>
      <c r="H36" s="17"/>
      <c r="I36" s="21"/>
      <c r="J36" s="22"/>
      <c r="K36" s="17"/>
      <c r="L36" s="21"/>
      <c r="M36" s="22"/>
      <c r="N36" s="23">
        <f t="shared" si="4"/>
        <v>60.0272249461173</v>
      </c>
      <c r="O36" s="24">
        <f t="shared" si="5"/>
        <v>25.131398177441106</v>
      </c>
      <c r="P36" s="24">
        <f t="shared" si="6"/>
        <v>14.841376876441601</v>
      </c>
      <c r="Q36" t="s">
        <v>177</v>
      </c>
      <c r="R36" t="s">
        <v>178</v>
      </c>
      <c r="S36" t="s">
        <v>281</v>
      </c>
      <c r="AD36" s="37"/>
      <c r="AE36" s="37"/>
      <c r="AH36" s="37"/>
      <c r="AI36" s="37"/>
      <c r="AJ36" t="s">
        <v>286</v>
      </c>
    </row>
    <row r="37" spans="1:36" s="36" customFormat="1" ht="15" x14ac:dyDescent="0.25">
      <c r="A37">
        <v>15.58</v>
      </c>
      <c r="B37">
        <v>5.57</v>
      </c>
      <c r="C37">
        <v>1.21</v>
      </c>
      <c r="D37" s="20">
        <f t="shared" si="0"/>
        <v>7.0164347011099304E-2</v>
      </c>
      <c r="E37" s="17">
        <f>IF(OR($A37="",$B37="",$C37=""),"",A37*'MPTO_working_3-way'!$I36)</f>
        <v>16.673160526432927</v>
      </c>
      <c r="F37" s="21">
        <f>IF(OR($A37="",$B37="",$C37=""),"",B37*'MPTO_working_3-way'!$I36)</f>
        <v>5.9608154128518231</v>
      </c>
      <c r="G37" s="22">
        <f>IF(OR($A37="",$B37="",$C37=""),"",C37*'MPTO_working_3-way'!$I36)</f>
        <v>1.2948988598834301</v>
      </c>
      <c r="H37" s="17"/>
      <c r="I37" s="21"/>
      <c r="J37" s="22"/>
      <c r="K37" s="17"/>
      <c r="L37" s="21"/>
      <c r="M37" s="22"/>
      <c r="N37" s="23">
        <f t="shared" si="4"/>
        <v>5.9976631210060152</v>
      </c>
      <c r="O37" s="24">
        <f t="shared" si="5"/>
        <v>16.776228263065299</v>
      </c>
      <c r="P37" s="24">
        <f t="shared" si="6"/>
        <v>77.226108615928695</v>
      </c>
      <c r="Q37" t="s">
        <v>179</v>
      </c>
      <c r="R37" t="s">
        <v>180</v>
      </c>
      <c r="S37" t="s">
        <v>281</v>
      </c>
      <c r="AD37" s="37"/>
      <c r="AE37" s="37"/>
      <c r="AH37" s="37"/>
      <c r="AI37" s="37"/>
      <c r="AJ37" t="s">
        <v>286</v>
      </c>
    </row>
    <row r="38" spans="1:36" s="36" customFormat="1" ht="15" x14ac:dyDescent="0.25">
      <c r="A38">
        <v>1.72</v>
      </c>
      <c r="B38">
        <v>3.73</v>
      </c>
      <c r="C38">
        <v>5.01</v>
      </c>
      <c r="D38" s="20">
        <f t="shared" si="0"/>
        <v>4.9092661985711272E-2</v>
      </c>
      <c r="E38" s="17">
        <f>IF(OR($A38="",$B38="",$C38=""),"",A38*'MPTO_working_3-way'!$I37)</f>
        <v>1.8044393786154234</v>
      </c>
      <c r="F38" s="21">
        <f>IF(OR($A38="",$B38="",$C38=""),"",B38*'MPTO_working_3-way'!$I37)</f>
        <v>3.9131156292067031</v>
      </c>
      <c r="G38" s="22">
        <f>IF(OR($A38="",$B38="",$C38=""),"",C38*'MPTO_working_3-way'!$I37)</f>
        <v>5.2559542365484129</v>
      </c>
      <c r="H38" s="17"/>
      <c r="I38" s="21"/>
      <c r="J38" s="22"/>
      <c r="K38" s="17"/>
      <c r="L38" s="21"/>
      <c r="M38" s="22"/>
      <c r="N38" s="23">
        <f t="shared" si="4"/>
        <v>55.418874795744969</v>
      </c>
      <c r="O38" s="24">
        <f t="shared" si="5"/>
        <v>25.555084356214834</v>
      </c>
      <c r="P38" s="24">
        <f t="shared" si="6"/>
        <v>19.026040848040189</v>
      </c>
      <c r="Q38" t="s">
        <v>181</v>
      </c>
      <c r="R38" t="s">
        <v>182</v>
      </c>
      <c r="S38" t="s">
        <v>281</v>
      </c>
      <c r="AD38" s="37"/>
      <c r="AE38" s="37"/>
      <c r="AH38" s="37"/>
      <c r="AI38" s="37"/>
      <c r="AJ38" t="s">
        <v>287</v>
      </c>
    </row>
    <row r="39" spans="1:36" s="36" customFormat="1" ht="15" x14ac:dyDescent="0.25">
      <c r="A39">
        <v>2.15</v>
      </c>
      <c r="B39">
        <v>3.31</v>
      </c>
      <c r="C39">
        <v>3.59</v>
      </c>
      <c r="D39" s="20">
        <f t="shared" si="0"/>
        <v>4.5782614728571147E-2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183</v>
      </c>
      <c r="R39" t="s">
        <v>184</v>
      </c>
      <c r="S39" t="s">
        <v>281</v>
      </c>
      <c r="AD39" s="37"/>
      <c r="AE39" s="37"/>
      <c r="AH39" s="37"/>
      <c r="AI39" s="37"/>
      <c r="AJ39" t="s">
        <v>287</v>
      </c>
    </row>
    <row r="40" spans="1:36" s="36" customFormat="1" ht="15" x14ac:dyDescent="0.25">
      <c r="A40">
        <v>4.0199999999999996</v>
      </c>
      <c r="B40">
        <v>3.89</v>
      </c>
      <c r="C40">
        <v>1.85</v>
      </c>
      <c r="D40" s="20">
        <f t="shared" si="0"/>
        <v>4.636616818637318E-2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185</v>
      </c>
      <c r="R40" t="s">
        <v>186</v>
      </c>
      <c r="S40" t="s">
        <v>281</v>
      </c>
      <c r="AD40" s="37"/>
      <c r="AE40" s="37"/>
      <c r="AH40" s="37"/>
      <c r="AI40" s="37"/>
      <c r="AJ40" t="s">
        <v>287</v>
      </c>
    </row>
    <row r="41" spans="1:36" s="36" customFormat="1" ht="15" x14ac:dyDescent="0.25">
      <c r="A41">
        <v>2.2599999999999998</v>
      </c>
      <c r="B41">
        <v>3.39</v>
      </c>
      <c r="C41">
        <v>3.25</v>
      </c>
      <c r="D41" s="20">
        <f t="shared" si="0"/>
        <v>4.5155434535965489E-2</v>
      </c>
      <c r="E41" s="17">
        <f>IF(OR($A41="",$B41="",$C41=""),"",A41*'MPTO_working_3-way'!$I40)</f>
        <v>2.3634687092865705</v>
      </c>
      <c r="F41" s="21">
        <f>IF(OR($A41="",$B41="",$C41=""),"",B41*'MPTO_working_3-way'!$I40)</f>
        <v>3.5452030639298564</v>
      </c>
      <c r="G41" s="22">
        <f>IF(OR($A41="",$B41="",$C41=""),"",C41*'MPTO_working_3-way'!$I40)</f>
        <v>3.3987934978678562</v>
      </c>
      <c r="H41" s="17"/>
      <c r="I41" s="21"/>
      <c r="J41" s="22"/>
      <c r="K41" s="17"/>
      <c r="L41" s="21"/>
      <c r="M41" s="22"/>
      <c r="N41" s="23">
        <f t="shared" si="4"/>
        <v>42.310693434221811</v>
      </c>
      <c r="O41" s="24">
        <f t="shared" si="5"/>
        <v>28.207128956147869</v>
      </c>
      <c r="P41" s="24">
        <f t="shared" si="6"/>
        <v>29.422205280412705</v>
      </c>
      <c r="Q41" t="s">
        <v>187</v>
      </c>
      <c r="R41" t="s">
        <v>188</v>
      </c>
      <c r="S41" t="s">
        <v>281</v>
      </c>
      <c r="AD41" s="37"/>
      <c r="AE41" s="37"/>
      <c r="AH41" s="37"/>
      <c r="AI41" s="37"/>
      <c r="AJ41" t="s">
        <v>287</v>
      </c>
    </row>
    <row r="42" spans="1:36" s="36" customFormat="1" ht="15" x14ac:dyDescent="0.25">
      <c r="A42">
        <v>2.09</v>
      </c>
      <c r="B42">
        <v>3.38</v>
      </c>
      <c r="C42">
        <v>3.93</v>
      </c>
      <c r="D42" s="20">
        <f t="shared" si="0"/>
        <v>2.8779813895863038E-2</v>
      </c>
      <c r="E42" s="17">
        <f>IF(OR($A42="",$B42="",$C42=""),"",A42*'MPTO_working_3-way'!$I41)</f>
        <v>2.18690529150952</v>
      </c>
      <c r="F42" s="21">
        <f>IF(OR($A42="",$B42="",$C42=""),"",B42*'MPTO_working_3-way'!$I41)</f>
        <v>3.5367176484699412</v>
      </c>
      <c r="G42" s="22">
        <f>IF(OR($A42="",$B42="",$C42=""),"",C42*'MPTO_working_3-way'!$I41)</f>
        <v>4.1122190409724464</v>
      </c>
      <c r="H42" s="17"/>
      <c r="I42" s="21"/>
      <c r="J42" s="22"/>
      <c r="K42" s="17"/>
      <c r="L42" s="21"/>
      <c r="M42" s="22"/>
      <c r="N42" s="23">
        <f t="shared" si="4"/>
        <v>45.726717287777291</v>
      </c>
      <c r="O42" s="24">
        <f t="shared" si="5"/>
        <v>28.274804476761702</v>
      </c>
      <c r="P42" s="24">
        <f t="shared" si="6"/>
        <v>24.317770771362479</v>
      </c>
      <c r="Q42" t="s">
        <v>189</v>
      </c>
      <c r="R42" t="s">
        <v>190</v>
      </c>
      <c r="S42" t="s">
        <v>281</v>
      </c>
      <c r="AD42" s="37"/>
      <c r="AE42" s="37"/>
      <c r="AH42" s="37"/>
      <c r="AI42" s="37"/>
      <c r="AJ42" t="s">
        <v>100</v>
      </c>
    </row>
    <row r="43" spans="1:36" s="36" customFormat="1" ht="15" x14ac:dyDescent="0.25">
      <c r="A43">
        <v>5.5</v>
      </c>
      <c r="B43">
        <v>4.37</v>
      </c>
      <c r="C43">
        <v>1.61</v>
      </c>
      <c r="D43" s="20">
        <f t="shared" si="0"/>
        <v>3.1769146185621988E-2</v>
      </c>
      <c r="E43" s="17">
        <f>IF(OR($A43="",$B43="",$C43=""),"",A43*'MPTO_working_3-way'!$I42)</f>
        <v>5.7483548899478105</v>
      </c>
      <c r="F43" s="21">
        <f>IF(OR($A43="",$B43="",$C43=""),"",B43*'MPTO_working_3-way'!$I42)</f>
        <v>4.5673292489221691</v>
      </c>
      <c r="G43" s="22">
        <f>IF(OR($A43="",$B43="",$C43=""),"",C43*'MPTO_working_3-way'!$I42)</f>
        <v>1.6827002496029044</v>
      </c>
      <c r="H43" s="17"/>
      <c r="I43" s="21"/>
      <c r="J43" s="22"/>
      <c r="K43" s="17"/>
      <c r="L43" s="21"/>
      <c r="M43" s="22"/>
      <c r="N43" s="23">
        <f t="shared" si="4"/>
        <v>17.396281530020129</v>
      </c>
      <c r="O43" s="24">
        <f t="shared" si="5"/>
        <v>21.894633504601998</v>
      </c>
      <c r="P43" s="24">
        <f t="shared" si="6"/>
        <v>59.428290941062571</v>
      </c>
      <c r="Q43" t="s">
        <v>191</v>
      </c>
      <c r="R43" t="s">
        <v>192</v>
      </c>
      <c r="S43" t="s">
        <v>281</v>
      </c>
      <c r="AD43" s="37"/>
      <c r="AE43" s="37"/>
      <c r="AH43" s="37"/>
      <c r="AI43" s="37"/>
      <c r="AJ43" t="s">
        <v>100</v>
      </c>
    </row>
    <row r="44" spans="1:36" s="36" customFormat="1" ht="15" x14ac:dyDescent="0.25">
      <c r="A44">
        <v>2.71</v>
      </c>
      <c r="B44">
        <v>3.46</v>
      </c>
      <c r="C44">
        <v>2.71</v>
      </c>
      <c r="D44" s="20">
        <f t="shared" si="0"/>
        <v>2.702472111426335E-2</v>
      </c>
      <c r="E44" s="17">
        <f>IF(OR($A44="",$B44="",$C44=""),"",A44*'MPTO_working_3-way'!$I43)</f>
        <v>2.7879932956577886</v>
      </c>
      <c r="F44" s="21">
        <f>IF(OR($A44="",$B44="",$C44=""),"",B44*'MPTO_working_3-way'!$I43)</f>
        <v>3.5595781560796862</v>
      </c>
      <c r="G44" s="22">
        <f>IF(OR($A44="",$B44="",$C44=""),"",C44*'MPTO_working_3-way'!$I43)</f>
        <v>2.7879932956577886</v>
      </c>
      <c r="H44" s="17"/>
      <c r="I44" s="21"/>
      <c r="J44" s="22"/>
      <c r="K44" s="17"/>
      <c r="L44" s="21"/>
      <c r="M44" s="22"/>
      <c r="N44" s="23">
        <f t="shared" si="4"/>
        <v>35.868091991378471</v>
      </c>
      <c r="O44" s="24">
        <f t="shared" si="5"/>
        <v>28.093216559721284</v>
      </c>
      <c r="P44" s="24">
        <f t="shared" si="6"/>
        <v>35.868091991378471</v>
      </c>
      <c r="Q44" t="s">
        <v>193</v>
      </c>
      <c r="R44" t="s">
        <v>194</v>
      </c>
      <c r="S44" t="s">
        <v>281</v>
      </c>
      <c r="AD44" s="37"/>
      <c r="AE44" s="37"/>
      <c r="AH44" s="37"/>
      <c r="AI44" s="37"/>
      <c r="AJ44" t="s">
        <v>289</v>
      </c>
    </row>
    <row r="45" spans="1:36" s="36" customFormat="1" ht="15" x14ac:dyDescent="0.25">
      <c r="A45">
        <v>2.61</v>
      </c>
      <c r="B45">
        <v>3.59</v>
      </c>
      <c r="C45">
        <v>2.73</v>
      </c>
      <c r="D45" s="20">
        <f t="shared" si="0"/>
        <v>2.799366078589971E-2</v>
      </c>
      <c r="E45" s="17">
        <f>IF(OR($A45="",$B45="",$C45=""),"",A45*'MPTO_working_3-way'!$I44)</f>
        <v>2.6929174715444733</v>
      </c>
      <c r="F45" s="21">
        <f>IF(OR($A45="",$B45="",$C45=""),"",B45*'MPTO_working_3-way'!$I44)</f>
        <v>3.704051234806383</v>
      </c>
      <c r="G45" s="22">
        <f>IF(OR($A45="",$B45="",$C45=""),"",C45*'MPTO_working_3-way'!$I44)</f>
        <v>2.8167297690867481</v>
      </c>
      <c r="H45" s="17"/>
      <c r="I45" s="21"/>
      <c r="J45" s="22"/>
      <c r="K45" s="17"/>
      <c r="L45" s="21"/>
      <c r="M45" s="22"/>
      <c r="N45" s="23">
        <f t="shared" si="4"/>
        <v>37.134446583187284</v>
      </c>
      <c r="O45" s="24">
        <f t="shared" si="5"/>
        <v>26.997466735966242</v>
      </c>
      <c r="P45" s="24">
        <f t="shared" si="6"/>
        <v>35.502163216893337</v>
      </c>
      <c r="Q45" t="s">
        <v>195</v>
      </c>
      <c r="R45" t="s">
        <v>196</v>
      </c>
      <c r="S45" t="s">
        <v>281</v>
      </c>
      <c r="AD45" s="37"/>
      <c r="AE45" s="37"/>
      <c r="AH45" s="37"/>
      <c r="AI45" s="37"/>
      <c r="AJ45" t="s">
        <v>289</v>
      </c>
    </row>
    <row r="46" spans="1:36" s="36" customFormat="1" ht="15" x14ac:dyDescent="0.25">
      <c r="A46">
        <v>3.23</v>
      </c>
      <c r="B46">
        <v>3.21</v>
      </c>
      <c r="C46">
        <v>2.37</v>
      </c>
      <c r="D46" s="20">
        <f t="shared" si="0"/>
        <v>4.3064931240635262E-2</v>
      </c>
      <c r="E46" s="17">
        <f>IF(OR($A46="",$B46="",$C46=""),"",A46*'MPTO_working_3-way'!$I45)</f>
        <v>3.3172898491990708</v>
      </c>
      <c r="F46" s="21">
        <f>IF(OR($A46="",$B46="",$C46=""),"",B46*'MPTO_working_3-way'!$I45)</f>
        <v>3.2967493547767854</v>
      </c>
      <c r="G46" s="22">
        <f>IF(OR($A46="",$B46="",$C46=""),"",C46*'MPTO_working_3-way'!$I45)</f>
        <v>2.4340485890408043</v>
      </c>
      <c r="H46" s="17"/>
      <c r="I46" s="21"/>
      <c r="J46" s="22"/>
      <c r="K46" s="17"/>
      <c r="L46" s="21"/>
      <c r="M46" s="22"/>
      <c r="N46" s="23">
        <f t="shared" si="4"/>
        <v>30.145089680404048</v>
      </c>
      <c r="O46" s="24">
        <f t="shared" si="5"/>
        <v>30.3329095538022</v>
      </c>
      <c r="P46" s="24">
        <f t="shared" si="6"/>
        <v>41.083814205782723</v>
      </c>
      <c r="Q46" t="s">
        <v>88</v>
      </c>
      <c r="R46" t="s">
        <v>92</v>
      </c>
      <c r="S46" t="s">
        <v>282</v>
      </c>
      <c r="AD46" s="37"/>
      <c r="AE46" s="37"/>
      <c r="AH46" s="37"/>
      <c r="AI46" s="37"/>
      <c r="AJ46" t="s">
        <v>94</v>
      </c>
    </row>
    <row r="47" spans="1:36" s="36" customFormat="1" ht="15" x14ac:dyDescent="0.25">
      <c r="A47">
        <v>3.82</v>
      </c>
      <c r="B47">
        <v>4.03</v>
      </c>
      <c r="C47">
        <v>1.93</v>
      </c>
      <c r="D47" s="20">
        <f t="shared" si="0"/>
        <v>2.8053777554325698E-2</v>
      </c>
      <c r="E47" s="17">
        <f>IF(OR($A47="",$B47="",$C47=""),"",A47*'MPTO_working_3-way'!$I46)</f>
        <v>3.9269357842021368</v>
      </c>
      <c r="F47" s="21">
        <f>IF(OR($A47="",$B47="",$C47=""),"",B47*'MPTO_working_3-way'!$I46)</f>
        <v>4.1428144529671762</v>
      </c>
      <c r="G47" s="22">
        <f>IF(OR($A47="",$B47="",$C47=""),"",C47*'MPTO_working_3-way'!$I46)</f>
        <v>1.9840277653167864</v>
      </c>
      <c r="H47" s="17"/>
      <c r="I47" s="21"/>
      <c r="J47" s="22"/>
      <c r="K47" s="17"/>
      <c r="L47" s="21"/>
      <c r="M47" s="22"/>
      <c r="N47" s="23">
        <f t="shared" si="4"/>
        <v>25.465147762867659</v>
      </c>
      <c r="O47" s="24">
        <f t="shared" si="5"/>
        <v>24.138179765298869</v>
      </c>
      <c r="P47" s="24">
        <f t="shared" si="6"/>
        <v>50.402520442567081</v>
      </c>
      <c r="Q47" t="s">
        <v>197</v>
      </c>
      <c r="R47" t="s">
        <v>198</v>
      </c>
      <c r="S47" t="s">
        <v>282</v>
      </c>
      <c r="AD47" s="37"/>
      <c r="AE47" s="37"/>
      <c r="AH47" s="37"/>
      <c r="AI47" s="37"/>
      <c r="AJ47" t="s">
        <v>288</v>
      </c>
    </row>
    <row r="48" spans="1:36" s="36" customFormat="1" ht="15" x14ac:dyDescent="0.25">
      <c r="A48">
        <v>5.23</v>
      </c>
      <c r="B48">
        <v>4.46</v>
      </c>
      <c r="C48">
        <v>1.63</v>
      </c>
      <c r="D48" s="20">
        <f t="shared" si="0"/>
        <v>2.8916768062242637E-2</v>
      </c>
      <c r="E48" s="17">
        <f>IF(OR($A48="",$B48="",$C48=""),"",A48*'MPTO_working_3-way'!$I47)</f>
        <v>5.4552295903885231</v>
      </c>
      <c r="F48" s="21">
        <f>IF(OR($A48="",$B48="",$C48=""),"",B48*'MPTO_working_3-way'!$I47)</f>
        <v>4.6520695933332332</v>
      </c>
      <c r="G48" s="22">
        <f>IF(OR($A48="",$B48="",$C48=""),"",C48*'MPTO_working_3-way'!$I47)</f>
        <v>1.7001958379222353</v>
      </c>
      <c r="H48" s="17"/>
      <c r="I48" s="21"/>
      <c r="J48" s="22"/>
      <c r="K48" s="17"/>
      <c r="L48" s="21"/>
      <c r="M48" s="22"/>
      <c r="N48" s="23">
        <f t="shared" si="4"/>
        <v>18.331034165122638</v>
      </c>
      <c r="O48" s="24">
        <f t="shared" si="5"/>
        <v>21.495809121881486</v>
      </c>
      <c r="P48" s="24">
        <f t="shared" si="6"/>
        <v>58.816753793614375</v>
      </c>
      <c r="Q48" t="s">
        <v>199</v>
      </c>
      <c r="R48" t="s">
        <v>200</v>
      </c>
      <c r="S48" t="s">
        <v>282</v>
      </c>
      <c r="AD48" s="37"/>
      <c r="AE48" s="37"/>
      <c r="AH48" s="37"/>
      <c r="AI48" s="37"/>
      <c r="AJ48" t="s">
        <v>288</v>
      </c>
    </row>
    <row r="49" spans="1:36" s="36" customFormat="1" ht="15" x14ac:dyDescent="0.25">
      <c r="A49">
        <v>2.13</v>
      </c>
      <c r="B49">
        <v>3.71</v>
      </c>
      <c r="C49">
        <v>3.46</v>
      </c>
      <c r="D49" s="20">
        <f t="shared" si="0"/>
        <v>2.8042688091320933E-2</v>
      </c>
      <c r="E49" s="17">
        <f>IF(OR($A49="",$B49="",$C49=""),"",A49*'MPTO_working_3-way'!$I48)</f>
        <v>2.1897545461907137</v>
      </c>
      <c r="F49" s="21">
        <f>IF(OR($A49="",$B49="",$C49=""),"",B49*'MPTO_working_3-way'!$I48)</f>
        <v>3.8140795147265485</v>
      </c>
      <c r="G49" s="22">
        <f>IF(OR($A49="",$B49="",$C49=""),"",C49*'MPTO_working_3-way'!$I48)</f>
        <v>3.5570660703379668</v>
      </c>
      <c r="H49" s="17"/>
      <c r="I49" s="21"/>
      <c r="J49" s="22"/>
      <c r="K49" s="17"/>
      <c r="L49" s="21"/>
      <c r="M49" s="22"/>
      <c r="N49" s="23">
        <f t="shared" si="4"/>
        <v>45.667218809505158</v>
      </c>
      <c r="O49" s="24">
        <f t="shared" si="5"/>
        <v>26.218645839419402</v>
      </c>
      <c r="P49" s="24">
        <f t="shared" si="6"/>
        <v>28.113056665967051</v>
      </c>
      <c r="Q49" t="s">
        <v>201</v>
      </c>
      <c r="R49" t="s">
        <v>202</v>
      </c>
      <c r="S49" t="s">
        <v>282</v>
      </c>
      <c r="AD49" s="37"/>
      <c r="AE49" s="37"/>
      <c r="AH49" s="37"/>
      <c r="AI49" s="37"/>
      <c r="AJ49" t="s">
        <v>288</v>
      </c>
    </row>
    <row r="50" spans="1:36" s="36" customFormat="1" ht="15" x14ac:dyDescent="0.25">
      <c r="A50">
        <v>2.1800000000000002</v>
      </c>
      <c r="B50">
        <v>3.26</v>
      </c>
      <c r="C50">
        <v>3.72</v>
      </c>
      <c r="D50" s="20">
        <f t="shared" si="0"/>
        <v>3.4281266889019113E-2</v>
      </c>
      <c r="E50" s="17">
        <f>IF(OR($A50="",$B50="",$C50=""),"",A50*'MPTO_working_3-way'!$I49)</f>
        <v>2.2430385543756892</v>
      </c>
      <c r="F50" s="21">
        <f>IF(OR($A50="",$B50="",$C50=""),"",B50*'MPTO_working_3-way'!$I49)</f>
        <v>3.3542686638829107</v>
      </c>
      <c r="G50" s="22">
        <f>IF(OR($A50="",$B50="",$C50=""),"",C50*'MPTO_working_3-way'!$I49)</f>
        <v>3.827570377191543</v>
      </c>
      <c r="H50" s="17"/>
      <c r="I50" s="21"/>
      <c r="J50" s="22"/>
      <c r="K50" s="17"/>
      <c r="L50" s="21"/>
      <c r="M50" s="22"/>
      <c r="N50" s="23">
        <f t="shared" si="4"/>
        <v>44.582381254625055</v>
      </c>
      <c r="O50" s="24">
        <f t="shared" si="5"/>
        <v>29.812758016896513</v>
      </c>
      <c r="P50" s="24">
        <f t="shared" si="6"/>
        <v>26.126234176097473</v>
      </c>
      <c r="Q50" t="s">
        <v>203</v>
      </c>
      <c r="R50" t="s">
        <v>204</v>
      </c>
      <c r="S50" t="s">
        <v>282</v>
      </c>
      <c r="AD50" s="37"/>
      <c r="AE50" s="37"/>
      <c r="AH50" s="37"/>
      <c r="AI50" s="37"/>
      <c r="AJ50" t="s">
        <v>103</v>
      </c>
    </row>
    <row r="51" spans="1:36" s="36" customFormat="1" ht="15" x14ac:dyDescent="0.25">
      <c r="A51">
        <v>1.49</v>
      </c>
      <c r="B51">
        <v>4.09</v>
      </c>
      <c r="C51">
        <v>8.17</v>
      </c>
      <c r="D51" s="20">
        <f t="shared" si="0"/>
        <v>3.8038737911261444E-2</v>
      </c>
      <c r="E51" s="17">
        <f>IF(OR($A51="",$B51="",$C51=""),"",A51*'MPTO_working_3-way'!$I50)</f>
        <v>1.5317836052560683</v>
      </c>
      <c r="F51" s="21">
        <f>IF(OR($A51="",$B51="",$C51=""),"",B51*'MPTO_working_3-way'!$I50)</f>
        <v>4.2046945942935023</v>
      </c>
      <c r="G51" s="22">
        <f>IF(OR($A51="",$B51="",$C51=""),"",C51*'MPTO_working_3-way'!$I50)</f>
        <v>8.399108761706092</v>
      </c>
      <c r="H51" s="17"/>
      <c r="I51" s="21"/>
      <c r="J51" s="22"/>
      <c r="K51" s="17"/>
      <c r="L51" s="21"/>
      <c r="M51" s="22"/>
      <c r="N51" s="23">
        <f t="shared" si="4"/>
        <v>65.283372701513542</v>
      </c>
      <c r="O51" s="24">
        <f t="shared" si="5"/>
        <v>23.782940177324004</v>
      </c>
      <c r="P51" s="24">
        <f t="shared" si="6"/>
        <v>11.906025131610182</v>
      </c>
      <c r="Q51" t="s">
        <v>205</v>
      </c>
      <c r="R51" t="s">
        <v>206</v>
      </c>
      <c r="S51" t="s">
        <v>282</v>
      </c>
      <c r="AD51" s="37"/>
      <c r="AE51" s="37"/>
      <c r="AH51" s="37"/>
      <c r="AI51" s="37"/>
      <c r="AJ51" t="s">
        <v>103</v>
      </c>
    </row>
    <row r="52" spans="1:36" s="36" customFormat="1" ht="15" x14ac:dyDescent="0.25">
      <c r="A52">
        <v>2.25</v>
      </c>
      <c r="B52">
        <v>3.58</v>
      </c>
      <c r="C52">
        <v>3.22</v>
      </c>
      <c r="D52" s="20">
        <f t="shared" si="0"/>
        <v>3.4333059594171988E-2</v>
      </c>
      <c r="E52" s="17">
        <f>IF(OR($A52="",$B52="",$C52=""),"",A52*'MPTO_working_3-way'!$I51)</f>
        <v>2.3271328505002931</v>
      </c>
      <c r="F52" s="21">
        <f>IF(OR($A52="",$B52="",$C52=""),"",B52*'MPTO_working_3-way'!$I51)</f>
        <v>3.7027269354626884</v>
      </c>
      <c r="G52" s="22">
        <f>IF(OR($A52="",$B52="",$C52=""),"",C52*'MPTO_working_3-way'!$I51)</f>
        <v>3.3303856793826419</v>
      </c>
      <c r="H52" s="17"/>
      <c r="I52" s="21"/>
      <c r="J52" s="22"/>
      <c r="K52" s="17"/>
      <c r="L52" s="21"/>
      <c r="M52" s="22"/>
      <c r="N52" s="23">
        <f t="shared" si="4"/>
        <v>42.971332718929965</v>
      </c>
      <c r="O52" s="24">
        <f t="shared" si="5"/>
        <v>27.007122518880568</v>
      </c>
      <c r="P52" s="24">
        <f t="shared" si="6"/>
        <v>30.026552365711929</v>
      </c>
      <c r="Q52" t="s">
        <v>207</v>
      </c>
      <c r="R52" t="s">
        <v>208</v>
      </c>
      <c r="S52" t="s">
        <v>282</v>
      </c>
      <c r="AD52" s="37"/>
      <c r="AE52" s="37"/>
      <c r="AH52" s="37"/>
      <c r="AI52" s="37"/>
      <c r="AJ52" t="s">
        <v>103</v>
      </c>
    </row>
    <row r="53" spans="1:36" s="36" customFormat="1" ht="15" x14ac:dyDescent="0.25">
      <c r="A53">
        <v>2.5</v>
      </c>
      <c r="B53">
        <v>3.03</v>
      </c>
      <c r="C53">
        <v>3.24</v>
      </c>
      <c r="D53" s="20">
        <f t="shared" si="0"/>
        <v>3.8674978608971955E-2</v>
      </c>
      <c r="E53" s="17">
        <f>IF(OR($A53="",$B53="",$C53=""),"",A53*'MPTO_working_3-way'!$I52)</f>
        <v>2.5950968447781535</v>
      </c>
      <c r="F53" s="21">
        <f>IF(OR($A53="",$B53="",$C53=""),"",B53*'MPTO_working_3-way'!$I52)</f>
        <v>3.1452573758711218</v>
      </c>
      <c r="G53" s="22">
        <f>IF(OR($A53="",$B53="",$C53=""),"",C53*'MPTO_working_3-way'!$I52)</f>
        <v>3.3632455108324875</v>
      </c>
      <c r="H53" s="17"/>
      <c r="I53" s="21"/>
      <c r="J53" s="22"/>
      <c r="K53" s="17"/>
      <c r="L53" s="21"/>
      <c r="M53" s="22"/>
      <c r="N53" s="23">
        <f t="shared" si="4"/>
        <v>38.534207384676108</v>
      </c>
      <c r="O53" s="24">
        <f t="shared" si="5"/>
        <v>31.793900482406034</v>
      </c>
      <c r="P53" s="24">
        <f t="shared" si="6"/>
        <v>29.733184710398231</v>
      </c>
      <c r="Q53" t="s">
        <v>209</v>
      </c>
      <c r="R53" t="s">
        <v>210</v>
      </c>
      <c r="S53" t="s">
        <v>282</v>
      </c>
      <c r="AD53" s="37"/>
      <c r="AE53" s="37"/>
      <c r="AH53" s="37"/>
      <c r="AI53" s="37"/>
      <c r="AJ53" t="s">
        <v>103</v>
      </c>
    </row>
    <row r="54" spans="1:36" s="36" customFormat="1" ht="15" x14ac:dyDescent="0.25">
      <c r="A54">
        <v>2.27</v>
      </c>
      <c r="B54">
        <v>3.22</v>
      </c>
      <c r="C54">
        <v>3.53</v>
      </c>
      <c r="D54" s="20">
        <f t="shared" si="0"/>
        <v>3.4373759552583483E-2</v>
      </c>
      <c r="E54" s="17">
        <f>IF(OR($A54="",$B54="",$C54=""),"",A54*'MPTO_working_3-way'!$I53)</f>
        <v>2.3479360452787703</v>
      </c>
      <c r="F54" s="21">
        <f>IF(OR($A54="",$B54="",$C54=""),"",B54*'MPTO_working_3-way'!$I53)</f>
        <v>3.3305524518932339</v>
      </c>
      <c r="G54" s="22">
        <f>IF(OR($A54="",$B54="",$C54=""),"",C54*'MPTO_working_3-way'!$I53)</f>
        <v>3.6511957003674271</v>
      </c>
      <c r="H54" s="17"/>
      <c r="I54" s="21"/>
      <c r="J54" s="22"/>
      <c r="K54" s="17"/>
      <c r="L54" s="21"/>
      <c r="M54" s="22"/>
      <c r="N54" s="23">
        <f t="shared" si="4"/>
        <v>42.590597900262225</v>
      </c>
      <c r="O54" s="24">
        <f t="shared" si="5"/>
        <v>30.025048830309085</v>
      </c>
      <c r="P54" s="24">
        <f t="shared" si="6"/>
        <v>27.388288168157299</v>
      </c>
      <c r="Q54" t="s">
        <v>211</v>
      </c>
      <c r="R54" t="s">
        <v>212</v>
      </c>
      <c r="S54" t="s">
        <v>282</v>
      </c>
      <c r="AD54" s="37"/>
      <c r="AE54" s="37"/>
      <c r="AH54" s="37"/>
      <c r="AI54" s="37"/>
      <c r="AJ54" t="s">
        <v>103</v>
      </c>
    </row>
    <row r="55" spans="1:36" s="36" customFormat="1" ht="15" x14ac:dyDescent="0.25">
      <c r="A55">
        <v>3.15</v>
      </c>
      <c r="B55">
        <v>3.18</v>
      </c>
      <c r="C55">
        <v>2.4900000000000002</v>
      </c>
      <c r="D55" s="20">
        <f t="shared" si="0"/>
        <v>3.3532151968159951E-2</v>
      </c>
      <c r="E55" s="17">
        <f>IF(OR($A55="",$B55="",$C55=""),"",A55*'MPTO_working_3-way'!$I54)</f>
        <v>3.2718261826182617</v>
      </c>
      <c r="F55" s="21">
        <f>IF(OR($A55="",$B55="",$C55=""),"",B55*'MPTO_working_3-way'!$I54)</f>
        <v>3.3029864319765312</v>
      </c>
      <c r="G55" s="22">
        <f>IF(OR($A55="",$B55="",$C55=""),"",C55*'MPTO_working_3-way'!$I54)</f>
        <v>2.5863006967363402</v>
      </c>
      <c r="H55" s="17"/>
      <c r="I55" s="21"/>
      <c r="J55" s="22"/>
      <c r="K55" s="17"/>
      <c r="L55" s="21"/>
      <c r="M55" s="22"/>
      <c r="N55" s="23">
        <f t="shared" si="4"/>
        <v>30.563970828051605</v>
      </c>
      <c r="O55" s="24">
        <f t="shared" si="5"/>
        <v>30.275631480617154</v>
      </c>
      <c r="P55" s="24">
        <f t="shared" si="6"/>
        <v>38.665264300547214</v>
      </c>
      <c r="Q55" t="s">
        <v>213</v>
      </c>
      <c r="R55" t="s">
        <v>214</v>
      </c>
      <c r="S55" t="s">
        <v>282</v>
      </c>
      <c r="AD55" s="37"/>
      <c r="AE55" s="37"/>
      <c r="AH55" s="37"/>
      <c r="AI55" s="37"/>
      <c r="AJ55" t="s">
        <v>103</v>
      </c>
    </row>
    <row r="56" spans="1:36" s="36" customFormat="1" ht="15" x14ac:dyDescent="0.25">
      <c r="A56">
        <v>1.97</v>
      </c>
      <c r="B56">
        <v>3.99</v>
      </c>
      <c r="C56">
        <v>3.54</v>
      </c>
      <c r="D56" s="20">
        <f t="shared" si="0"/>
        <v>4.0726655320224348E-2</v>
      </c>
      <c r="E56" s="17">
        <f>IF(OR($A56="",$B56="",$C56=""),"",A56*'MPTO_working_3-way'!$I55)</f>
        <v>2.0377163063185892</v>
      </c>
      <c r="F56" s="21">
        <f>IF(OR($A56="",$B56="",$C56=""),"",B56*'MPTO_working_3-way'!$I55)</f>
        <v>4.1271513006148082</v>
      </c>
      <c r="G56" s="22">
        <f>IF(OR($A56="",$B56="",$C56=""),"",C56*'MPTO_working_3-way'!$I55)</f>
        <v>3.6616831088161454</v>
      </c>
      <c r="H56" s="17"/>
      <c r="I56" s="21"/>
      <c r="J56" s="22"/>
      <c r="K56" s="17"/>
      <c r="L56" s="21"/>
      <c r="M56" s="22"/>
      <c r="N56" s="23">
        <f t="shared" si="4"/>
        <v>49.074544719457812</v>
      </c>
      <c r="O56" s="24">
        <f t="shared" si="5"/>
        <v>24.229787743692199</v>
      </c>
      <c r="P56" s="24">
        <f t="shared" si="6"/>
        <v>27.309845507720869</v>
      </c>
      <c r="Q56" t="s">
        <v>84</v>
      </c>
      <c r="R56" t="s">
        <v>83</v>
      </c>
      <c r="S56" t="s">
        <v>282</v>
      </c>
      <c r="AD56" s="37"/>
      <c r="AE56" s="37"/>
      <c r="AH56" s="37"/>
      <c r="AI56" s="37"/>
      <c r="AJ56" t="s">
        <v>93</v>
      </c>
    </row>
    <row r="57" spans="1:36" s="36" customFormat="1" ht="15" x14ac:dyDescent="0.25">
      <c r="A57">
        <v>1.65</v>
      </c>
      <c r="B57">
        <v>4.0599999999999996</v>
      </c>
      <c r="C57">
        <v>5.29</v>
      </c>
      <c r="D57" s="20">
        <f t="shared" si="0"/>
        <v>4.1401941604014558E-2</v>
      </c>
      <c r="E57" s="17">
        <f>IF(OR($A57="",$B57="",$C57=""),"",A57*'MPTO_working_3-way'!$I56)</f>
        <v>1.7053280507474637</v>
      </c>
      <c r="F57" s="21">
        <f>IF(OR($A57="",$B57="",$C57=""),"",B57*'MPTO_working_3-way'!$I56)</f>
        <v>4.196140536990729</v>
      </c>
      <c r="G57" s="22">
        <f>IF(OR($A57="",$B57="",$C57=""),"",C57*'MPTO_working_3-way'!$I56)</f>
        <v>5.4673850839115659</v>
      </c>
      <c r="H57" s="17"/>
      <c r="I57" s="21"/>
      <c r="J57" s="22"/>
      <c r="K57" s="17"/>
      <c r="L57" s="21"/>
      <c r="M57" s="22"/>
      <c r="N57" s="23">
        <f t="shared" si="4"/>
        <v>58.639743805403846</v>
      </c>
      <c r="O57" s="24">
        <f t="shared" si="5"/>
        <v>23.831422975102548</v>
      </c>
      <c r="P57" s="24">
        <f t="shared" si="6"/>
        <v>18.290279258774355</v>
      </c>
      <c r="Q57" t="s">
        <v>87</v>
      </c>
      <c r="R57" t="s">
        <v>77</v>
      </c>
      <c r="S57" t="s">
        <v>282</v>
      </c>
      <c r="AD57" s="37"/>
      <c r="AE57" s="37"/>
      <c r="AH57" s="37"/>
      <c r="AI57" s="37"/>
      <c r="AJ57" t="s">
        <v>93</v>
      </c>
    </row>
    <row r="58" spans="1:36" s="36" customFormat="1" ht="15" x14ac:dyDescent="0.25">
      <c r="A58">
        <v>3.64</v>
      </c>
      <c r="B58">
        <v>3.75</v>
      </c>
      <c r="C58">
        <v>2</v>
      </c>
      <c r="D58" s="20">
        <f t="shared" si="0"/>
        <v>4.1391941391941245E-2</v>
      </c>
      <c r="E58" s="17">
        <f>IF(OR($A58="",$B58="",$C58=""),"",A58*'MPTO_working_3-way'!$I57)</f>
        <v>3.7882450253656166</v>
      </c>
      <c r="F58" s="21">
        <f>IF(OR($A58="",$B58="",$C58=""),"",B58*'MPTO_working_3-way'!$I57)</f>
        <v>3.9027249574508414</v>
      </c>
      <c r="G58" s="22">
        <f>IF(OR($A58="",$B58="",$C58=""),"",C58*'MPTO_working_3-way'!$I57)</f>
        <v>2.0814533106404487</v>
      </c>
      <c r="H58" s="17"/>
      <c r="I58" s="21"/>
      <c r="J58" s="22"/>
      <c r="K58" s="17"/>
      <c r="L58" s="21"/>
      <c r="M58" s="22"/>
      <c r="N58" s="23">
        <f t="shared" si="4"/>
        <v>26.397447717983514</v>
      </c>
      <c r="O58" s="24">
        <f t="shared" si="5"/>
        <v>25.623122584922665</v>
      </c>
      <c r="P58" s="24">
        <f t="shared" si="6"/>
        <v>48.043354846729997</v>
      </c>
      <c r="Q58" t="s">
        <v>89</v>
      </c>
      <c r="R58" t="s">
        <v>86</v>
      </c>
      <c r="S58" t="s">
        <v>282</v>
      </c>
      <c r="AD58" s="37"/>
      <c r="AE58" s="37"/>
      <c r="AH58" s="37"/>
      <c r="AI58" s="37"/>
      <c r="AJ58" t="s">
        <v>93</v>
      </c>
    </row>
    <row r="59" spans="1:36" s="36" customFormat="1" ht="15" x14ac:dyDescent="0.25">
      <c r="A59">
        <v>2.12</v>
      </c>
      <c r="B59">
        <v>3.66</v>
      </c>
      <c r="C59">
        <v>3.4</v>
      </c>
      <c r="D59" s="20">
        <f t="shared" si="0"/>
        <v>3.9039803982217736E-2</v>
      </c>
      <c r="E59" s="17">
        <f>IF(OR($A59="",$B59="",$C59=""),"",A59*'MPTO_working_3-way'!$I58)</f>
        <v>2.2077721162005108</v>
      </c>
      <c r="F59" s="21">
        <f>IF(OR($A59="",$B59="",$C59=""),"",B59*'MPTO_working_3-way'!$I58)</f>
        <v>3.8115311062706936</v>
      </c>
      <c r="G59" s="22">
        <f>IF(OR($A59="",$B59="",$C59=""),"",C59*'MPTO_working_3-way'!$I58)</f>
        <v>3.5407666014536492</v>
      </c>
      <c r="H59" s="17"/>
      <c r="I59" s="21"/>
      <c r="J59" s="22"/>
      <c r="K59" s="17"/>
      <c r="L59" s="21"/>
      <c r="M59" s="22"/>
      <c r="N59" s="23">
        <f t="shared" si="4"/>
        <v>45.294529841284557</v>
      </c>
      <c r="O59" s="24">
        <f t="shared" si="5"/>
        <v>26.236175755060998</v>
      </c>
      <c r="P59" s="24">
        <f t="shared" si="6"/>
        <v>28.242471548095082</v>
      </c>
      <c r="Q59" t="s">
        <v>81</v>
      </c>
      <c r="R59" t="s">
        <v>85</v>
      </c>
      <c r="S59" t="s">
        <v>282</v>
      </c>
      <c r="AD59" s="37"/>
      <c r="AE59" s="37"/>
      <c r="AH59" s="37"/>
      <c r="AI59" s="37"/>
      <c r="AJ59" t="s">
        <v>93</v>
      </c>
    </row>
    <row r="60" spans="1:36" s="36" customFormat="1" ht="15" x14ac:dyDescent="0.25">
      <c r="A60">
        <v>1.78</v>
      </c>
      <c r="B60">
        <v>3.82</v>
      </c>
      <c r="C60">
        <v>4.6100000000000003</v>
      </c>
      <c r="D60" s="20">
        <f t="shared" si="0"/>
        <v>4.0497597217342918E-2</v>
      </c>
      <c r="E60" s="17">
        <f>IF(OR($A60="",$B60="",$C60=""),"",A60*'MPTO_working_3-way'!$I59)</f>
        <v>1.8536776556776555</v>
      </c>
      <c r="F60" s="21">
        <f>IF(OR($A60="",$B60="",$C60=""),"",B60*'MPTO_working_3-way'!$I59)</f>
        <v>3.9781172161172154</v>
      </c>
      <c r="G60" s="22">
        <f>IF(OR($A60="",$B60="",$C60=""),"",C60*'MPTO_working_3-way'!$I59)</f>
        <v>4.8008168498168491</v>
      </c>
      <c r="H60" s="17"/>
      <c r="I60" s="21"/>
      <c r="J60" s="22"/>
      <c r="K60" s="17"/>
      <c r="L60" s="21"/>
      <c r="M60" s="22"/>
      <c r="N60" s="23">
        <f t="shared" si="4"/>
        <v>53.946812000300369</v>
      </c>
      <c r="O60" s="24">
        <f t="shared" si="5"/>
        <v>25.137519727888659</v>
      </c>
      <c r="P60" s="24">
        <f t="shared" si="6"/>
        <v>20.829788581460882</v>
      </c>
      <c r="Q60" t="s">
        <v>90</v>
      </c>
      <c r="R60" t="s">
        <v>78</v>
      </c>
      <c r="S60" t="s">
        <v>282</v>
      </c>
      <c r="AD60" s="37"/>
      <c r="AE60" s="37"/>
      <c r="AH60" s="37"/>
      <c r="AI60" s="37"/>
      <c r="AJ60" t="s">
        <v>93</v>
      </c>
    </row>
    <row r="61" spans="1:36" s="36" customFormat="1" ht="15" x14ac:dyDescent="0.25">
      <c r="A61">
        <v>1.93</v>
      </c>
      <c r="B61">
        <v>3.89</v>
      </c>
      <c r="C61">
        <v>3.94</v>
      </c>
      <c r="D61" s="20">
        <f t="shared" si="0"/>
        <v>2.9011230365251439E-2</v>
      </c>
      <c r="E61" s="17">
        <f>IF(OR($A61="",$B61="",$C61=""),"",A61*'MPTO_working_3-way'!$I60)</f>
        <v>2.0053468216856802</v>
      </c>
      <c r="F61" s="21">
        <f>IF(OR($A61="",$B61="",$C61=""),"",B61*'MPTO_working_3-way'!$I60)</f>
        <v>4.0418648374908273</v>
      </c>
      <c r="G61" s="22">
        <f>IF(OR($A61="",$B61="",$C61=""),"",C61*'MPTO_working_3-way'!$I60)</f>
        <v>4.0938168276899383</v>
      </c>
      <c r="H61" s="17"/>
      <c r="I61" s="21"/>
      <c r="J61" s="22"/>
      <c r="K61" s="17"/>
      <c r="L61" s="21"/>
      <c r="M61" s="22"/>
      <c r="N61" s="23">
        <f t="shared" si="4"/>
        <v>49.866685861321841</v>
      </c>
      <c r="O61" s="24">
        <f t="shared" si="5"/>
        <v>24.741054938907752</v>
      </c>
      <c r="P61" s="24">
        <f t="shared" si="6"/>
        <v>24.427082160495214</v>
      </c>
      <c r="Q61" t="s">
        <v>215</v>
      </c>
      <c r="R61" t="s">
        <v>216</v>
      </c>
      <c r="S61" t="s">
        <v>282</v>
      </c>
      <c r="AD61" s="37"/>
      <c r="AE61" s="37"/>
      <c r="AH61" s="37"/>
      <c r="AI61" s="37"/>
      <c r="AJ61" t="s">
        <v>98</v>
      </c>
    </row>
    <row r="62" spans="1:36" s="36" customFormat="1" ht="15" x14ac:dyDescent="0.25">
      <c r="A62">
        <v>1.61</v>
      </c>
      <c r="B62">
        <v>4.1500000000000004</v>
      </c>
      <c r="C62">
        <v>5.98</v>
      </c>
      <c r="D62" s="20">
        <f t="shared" si="0"/>
        <v>2.9305948111605584E-2</v>
      </c>
      <c r="E62" s="17">
        <f>IF(OR($A62="",$B62="",$C62=""),"",A62*'MPTO_working_3-way'!$I61)</f>
        <v>1.6752011315199222</v>
      </c>
      <c r="F62" s="21">
        <f>IF(OR($A62="",$B62="",$C62=""),"",B62*'MPTO_working_3-way'!$I61)</f>
        <v>4.318065028451973</v>
      </c>
      <c r="G62" s="22">
        <f>IF(OR($A62="",$B62="",$C62=""),"",C62*'MPTO_working_3-way'!$I61)</f>
        <v>6.2221756313597112</v>
      </c>
      <c r="H62" s="17"/>
      <c r="I62" s="21"/>
      <c r="J62" s="22"/>
      <c r="K62" s="17"/>
      <c r="L62" s="21"/>
      <c r="M62" s="22"/>
      <c r="N62" s="23">
        <f t="shared" si="4"/>
        <v>59.69432453120973</v>
      </c>
      <c r="O62" s="24">
        <f t="shared" si="5"/>
        <v>23.158521083192213</v>
      </c>
      <c r="P62" s="24">
        <f t="shared" si="6"/>
        <v>16.071548912248776</v>
      </c>
      <c r="Q62" t="s">
        <v>111</v>
      </c>
      <c r="R62" t="s">
        <v>76</v>
      </c>
      <c r="S62" t="s">
        <v>282</v>
      </c>
      <c r="AD62" s="37"/>
      <c r="AE62" s="37"/>
      <c r="AH62" s="37"/>
      <c r="AI62" s="37"/>
      <c r="AJ62" t="s">
        <v>75</v>
      </c>
    </row>
    <row r="63" spans="1:36" s="36" customFormat="1" ht="15" x14ac:dyDescent="0.25">
      <c r="A63">
        <v>1.66</v>
      </c>
      <c r="B63">
        <v>4.07</v>
      </c>
      <c r="C63">
        <v>5.51</v>
      </c>
      <c r="D63" s="20">
        <f t="shared" si="0"/>
        <v>2.959808752125026E-2</v>
      </c>
      <c r="E63" s="17">
        <f>IF(OR($A63="",$B63="",$C63=""),"",A63*'MPTO_working_3-way'!$I62)</f>
        <v>1.7081586424063173</v>
      </c>
      <c r="F63" s="21">
        <f>IF(OR($A63="",$B63="",$C63=""),"",B63*'MPTO_working_3-way'!$I62)</f>
        <v>4.1880757075865738</v>
      </c>
      <c r="G63" s="22">
        <f>IF(OR($A63="",$B63="",$C63=""),"",C63*'MPTO_working_3-way'!$I62)</f>
        <v>5.6698518793125352</v>
      </c>
      <c r="H63" s="17"/>
      <c r="I63" s="21"/>
      <c r="J63" s="22"/>
      <c r="K63" s="17"/>
      <c r="L63" s="21"/>
      <c r="M63" s="22"/>
      <c r="N63" s="23">
        <f t="shared" si="4"/>
        <v>58.542571818228772</v>
      </c>
      <c r="O63" s="24">
        <f t="shared" si="5"/>
        <v>23.877314304240727</v>
      </c>
      <c r="P63" s="24">
        <f t="shared" si="6"/>
        <v>17.637145048685984</v>
      </c>
      <c r="Q63" t="s">
        <v>110</v>
      </c>
      <c r="R63" t="s">
        <v>72</v>
      </c>
      <c r="S63" t="s">
        <v>282</v>
      </c>
      <c r="AD63" s="37"/>
      <c r="AE63" s="37"/>
      <c r="AH63" s="37"/>
      <c r="AI63" s="37"/>
      <c r="AJ63" t="s">
        <v>75</v>
      </c>
    </row>
    <row r="64" spans="1:36" s="36" customFormat="1" ht="15" x14ac:dyDescent="0.25">
      <c r="A64">
        <v>3</v>
      </c>
      <c r="B64">
        <v>3.19</v>
      </c>
      <c r="C64">
        <v>2.5499999999999998</v>
      </c>
      <c r="D64" s="20">
        <f t="shared" si="0"/>
        <v>3.896981990288273E-2</v>
      </c>
      <c r="E64" s="17">
        <f>IF(OR($A64="",$B64="",$C64=""),"",A64*'MPTO_working_3-way'!$I63)</f>
        <v>3.0879178443348168</v>
      </c>
      <c r="F64" s="21">
        <f>IF(OR($A64="",$B64="",$C64=""),"",B64*'MPTO_working_3-way'!$I63)</f>
        <v>3.2834859744760219</v>
      </c>
      <c r="G64" s="22">
        <f>IF(OR($A64="",$B64="",$C64=""),"",C64*'MPTO_working_3-way'!$I63)</f>
        <v>2.6247301676845942</v>
      </c>
      <c r="H64" s="17"/>
      <c r="I64" s="21"/>
      <c r="J64" s="22"/>
      <c r="K64" s="17"/>
      <c r="L64" s="21"/>
      <c r="M64" s="22"/>
      <c r="N64" s="23">
        <f t="shared" si="4"/>
        <v>32.384281266894092</v>
      </c>
      <c r="O64" s="24">
        <f t="shared" si="5"/>
        <v>30.455436928113567</v>
      </c>
      <c r="P64" s="24">
        <f t="shared" si="6"/>
        <v>38.099154431640109</v>
      </c>
      <c r="Q64" t="s">
        <v>217</v>
      </c>
      <c r="R64" t="s">
        <v>218</v>
      </c>
      <c r="S64" t="s">
        <v>282</v>
      </c>
      <c r="AD64" s="37"/>
      <c r="AE64" s="37"/>
      <c r="AH64" s="37"/>
      <c r="AI64" s="37"/>
      <c r="AJ64" t="s">
        <v>285</v>
      </c>
    </row>
    <row r="65" spans="1:36" s="36" customFormat="1" ht="15" x14ac:dyDescent="0.25">
      <c r="A65">
        <v>1.54</v>
      </c>
      <c r="B65">
        <v>4.38</v>
      </c>
      <c r="C65">
        <v>5.99</v>
      </c>
      <c r="D65" s="20">
        <f t="shared" si="0"/>
        <v>4.4606059814054966E-2</v>
      </c>
      <c r="E65" s="17">
        <f>IF(OR($A65="",$B65="",$C65=""),"",A65*'MPTO_working_3-way'!$I64)</f>
        <v>1.5855810547827254</v>
      </c>
      <c r="F65" s="21">
        <f>IF(OR($A65="",$B65="",$C65=""),"",B65*'MPTO_working_3-way'!$I64)</f>
        <v>4.5096396233430758</v>
      </c>
      <c r="G65" s="22">
        <f>IF(OR($A65="",$B65="",$C65=""),"",C65*'MPTO_working_3-way'!$I64)</f>
        <v>6.1672925442522892</v>
      </c>
      <c r="H65" s="17"/>
      <c r="I65" s="21"/>
      <c r="J65" s="22"/>
      <c r="K65" s="17"/>
      <c r="L65" s="21"/>
      <c r="M65" s="22"/>
      <c r="N65" s="23">
        <f t="shared" si="4"/>
        <v>63.068362035710088</v>
      </c>
      <c r="O65" s="24">
        <f t="shared" si="5"/>
        <v>22.174720898400356</v>
      </c>
      <c r="P65" s="24">
        <f t="shared" si="6"/>
        <v>16.214570540065697</v>
      </c>
      <c r="Q65" t="s">
        <v>219</v>
      </c>
      <c r="R65" t="s">
        <v>220</v>
      </c>
      <c r="S65" t="s">
        <v>282</v>
      </c>
      <c r="AD65" s="37"/>
      <c r="AE65" s="37"/>
      <c r="AH65" s="37"/>
      <c r="AI65" s="37"/>
      <c r="AJ65" t="s">
        <v>285</v>
      </c>
    </row>
    <row r="66" spans="1:36" s="36" customFormat="1" ht="15" x14ac:dyDescent="0.25">
      <c r="A66">
        <v>3.12</v>
      </c>
      <c r="B66">
        <v>3.61</v>
      </c>
      <c r="C66">
        <v>2.2599999999999998</v>
      </c>
      <c r="D66" s="20">
        <f t="shared" si="0"/>
        <v>3.9999006868322695E-2</v>
      </c>
      <c r="E66" s="17">
        <f>IF(OR($A66="",$B66="",$C66=""),"",A66*'MPTO_working_3-way'!$I65)</f>
        <v>3.2415858380969942</v>
      </c>
      <c r="F66" s="21">
        <f>IF(OR($A66="",$B66="",$C66=""),"",B66*'MPTO_working_3-way'!$I65)</f>
        <v>3.7506810498494065</v>
      </c>
      <c r="G66" s="22">
        <f>IF(OR($A66="",$B66="",$C66=""),"",C66*'MPTO_working_3-way'!$I65)</f>
        <v>2.3480717929805146</v>
      </c>
      <c r="H66" s="17"/>
      <c r="I66" s="21"/>
      <c r="J66" s="22"/>
      <c r="K66" s="17"/>
      <c r="L66" s="21"/>
      <c r="M66" s="22"/>
      <c r="N66" s="23">
        <f t="shared" si="4"/>
        <v>30.849098248376482</v>
      </c>
      <c r="O66" s="24">
        <f t="shared" si="5"/>
        <v>26.661824524912642</v>
      </c>
      <c r="P66" s="24">
        <f t="shared" si="6"/>
        <v>42.588135634926836</v>
      </c>
      <c r="Q66" t="s">
        <v>221</v>
      </c>
      <c r="R66" t="s">
        <v>222</v>
      </c>
      <c r="S66" t="s">
        <v>282</v>
      </c>
      <c r="AD66" s="37"/>
      <c r="AE66" s="37"/>
      <c r="AH66" s="37"/>
      <c r="AI66" s="37"/>
      <c r="AJ66" t="s">
        <v>285</v>
      </c>
    </row>
    <row r="67" spans="1:36" s="36" customFormat="1" ht="15" x14ac:dyDescent="0.25">
      <c r="A67">
        <v>1.5</v>
      </c>
      <c r="B67">
        <v>3.83</v>
      </c>
      <c r="C67">
        <v>7.38</v>
      </c>
      <c r="D67" s="20">
        <f t="shared" si="0"/>
        <v>6.3264627424342024E-2</v>
      </c>
      <c r="E67" s="17">
        <f>IF(OR($A67="",$B67="",$C67=""),"",A67*'MPTO_working_3-way'!$I66)</f>
        <v>1.5669090897210824</v>
      </c>
      <c r="F67" s="21">
        <f>IF(OR($A67="",$B67="",$C67=""),"",B67*'MPTO_working_3-way'!$I66)</f>
        <v>4.0008412090878309</v>
      </c>
      <c r="G67" s="22">
        <f>IF(OR($A67="",$B67="",$C67=""),"",C67*'MPTO_working_3-way'!$I66)</f>
        <v>7.7091927214277254</v>
      </c>
      <c r="H67" s="17"/>
      <c r="I67" s="21"/>
      <c r="J67" s="22"/>
      <c r="K67" s="17"/>
      <c r="L67" s="21"/>
      <c r="M67" s="22"/>
      <c r="N67" s="23">
        <f t="shared" si="4"/>
        <v>63.819911860872857</v>
      </c>
      <c r="O67" s="24">
        <f t="shared" si="5"/>
        <v>24.994743548644717</v>
      </c>
      <c r="P67" s="24">
        <f t="shared" si="6"/>
        <v>12.971526800990418</v>
      </c>
      <c r="Q67" t="s">
        <v>223</v>
      </c>
      <c r="R67" t="s">
        <v>224</v>
      </c>
      <c r="S67" t="s">
        <v>282</v>
      </c>
      <c r="AD67" s="37"/>
      <c r="AE67" s="37"/>
      <c r="AH67" s="37"/>
      <c r="AI67" s="37"/>
      <c r="AJ67" t="s">
        <v>286</v>
      </c>
    </row>
    <row r="68" spans="1:36" s="36" customFormat="1" ht="15" x14ac:dyDescent="0.25">
      <c r="A68">
        <v>2.23</v>
      </c>
      <c r="B68">
        <v>3.27</v>
      </c>
      <c r="C68">
        <v>3.46</v>
      </c>
      <c r="D68" s="20">
        <f t="shared" ref="D68:D102" si="7">IF(OR($A68="",$B68="",$C68=""),"",(1/A68)+(1/B68)+(1/C68)-1)</f>
        <v>4.3258231867521868E-2</v>
      </c>
      <c r="E68" s="17">
        <f>IF(OR($A68="",$B68="",$C68=""),"",A68*'MPTO_working_3-way'!$I67)</f>
        <v>2.3191977853163595</v>
      </c>
      <c r="F68" s="21">
        <f>IF(OR($A68="",$B68="",$C68=""),"",B68*'MPTO_working_3-way'!$I67)</f>
        <v>3.4007967524594154</v>
      </c>
      <c r="G68" s="22">
        <f>IF(OR($A68="",$B68="",$C68=""),"",C68*'MPTO_working_3-way'!$I67)</f>
        <v>3.5983965637643966</v>
      </c>
      <c r="H68" s="17"/>
      <c r="I68" s="21"/>
      <c r="J68" s="22"/>
      <c r="K68" s="17"/>
      <c r="L68" s="21"/>
      <c r="M68" s="22"/>
      <c r="N68" s="23">
        <f t="shared" si="4"/>
        <v>43.118357836116637</v>
      </c>
      <c r="O68" s="24">
        <f t="shared" si="5"/>
        <v>29.404873998330306</v>
      </c>
      <c r="P68" s="24">
        <f t="shared" si="6"/>
        <v>27.790155483971123</v>
      </c>
      <c r="Q68" t="s">
        <v>225</v>
      </c>
      <c r="R68" t="s">
        <v>226</v>
      </c>
      <c r="S68" t="s">
        <v>282</v>
      </c>
      <c r="AD68" s="37"/>
      <c r="AE68" s="37"/>
      <c r="AH68" s="37"/>
      <c r="AI68" s="37"/>
      <c r="AJ68" t="s">
        <v>287</v>
      </c>
    </row>
    <row r="69" spans="1:36" s="36" customFormat="1" ht="15" x14ac:dyDescent="0.25">
      <c r="A69">
        <v>4.04</v>
      </c>
      <c r="B69">
        <v>4.05</v>
      </c>
      <c r="C69">
        <v>1.81</v>
      </c>
      <c r="D69" s="20">
        <f t="shared" si="7"/>
        <v>4.6924520567464878E-2</v>
      </c>
      <c r="E69" s="17">
        <f>IF(OR($A69="",$B69="",$C69=""),"",A69*'MPTO_working_3-way'!$I68)</f>
        <v>4.2955890947943418</v>
      </c>
      <c r="F69" s="21">
        <f>IF(OR($A69="",$B69="",$C69=""),"",B69*'MPTO_working_3-way'!$I68)</f>
        <v>4.306221741068585</v>
      </c>
      <c r="G69" s="22">
        <f>IF(OR($A69="",$B69="",$C69=""),"",C69*'MPTO_working_3-way'!$I68)</f>
        <v>1.9245089756380591</v>
      </c>
      <c r="H69" s="17"/>
      <c r="I69" s="21"/>
      <c r="J69" s="22"/>
      <c r="K69" s="17"/>
      <c r="L69" s="21"/>
      <c r="M69" s="22"/>
      <c r="N69" s="23">
        <f t="shared" ref="N69:N102" si="8">(1/E69)* 100</f>
        <v>23.279694075298341</v>
      </c>
      <c r="O69" s="24">
        <f t="shared" ref="O69:O102" si="9">(1/F69)* 100</f>
        <v>23.222213349186493</v>
      </c>
      <c r="P69" s="24">
        <f t="shared" ref="P69:P102" si="10">(1/G69)* 100</f>
        <v>51.961306112820601</v>
      </c>
      <c r="Q69" t="s">
        <v>227</v>
      </c>
      <c r="R69" t="s">
        <v>228</v>
      </c>
      <c r="S69" t="s">
        <v>282</v>
      </c>
      <c r="AD69" s="37"/>
      <c r="AE69" s="37"/>
      <c r="AH69" s="37"/>
      <c r="AI69" s="37"/>
      <c r="AJ69" t="s">
        <v>287</v>
      </c>
    </row>
    <row r="70" spans="1:36" s="36" customFormat="1" ht="15" x14ac:dyDescent="0.25">
      <c r="A70">
        <v>3.29</v>
      </c>
      <c r="B70">
        <v>3.94</v>
      </c>
      <c r="C70">
        <v>2.0499999999999998</v>
      </c>
      <c r="D70" s="20">
        <f t="shared" si="7"/>
        <v>4.556335242892029E-2</v>
      </c>
      <c r="E70" s="17">
        <f>IF(OR($A70="",$B70="",$C70=""),"",A70*'MPTO_working_3-way'!$I69)</f>
        <v>3.4323195828441468</v>
      </c>
      <c r="F70" s="21">
        <f>IF(OR($A70="",$B70="",$C70=""),"",B70*'MPTO_working_3-way'!$I69)</f>
        <v>4.1104374335580358</v>
      </c>
      <c r="G70" s="22">
        <f>IF(OR($A70="",$B70="",$C70=""),"",C70*'MPTO_working_3-way'!$I69)</f>
        <v>2.1386793753284197</v>
      </c>
      <c r="H70" s="17"/>
      <c r="I70" s="21"/>
      <c r="J70" s="22"/>
      <c r="K70" s="17"/>
      <c r="L70" s="21"/>
      <c r="M70" s="22"/>
      <c r="N70" s="23">
        <f t="shared" si="8"/>
        <v>29.13481614586026</v>
      </c>
      <c r="O70" s="24">
        <f t="shared" si="9"/>
        <v>24.328310944132046</v>
      </c>
      <c r="P70" s="24">
        <f t="shared" si="10"/>
        <v>46.757826887746468</v>
      </c>
      <c r="Q70" t="s">
        <v>229</v>
      </c>
      <c r="R70" t="s">
        <v>230</v>
      </c>
      <c r="S70" t="s">
        <v>282</v>
      </c>
      <c r="AD70" s="37"/>
      <c r="AE70" s="37"/>
      <c r="AH70" s="37"/>
      <c r="AI70" s="37"/>
      <c r="AJ70" t="s">
        <v>287</v>
      </c>
    </row>
    <row r="71" spans="1:36" s="36" customFormat="1" ht="15" x14ac:dyDescent="0.25">
      <c r="A71">
        <v>2.02</v>
      </c>
      <c r="B71">
        <v>3.49</v>
      </c>
      <c r="C71">
        <v>4.05</v>
      </c>
      <c r="D71" s="20">
        <f t="shared" si="7"/>
        <v>2.8496036486806986E-2</v>
      </c>
      <c r="E71" s="17">
        <f>IF(OR($A71="",$B71="",$C71=""),"",A71*'MPTO_working_3-way'!$I70)</f>
        <v>2.1147875315462792</v>
      </c>
      <c r="F71" s="21">
        <f>IF(OR($A71="",$B71="",$C71=""),"",B71*'MPTO_working_3-way'!$I70)</f>
        <v>3.6537665767804528</v>
      </c>
      <c r="G71" s="22">
        <f>IF(OR($A71="",$B71="",$C71=""),"",C71*'MPTO_working_3-way'!$I70)</f>
        <v>4.2400443082982324</v>
      </c>
      <c r="H71" s="17"/>
      <c r="I71" s="21"/>
      <c r="J71" s="22"/>
      <c r="K71" s="17"/>
      <c r="L71" s="21"/>
      <c r="M71" s="22"/>
      <c r="N71" s="23">
        <f t="shared" si="8"/>
        <v>47.286074136668724</v>
      </c>
      <c r="O71" s="24">
        <f t="shared" si="9"/>
        <v>27.369017122083328</v>
      </c>
      <c r="P71" s="24">
        <f t="shared" si="10"/>
        <v>23.584659199029833</v>
      </c>
      <c r="Q71" t="s">
        <v>231</v>
      </c>
      <c r="R71" t="s">
        <v>232</v>
      </c>
      <c r="S71" t="s">
        <v>282</v>
      </c>
      <c r="AD71" s="37"/>
      <c r="AE71" s="37"/>
      <c r="AH71" s="37"/>
      <c r="AI71" s="37"/>
      <c r="AJ71" t="s">
        <v>100</v>
      </c>
    </row>
    <row r="72" spans="1:36" s="36" customFormat="1" ht="15" x14ac:dyDescent="0.25">
      <c r="A72">
        <v>2.27</v>
      </c>
      <c r="B72">
        <v>3.38</v>
      </c>
      <c r="C72">
        <v>3.43</v>
      </c>
      <c r="D72" s="20">
        <f t="shared" si="7"/>
        <v>2.7931812031287251E-2</v>
      </c>
      <c r="E72" s="17">
        <f>IF(OR($A72="",$B72="",$C72=""),"",A72*'MPTO_working_3-way'!$I71)</f>
        <v>2.3734288100136491</v>
      </c>
      <c r="F72" s="21">
        <f>IF(OR($A72="",$B72="",$C72=""),"",B72*'MPTO_working_3-way'!$I71)</f>
        <v>3.5340041312097505</v>
      </c>
      <c r="G72" s="22">
        <f>IF(OR($A72="",$B72="",$C72=""),"",C72*'MPTO_working_3-way'!$I71)</f>
        <v>3.5862822988311969</v>
      </c>
      <c r="H72" s="17"/>
      <c r="I72" s="21"/>
      <c r="J72" s="22"/>
      <c r="K72" s="17"/>
      <c r="L72" s="21"/>
      <c r="M72" s="22"/>
      <c r="N72" s="23">
        <f t="shared" si="8"/>
        <v>42.133136489324457</v>
      </c>
      <c r="O72" s="24">
        <f t="shared" si="9"/>
        <v>28.296514742830333</v>
      </c>
      <c r="P72" s="24">
        <f t="shared" si="10"/>
        <v>27.884029105179742</v>
      </c>
      <c r="Q72" t="s">
        <v>233</v>
      </c>
      <c r="R72" t="s">
        <v>95</v>
      </c>
      <c r="S72" t="s">
        <v>282</v>
      </c>
      <c r="AD72" s="37"/>
      <c r="AE72" s="37"/>
      <c r="AH72" s="37"/>
      <c r="AI72" s="37"/>
      <c r="AJ72" t="s">
        <v>100</v>
      </c>
    </row>
    <row r="73" spans="1:36" s="36" customFormat="1" ht="15" x14ac:dyDescent="0.25">
      <c r="A73">
        <v>2.5299999999999998</v>
      </c>
      <c r="B73">
        <v>3.4</v>
      </c>
      <c r="C73">
        <v>2.96</v>
      </c>
      <c r="D73" s="20">
        <f t="shared" si="7"/>
        <v>2.7212401892708904E-2</v>
      </c>
      <c r="E73" s="17">
        <f>IF(OR($A73="",$B73="",$C73=""),"",A73*'MPTO_working_3-way'!$I72)</f>
        <v>2.6020949723116216</v>
      </c>
      <c r="F73" s="21">
        <f>IF(OR($A73="",$B73="",$C73=""),"",B73*'MPTO_working_3-way'!$I72)</f>
        <v>3.4968865240551437</v>
      </c>
      <c r="G73" s="22">
        <f>IF(OR($A73="",$B73="",$C73=""),"",C73*'MPTO_working_3-way'!$I72)</f>
        <v>3.0443482680009488</v>
      </c>
      <c r="H73" s="17"/>
      <c r="I73" s="21"/>
      <c r="J73" s="22"/>
      <c r="K73" s="17"/>
      <c r="L73" s="21"/>
      <c r="M73" s="22"/>
      <c r="N73" s="23">
        <f t="shared" si="8"/>
        <v>38.430572697799363</v>
      </c>
      <c r="O73" s="24">
        <f t="shared" si="9"/>
        <v>28.59686733100953</v>
      </c>
      <c r="P73" s="24">
        <f t="shared" si="10"/>
        <v>32.847753015348779</v>
      </c>
      <c r="Q73" t="s">
        <v>234</v>
      </c>
      <c r="R73" t="s">
        <v>235</v>
      </c>
      <c r="S73" t="s">
        <v>282</v>
      </c>
      <c r="AD73" s="37"/>
      <c r="AE73" s="37"/>
      <c r="AH73" s="37"/>
      <c r="AI73" s="37"/>
      <c r="AJ73" t="s">
        <v>100</v>
      </c>
    </row>
    <row r="74" spans="1:36" s="36" customFormat="1" ht="15" x14ac:dyDescent="0.25">
      <c r="A74">
        <v>1.84</v>
      </c>
      <c r="B74">
        <v>3.48</v>
      </c>
      <c r="C74">
        <v>5</v>
      </c>
      <c r="D74" s="20">
        <f t="shared" si="7"/>
        <v>3.0834582708645586E-2</v>
      </c>
      <c r="E74" s="17">
        <f>IF(OR($A74="",$B74="",$C74=""),"",A74*'MPTO_working_3-way'!$I73)</f>
        <v>1.8913945341375686</v>
      </c>
      <c r="F74" s="21">
        <f>IF(OR($A74="",$B74="",$C74=""),"",B74*'MPTO_working_3-way'!$I73)</f>
        <v>3.5772027058688796</v>
      </c>
      <c r="G74" s="22">
        <f>IF(OR($A74="",$B74="",$C74=""),"",C74*'MPTO_working_3-way'!$I73)</f>
        <v>5.1396590601564363</v>
      </c>
      <c r="H74" s="17"/>
      <c r="I74" s="21"/>
      <c r="J74" s="22"/>
      <c r="K74" s="17"/>
      <c r="L74" s="21"/>
      <c r="M74" s="22"/>
      <c r="N74" s="23">
        <f t="shared" si="8"/>
        <v>52.871042077742722</v>
      </c>
      <c r="O74" s="24">
        <f t="shared" si="9"/>
        <v>27.954803857197309</v>
      </c>
      <c r="P74" s="24">
        <f t="shared" si="10"/>
        <v>19.456543484609327</v>
      </c>
      <c r="Q74" t="s">
        <v>236</v>
      </c>
      <c r="R74" t="s">
        <v>237</v>
      </c>
      <c r="S74" t="s">
        <v>282</v>
      </c>
      <c r="AD74" s="37"/>
      <c r="AE74" s="37"/>
      <c r="AH74" s="37"/>
      <c r="AI74" s="37"/>
      <c r="AJ74" t="s">
        <v>100</v>
      </c>
    </row>
    <row r="75" spans="1:36" s="36" customFormat="1" ht="15" x14ac:dyDescent="0.25">
      <c r="A75">
        <v>1.39</v>
      </c>
      <c r="B75">
        <v>5.05</v>
      </c>
      <c r="C75">
        <v>8.6</v>
      </c>
      <c r="D75" s="20">
        <f t="shared" si="7"/>
        <v>3.3723332179294685E-2</v>
      </c>
      <c r="E75" s="17">
        <f>IF(OR($A75="",$B75="",$C75=""),"",A75*'MPTO_working_3-way'!$I74)</f>
        <v>1.4278252386308652</v>
      </c>
      <c r="F75" s="21">
        <f>IF(OR($A75="",$B75="",$C75=""),"",B75*'MPTO_working_3-way'!$I74)</f>
        <v>5.1874226295581796</v>
      </c>
      <c r="G75" s="22">
        <f>IF(OR($A75="",$B75="",$C75=""),"",C75*'MPTO_working_3-way'!$I74)</f>
        <v>8.8340266562772953</v>
      </c>
      <c r="H75" s="17"/>
      <c r="I75" s="21"/>
      <c r="J75" s="22"/>
      <c r="K75" s="17"/>
      <c r="L75" s="21"/>
      <c r="M75" s="22"/>
      <c r="N75" s="23">
        <f t="shared" si="8"/>
        <v>70.036582415288805</v>
      </c>
      <c r="O75" s="24">
        <f t="shared" si="9"/>
        <v>19.277395951930977</v>
      </c>
      <c r="P75" s="24">
        <f t="shared" si="10"/>
        <v>11.319866227587378</v>
      </c>
      <c r="Q75" t="s">
        <v>238</v>
      </c>
      <c r="R75" t="s">
        <v>239</v>
      </c>
      <c r="S75" t="s">
        <v>282</v>
      </c>
      <c r="AD75" s="37"/>
      <c r="AE75" s="37"/>
      <c r="AH75" s="37"/>
      <c r="AI75" s="37"/>
      <c r="AJ75" t="s">
        <v>100</v>
      </c>
    </row>
    <row r="76" spans="1:36" s="36" customFormat="1" ht="15" x14ac:dyDescent="0.25">
      <c r="A76">
        <v>2.3199999999999998</v>
      </c>
      <c r="B76">
        <v>3.51</v>
      </c>
      <c r="C76">
        <v>3.21</v>
      </c>
      <c r="D76" s="20">
        <f t="shared" si="7"/>
        <v>2.7461247409684475E-2</v>
      </c>
      <c r="E76" s="17">
        <f>IF(OR($A76="",$B76="",$C76=""),"",A76*'MPTO_working_3-way'!$I75)</f>
        <v>2.3915362318840576</v>
      </c>
      <c r="F76" s="21">
        <f>IF(OR($A76="",$B76="",$C76=""),"",B76*'MPTO_working_3-way'!$I75)</f>
        <v>3.6182293853073459</v>
      </c>
      <c r="G76" s="22">
        <f>IF(OR($A76="",$B76="",$C76=""),"",C76*'MPTO_working_3-way'!$I75)</f>
        <v>3.3089790104947525</v>
      </c>
      <c r="H76" s="17"/>
      <c r="I76" s="21"/>
      <c r="J76" s="22"/>
      <c r="K76" s="17"/>
      <c r="L76" s="21"/>
      <c r="M76" s="22"/>
      <c r="N76" s="23">
        <f t="shared" si="8"/>
        <v>41.814127114946437</v>
      </c>
      <c r="O76" s="24">
        <f t="shared" si="9"/>
        <v>27.637827608739524</v>
      </c>
      <c r="P76" s="24">
        <f t="shared" si="10"/>
        <v>30.220802151612375</v>
      </c>
      <c r="Q76" t="s">
        <v>240</v>
      </c>
      <c r="R76" t="s">
        <v>241</v>
      </c>
      <c r="S76" t="s">
        <v>282</v>
      </c>
      <c r="AD76" s="37"/>
      <c r="AE76" s="37"/>
      <c r="AH76" s="37"/>
      <c r="AI76" s="37"/>
      <c r="AJ76" t="s">
        <v>289</v>
      </c>
    </row>
    <row r="77" spans="1:36" s="36" customFormat="1" ht="15" x14ac:dyDescent="0.25">
      <c r="A77">
        <v>1.66</v>
      </c>
      <c r="B77">
        <v>4.0199999999999996</v>
      </c>
      <c r="C77">
        <v>5.58</v>
      </c>
      <c r="D77" s="20">
        <f t="shared" si="7"/>
        <v>3.0377326993739739E-2</v>
      </c>
      <c r="E77" s="17">
        <f>IF(OR($A77="",$B77="",$C77=""),"",A77*'MPTO_working_3-way'!$I76)</f>
        <v>1.7159807314176292</v>
      </c>
      <c r="F77" s="21">
        <f>IF(OR($A77="",$B77="",$C77=""),"",B77*'MPTO_working_3-way'!$I76)</f>
        <v>4.1555677953607644</v>
      </c>
      <c r="G77" s="22">
        <f>IF(OR($A77="",$B77="",$C77=""),"",C77*'MPTO_working_3-way'!$I76)</f>
        <v>5.7681761935604641</v>
      </c>
      <c r="H77" s="17"/>
      <c r="I77" s="21"/>
      <c r="J77" s="22"/>
      <c r="K77" s="17"/>
      <c r="L77" s="21"/>
      <c r="M77" s="22"/>
      <c r="N77" s="23">
        <f t="shared" si="8"/>
        <v>58.275712640075305</v>
      </c>
      <c r="O77" s="24">
        <f t="shared" si="9"/>
        <v>24.064100244409207</v>
      </c>
      <c r="P77" s="24">
        <f t="shared" si="10"/>
        <v>17.336502326617385</v>
      </c>
      <c r="Q77" t="s">
        <v>242</v>
      </c>
      <c r="R77" t="s">
        <v>243</v>
      </c>
      <c r="S77" t="s">
        <v>282</v>
      </c>
      <c r="AD77" s="37"/>
      <c r="AE77" s="37"/>
      <c r="AH77" s="37"/>
      <c r="AI77" s="37"/>
      <c r="AJ77" t="s">
        <v>289</v>
      </c>
    </row>
    <row r="78" spans="1:36" s="36" customFormat="1" ht="15" x14ac:dyDescent="0.25">
      <c r="A78">
        <v>2.14</v>
      </c>
      <c r="B78">
        <v>3.7</v>
      </c>
      <c r="C78">
        <v>3.44</v>
      </c>
      <c r="D78" s="20">
        <f t="shared" si="7"/>
        <v>2.8257664315043174E-2</v>
      </c>
      <c r="E78" s="17">
        <f>IF(OR($A78="",$B78="",$C78=""),"",A78*'MPTO_working_3-way'!$I77)</f>
        <v>2.198767069456725</v>
      </c>
      <c r="F78" s="21">
        <f>IF(OR($A78="",$B78="",$C78=""),"",B78*'MPTO_working_3-way'!$I77)</f>
        <v>3.8016066154158326</v>
      </c>
      <c r="G78" s="22">
        <f>IF(OR($A78="",$B78="",$C78=""),"",C78*'MPTO_working_3-way'!$I77)</f>
        <v>3.5344666910893143</v>
      </c>
      <c r="H78" s="17"/>
      <c r="I78" s="21"/>
      <c r="J78" s="22"/>
      <c r="K78" s="17"/>
      <c r="L78" s="21"/>
      <c r="M78" s="22"/>
      <c r="N78" s="23">
        <f t="shared" si="8"/>
        <v>45.480033510192676</v>
      </c>
      <c r="O78" s="24">
        <f t="shared" si="9"/>
        <v>26.304668030219553</v>
      </c>
      <c r="P78" s="24">
        <f t="shared" si="10"/>
        <v>28.292811544131496</v>
      </c>
      <c r="Q78" t="s">
        <v>244</v>
      </c>
      <c r="R78" t="s">
        <v>245</v>
      </c>
      <c r="S78" t="s">
        <v>282</v>
      </c>
      <c r="AD78" s="37"/>
      <c r="AE78" s="37"/>
      <c r="AH78" s="37"/>
      <c r="AI78" s="37"/>
      <c r="AJ78" t="s">
        <v>289</v>
      </c>
    </row>
    <row r="79" spans="1:36" s="36" customFormat="1" ht="15" x14ac:dyDescent="0.25">
      <c r="A79">
        <v>2.4</v>
      </c>
      <c r="B79">
        <v>3.31</v>
      </c>
      <c r="C79">
        <v>3.24</v>
      </c>
      <c r="D79" s="20">
        <f t="shared" si="7"/>
        <v>2.7423445600686325E-2</v>
      </c>
      <c r="E79" s="17">
        <f>IF(OR($A79="",$B79="",$C79=""),"",A79*'MPTO_working_3-way'!$I78)</f>
        <v>2.4729055847849755</v>
      </c>
      <c r="F79" s="21">
        <f>IF(OR($A79="",$B79="",$C79=""),"",B79*'MPTO_working_3-way'!$I78)</f>
        <v>3.4105489523492785</v>
      </c>
      <c r="G79" s="22">
        <f>IF(OR($A79="",$B79="",$C79=""),"",C79*'MPTO_working_3-way'!$I78)</f>
        <v>3.3384225394597169</v>
      </c>
      <c r="H79" s="17"/>
      <c r="I79" s="21"/>
      <c r="J79" s="22"/>
      <c r="K79" s="17"/>
      <c r="L79" s="21"/>
      <c r="M79" s="22"/>
      <c r="N79" s="23">
        <f t="shared" si="8"/>
        <v>40.438260407218586</v>
      </c>
      <c r="O79" s="24">
        <f t="shared" si="9"/>
        <v>29.320793044508946</v>
      </c>
      <c r="P79" s="24">
        <f t="shared" si="10"/>
        <v>29.954266968310062</v>
      </c>
      <c r="Q79" t="s">
        <v>246</v>
      </c>
      <c r="R79" t="s">
        <v>247</v>
      </c>
      <c r="S79" t="s">
        <v>282</v>
      </c>
      <c r="AD79" s="37"/>
      <c r="AE79" s="37"/>
      <c r="AH79" s="37"/>
      <c r="AI79" s="37"/>
      <c r="AJ79" t="s">
        <v>289</v>
      </c>
    </row>
    <row r="80" spans="1:36" s="36" customFormat="1" ht="15" x14ac:dyDescent="0.25">
      <c r="A80">
        <v>1.96</v>
      </c>
      <c r="B80">
        <v>3.82</v>
      </c>
      <c r="C80">
        <v>3.9</v>
      </c>
      <c r="D80" s="20">
        <f t="shared" si="7"/>
        <v>2.8394442754951399E-2</v>
      </c>
      <c r="E80" s="17">
        <f>IF(OR($A80="",$B80="",$C80=""),"",A80*'MPTO_working_3-way'!$I79)</f>
        <v>2.0153850220574845</v>
      </c>
      <c r="F80" s="21">
        <f>IF(OR($A80="",$B80="",$C80=""),"",B80*'MPTO_working_3-way'!$I79)</f>
        <v>3.9279442776834648</v>
      </c>
      <c r="G80" s="22">
        <f>IF(OR($A80="",$B80="",$C80=""),"",C80*'MPTO_working_3-way'!$I79)</f>
        <v>4.0102048908286685</v>
      </c>
      <c r="H80" s="17"/>
      <c r="I80" s="21"/>
      <c r="J80" s="22"/>
      <c r="K80" s="17"/>
      <c r="L80" s="21"/>
      <c r="M80" s="22"/>
      <c r="N80" s="23">
        <f t="shared" si="8"/>
        <v>49.61831059849353</v>
      </c>
      <c r="O80" s="24">
        <f t="shared" si="9"/>
        <v>25.458609626452176</v>
      </c>
      <c r="P80" s="24">
        <f t="shared" si="10"/>
        <v>24.936381736678797</v>
      </c>
      <c r="Q80" t="s">
        <v>248</v>
      </c>
      <c r="R80" t="s">
        <v>249</v>
      </c>
      <c r="S80" t="s">
        <v>282</v>
      </c>
      <c r="AD80" s="37"/>
      <c r="AE80" s="37"/>
      <c r="AH80" s="37"/>
      <c r="AI80" s="37"/>
      <c r="AJ80" t="s">
        <v>289</v>
      </c>
    </row>
    <row r="81" spans="1:36" s="36" customFormat="1" ht="15" x14ac:dyDescent="0.25">
      <c r="A81">
        <v>2.67</v>
      </c>
      <c r="B81">
        <v>3.43</v>
      </c>
      <c r="C81">
        <v>2.77</v>
      </c>
      <c r="D81" s="20">
        <f t="shared" si="7"/>
        <v>2.7087855035275332E-2</v>
      </c>
      <c r="E81" s="17">
        <f>IF(OR($A81="",$B81="",$C81=""),"",A81*'MPTO_working_3-way'!$I80)</f>
        <v>2.7432205997538324</v>
      </c>
      <c r="F81" s="21">
        <f>IF(OR($A81="",$B81="",$C81=""),"",B81*'MPTO_working_3-way'!$I80)</f>
        <v>3.5240624184103542</v>
      </c>
      <c r="G81" s="22">
        <f>IF(OR($A81="",$B81="",$C81=""),"",C81*'MPTO_working_3-way'!$I80)</f>
        <v>2.845962944313901</v>
      </c>
      <c r="H81" s="17"/>
      <c r="I81" s="21"/>
      <c r="J81" s="22"/>
      <c r="K81" s="17"/>
      <c r="L81" s="21"/>
      <c r="M81" s="22"/>
      <c r="N81" s="23">
        <f t="shared" si="8"/>
        <v>36.45350286775102</v>
      </c>
      <c r="O81" s="24">
        <f t="shared" si="9"/>
        <v>28.376341882476741</v>
      </c>
      <c r="P81" s="24">
        <f t="shared" si="10"/>
        <v>35.137491933897195</v>
      </c>
      <c r="Q81" t="s">
        <v>250</v>
      </c>
      <c r="R81" t="s">
        <v>251</v>
      </c>
      <c r="S81" t="s">
        <v>282</v>
      </c>
      <c r="AD81" s="37"/>
      <c r="AE81" s="37"/>
      <c r="AH81" s="37"/>
      <c r="AI81" s="37"/>
      <c r="AJ81" t="s">
        <v>289</v>
      </c>
    </row>
    <row r="82" spans="1:36" s="36" customFormat="1" ht="15" x14ac:dyDescent="0.25">
      <c r="A82">
        <v>2.79</v>
      </c>
      <c r="B82">
        <v>3.15</v>
      </c>
      <c r="C82">
        <v>2.84</v>
      </c>
      <c r="D82" s="20">
        <f t="shared" si="7"/>
        <v>2.7995932584755856E-2</v>
      </c>
      <c r="E82" s="17">
        <f>IF(OR($A82="",$B82="",$C82=""),"",A82*'MPTO_working_3-way'!$I81)</f>
        <v>2.8692204952863145</v>
      </c>
      <c r="F82" s="21">
        <f>IF(OR($A82="",$B82="",$C82=""),"",B82*'MPTO_working_3-way'!$I81)</f>
        <v>3.2394424946780966</v>
      </c>
      <c r="G82" s="22">
        <f>IF(OR($A82="",$B82="",$C82=""),"",C82*'MPTO_working_3-way'!$I81)</f>
        <v>2.920640217424062</v>
      </c>
      <c r="H82" s="17"/>
      <c r="I82" s="21"/>
      <c r="J82" s="22"/>
      <c r="K82" s="17"/>
      <c r="L82" s="21"/>
      <c r="M82" s="22"/>
      <c r="N82" s="23">
        <f t="shared" si="8"/>
        <v>34.852671714942971</v>
      </c>
      <c r="O82" s="24">
        <f t="shared" si="9"/>
        <v>30.86950923323521</v>
      </c>
      <c r="P82" s="24">
        <f t="shared" si="10"/>
        <v>34.239068339679896</v>
      </c>
      <c r="Q82" t="s">
        <v>252</v>
      </c>
      <c r="R82" t="s">
        <v>253</v>
      </c>
      <c r="S82" t="s">
        <v>282</v>
      </c>
      <c r="AD82" s="37"/>
      <c r="AE82" s="37"/>
      <c r="AH82" s="37"/>
      <c r="AI82" s="37"/>
      <c r="AJ82" t="s">
        <v>289</v>
      </c>
    </row>
    <row r="83" spans="1:36" s="36" customFormat="1" ht="15" x14ac:dyDescent="0.25">
      <c r="A83">
        <v>2.33</v>
      </c>
      <c r="B83">
        <v>3.51</v>
      </c>
      <c r="C83">
        <v>3.19</v>
      </c>
      <c r="D83" s="20">
        <f t="shared" si="7"/>
        <v>2.7564458080959531E-2</v>
      </c>
      <c r="E83" s="17">
        <f>IF(OR($A83="",$B83="",$C83=""),"",A83*'MPTO_working_3-way'!$I82)</f>
        <v>2.3931147022321917</v>
      </c>
      <c r="F83" s="21">
        <f>IF(OR($A83="",$B83="",$C83=""),"",B83*'MPTO_working_3-way'!$I82)</f>
        <v>3.6050783711738164</v>
      </c>
      <c r="G83" s="22">
        <f>IF(OR($A83="",$B83="",$C83=""),"",C83*'MPTO_working_3-way'!$I82)</f>
        <v>3.2764102575625285</v>
      </c>
      <c r="H83" s="17"/>
      <c r="I83" s="21"/>
      <c r="J83" s="22"/>
      <c r="K83" s="17"/>
      <c r="L83" s="21"/>
      <c r="M83" s="22"/>
      <c r="N83" s="23">
        <f t="shared" si="8"/>
        <v>41.786547007848981</v>
      </c>
      <c r="O83" s="24">
        <f t="shared" si="9"/>
        <v>27.738648013757306</v>
      </c>
      <c r="P83" s="24">
        <f t="shared" si="10"/>
        <v>30.521208316077786</v>
      </c>
      <c r="Q83" t="s">
        <v>254</v>
      </c>
      <c r="R83" t="s">
        <v>255</v>
      </c>
      <c r="S83" t="s">
        <v>282</v>
      </c>
      <c r="AD83" s="37"/>
      <c r="AE83" s="37"/>
      <c r="AH83" s="37"/>
      <c r="AI83" s="37"/>
      <c r="AJ83" t="s">
        <v>289</v>
      </c>
    </row>
    <row r="84" spans="1:36" s="36" customFormat="1" ht="15" x14ac:dyDescent="0.25">
      <c r="A84">
        <v>1.98</v>
      </c>
      <c r="B84">
        <v>3.69</v>
      </c>
      <c r="C84">
        <v>3.96</v>
      </c>
      <c r="D84" s="20">
        <f t="shared" si="7"/>
        <v>2.8578467602857982E-2</v>
      </c>
      <c r="E84" s="17">
        <f>IF(OR($A84="",$B84="",$C84=""),"",A84*'MPTO_working_3-way'!$I83)</f>
        <v>2.0354319465178166</v>
      </c>
      <c r="F84" s="21">
        <f>IF(OR($A84="",$B84="",$C84=""),"",B84*'MPTO_working_3-way'!$I83)</f>
        <v>3.7933049912377492</v>
      </c>
      <c r="G84" s="22">
        <f>IF(OR($A84="",$B84="",$C84=""),"",C84*'MPTO_working_3-way'!$I83)</f>
        <v>4.0708638930356331</v>
      </c>
      <c r="H84" s="17"/>
      <c r="I84" s="21"/>
      <c r="J84" s="22"/>
      <c r="K84" s="17"/>
      <c r="L84" s="21"/>
      <c r="M84" s="22"/>
      <c r="N84" s="23">
        <f t="shared" si="8"/>
        <v>49.129620949046391</v>
      </c>
      <c r="O84" s="24">
        <f t="shared" si="9"/>
        <v>26.362235631195624</v>
      </c>
      <c r="P84" s="24">
        <f t="shared" si="10"/>
        <v>24.564810474523195</v>
      </c>
      <c r="Q84" t="s">
        <v>256</v>
      </c>
      <c r="R84" t="s">
        <v>257</v>
      </c>
      <c r="S84" t="s">
        <v>282</v>
      </c>
      <c r="AD84" s="37"/>
      <c r="AE84" s="37"/>
      <c r="AH84" s="37"/>
      <c r="AI84" s="37"/>
      <c r="AJ84" t="s">
        <v>289</v>
      </c>
    </row>
    <row r="85" spans="1:36" s="36" customFormat="1" ht="15" x14ac:dyDescent="0.25">
      <c r="A85">
        <v>1.77</v>
      </c>
      <c r="B85">
        <v>3.85</v>
      </c>
      <c r="C85">
        <v>4.8600000000000003</v>
      </c>
      <c r="D85" s="20">
        <f t="shared" si="7"/>
        <v>3.0473328025117041E-2</v>
      </c>
      <c r="E85" s="17">
        <f>IF(OR($A85="",$B85="",$C85=""),"",A85*'MPTO_working_3-way'!$I84)</f>
        <v>1.8187890908032984</v>
      </c>
      <c r="F85" s="21">
        <f>IF(OR($A85="",$B85="",$C85=""),"",B85*'MPTO_working_3-way'!$I84)</f>
        <v>3.9561231636116942</v>
      </c>
      <c r="G85" s="22">
        <f>IF(OR($A85="",$B85="",$C85=""),"",C85*'MPTO_working_3-way'!$I84)</f>
        <v>4.9939632662734637</v>
      </c>
      <c r="H85" s="17"/>
      <c r="I85" s="21"/>
      <c r="J85" s="22"/>
      <c r="K85" s="17"/>
      <c r="L85" s="21"/>
      <c r="M85" s="22"/>
      <c r="N85" s="23">
        <f t="shared" si="8"/>
        <v>54.981636136729485</v>
      </c>
      <c r="O85" s="24">
        <f t="shared" si="9"/>
        <v>25.277271678444464</v>
      </c>
      <c r="P85" s="24">
        <f t="shared" si="10"/>
        <v>20.024176123870614</v>
      </c>
      <c r="Q85" t="s">
        <v>258</v>
      </c>
      <c r="R85" t="s">
        <v>259</v>
      </c>
      <c r="S85" t="s">
        <v>282</v>
      </c>
      <c r="AD85" s="37"/>
      <c r="AE85" s="37"/>
      <c r="AH85" s="37"/>
      <c r="AI85" s="37"/>
      <c r="AJ85" t="s">
        <v>289</v>
      </c>
    </row>
    <row r="86" spans="1:36" s="36" customFormat="1" ht="15" x14ac:dyDescent="0.25">
      <c r="A86">
        <v>2.0299999999999998</v>
      </c>
      <c r="B86">
        <v>3.77</v>
      </c>
      <c r="C86">
        <v>3.7</v>
      </c>
      <c r="D86" s="20">
        <f t="shared" si="7"/>
        <v>2.8133097098614446E-2</v>
      </c>
      <c r="E86" s="17">
        <f>IF(OR($A86="",$B86="",$C86=""),"",A86*'MPTO_working_3-way'!$I85)</f>
        <v>2.0880142892338016</v>
      </c>
      <c r="F86" s="21">
        <f>IF(OR($A86="",$B86="",$C86=""),"",B86*'MPTO_working_3-way'!$I85)</f>
        <v>3.8777408228627746</v>
      </c>
      <c r="G86" s="22">
        <f>IF(OR($A86="",$B86="",$C86=""),"",C86*'MPTO_working_3-way'!$I85)</f>
        <v>3.8057403301305746</v>
      </c>
      <c r="H86" s="17"/>
      <c r="I86" s="21"/>
      <c r="J86" s="22"/>
      <c r="K86" s="17"/>
      <c r="L86" s="21"/>
      <c r="M86" s="22"/>
      <c r="N86" s="23">
        <f t="shared" si="8"/>
        <v>47.89239255479189</v>
      </c>
      <c r="O86" s="24">
        <f t="shared" si="9"/>
        <v>25.788211375657173</v>
      </c>
      <c r="P86" s="24">
        <f t="shared" si="10"/>
        <v>26.276096455737168</v>
      </c>
      <c r="Q86" t="s">
        <v>260</v>
      </c>
      <c r="R86" t="s">
        <v>261</v>
      </c>
      <c r="S86" t="s">
        <v>282</v>
      </c>
      <c r="AD86" s="37"/>
      <c r="AE86" s="37"/>
      <c r="AH86" s="37"/>
      <c r="AI86" s="37"/>
      <c r="AJ86" t="s">
        <v>289</v>
      </c>
    </row>
    <row r="87" spans="1:36" s="36" customFormat="1" ht="15" x14ac:dyDescent="0.25">
      <c r="A87">
        <v>1.79</v>
      </c>
      <c r="B87">
        <v>3.88</v>
      </c>
      <c r="C87">
        <v>4.6399999999999997</v>
      </c>
      <c r="D87" s="20">
        <f t="shared" si="7"/>
        <v>3.1908418019291895E-2</v>
      </c>
      <c r="E87" s="17">
        <f>IF(OR($A87="",$B87="",$C87=""),"",A87*'MPTO_working_3-way'!$I86)</f>
        <v>1.8445472571649595</v>
      </c>
      <c r="F87" s="21">
        <f>IF(OR($A87="",$B87="",$C87=""),"",B87*'MPTO_working_3-way'!$I86)</f>
        <v>3.9982365127374542</v>
      </c>
      <c r="G87" s="22">
        <f>IF(OR($A87="",$B87="",$C87=""),"",C87*'MPTO_working_3-way'!$I86)</f>
        <v>4.7813962420365428</v>
      </c>
      <c r="H87" s="17"/>
      <c r="I87" s="21"/>
      <c r="J87" s="22"/>
      <c r="K87" s="17"/>
      <c r="L87" s="21"/>
      <c r="M87" s="22"/>
      <c r="N87" s="23">
        <f t="shared" si="8"/>
        <v>54.213845490572275</v>
      </c>
      <c r="O87" s="24">
        <f t="shared" si="9"/>
        <v>25.011026656733087</v>
      </c>
      <c r="P87" s="24">
        <f t="shared" si="10"/>
        <v>20.914392980199221</v>
      </c>
      <c r="Q87" t="s">
        <v>262</v>
      </c>
      <c r="R87" t="s">
        <v>263</v>
      </c>
      <c r="S87" t="s">
        <v>282</v>
      </c>
      <c r="AD87" s="37"/>
      <c r="AE87" s="37"/>
      <c r="AH87" s="37"/>
      <c r="AI87" s="37"/>
      <c r="AJ87" t="s">
        <v>289</v>
      </c>
    </row>
    <row r="88" spans="1:36" s="36" customFormat="1" ht="15" x14ac:dyDescent="0.25">
      <c r="A88">
        <v>2.73</v>
      </c>
      <c r="B88">
        <v>3.48</v>
      </c>
      <c r="C88">
        <v>2.59</v>
      </c>
      <c r="D88" s="20">
        <f t="shared" si="7"/>
        <v>3.9757074239832768E-2</v>
      </c>
      <c r="E88" s="17">
        <f>IF(OR($A88="",$B88="",$C88=""),"",A88*'MPTO_working_3-way'!$I87)</f>
        <v>2.8068033550792175</v>
      </c>
      <c r="F88" s="21">
        <f>IF(OR($A88="",$B88="",$C88=""),"",B88*'MPTO_working_3-way'!$I87)</f>
        <v>3.5779031779031785</v>
      </c>
      <c r="G88" s="22">
        <f>IF(OR($A88="",$B88="",$C88=""),"",C88*'MPTO_working_3-way'!$I87)</f>
        <v>2.6628647214854113</v>
      </c>
      <c r="H88" s="17"/>
      <c r="I88" s="21"/>
      <c r="J88" s="22"/>
      <c r="K88" s="17"/>
      <c r="L88" s="21"/>
      <c r="M88" s="22"/>
      <c r="N88" s="23">
        <f t="shared" si="8"/>
        <v>35.627718564266026</v>
      </c>
      <c r="O88" s="24">
        <f t="shared" si="9"/>
        <v>27.949330942656971</v>
      </c>
      <c r="P88" s="24">
        <f t="shared" si="10"/>
        <v>37.553541189361489</v>
      </c>
      <c r="Q88" t="s">
        <v>82</v>
      </c>
      <c r="R88" t="s">
        <v>80</v>
      </c>
      <c r="S88" t="s">
        <v>283</v>
      </c>
      <c r="AD88" s="37"/>
      <c r="AE88" s="37"/>
      <c r="AH88" s="37"/>
      <c r="AI88" s="37"/>
      <c r="AJ88" t="s">
        <v>93</v>
      </c>
    </row>
    <row r="89" spans="1:36" s="36" customFormat="1" ht="15" x14ac:dyDescent="0.25">
      <c r="A89">
        <v>1.94</v>
      </c>
      <c r="B89">
        <v>3.52</v>
      </c>
      <c r="C89">
        <v>3.63</v>
      </c>
      <c r="D89" s="20">
        <f t="shared" si="7"/>
        <v>7.5036920280594277E-2</v>
      </c>
      <c r="E89" s="17">
        <f>IF(OR($A89="",$B89="",$C89=""),"",A89*'MPTO_working_3-way'!$I88)</f>
        <v>2.0019023309574262</v>
      </c>
      <c r="F89" s="21">
        <f>IF(OR($A89="",$B89="",$C89=""),"",B89*'MPTO_working_3-way'!$I88)</f>
        <v>3.6323176314279073</v>
      </c>
      <c r="G89" s="22">
        <f>IF(OR($A89="",$B89="",$C89=""),"",C89*'MPTO_working_3-way'!$I88)</f>
        <v>3.7458275574100295</v>
      </c>
      <c r="H89" s="17"/>
      <c r="I89" s="21"/>
      <c r="J89" s="22"/>
      <c r="K89" s="17"/>
      <c r="L89" s="21"/>
      <c r="M89" s="22"/>
      <c r="N89" s="23">
        <f t="shared" si="8"/>
        <v>49.952486918866903</v>
      </c>
      <c r="O89" s="24">
        <f t="shared" si="9"/>
        <v>27.53063199505733</v>
      </c>
      <c r="P89" s="24">
        <f t="shared" si="10"/>
        <v>26.696370419449533</v>
      </c>
      <c r="Q89" t="s">
        <v>113</v>
      </c>
      <c r="R89" t="s">
        <v>73</v>
      </c>
      <c r="S89" t="s">
        <v>283</v>
      </c>
      <c r="AD89" s="37"/>
      <c r="AE89" s="37"/>
      <c r="AH89" s="37"/>
      <c r="AI89" s="37"/>
      <c r="AJ89" t="s">
        <v>75</v>
      </c>
    </row>
    <row r="90" spans="1:36" s="36" customFormat="1" ht="15" x14ac:dyDescent="0.25">
      <c r="A90">
        <v>1.69</v>
      </c>
      <c r="B90">
        <v>3.87</v>
      </c>
      <c r="C90">
        <v>5.47</v>
      </c>
      <c r="D90" s="20">
        <f t="shared" si="7"/>
        <v>3.2929265637843486E-2</v>
      </c>
      <c r="E90" s="17">
        <f>IF(OR($A90="",$B90="",$C90=""),"",A90*'MPTO_working_3-way'!$I89)</f>
        <v>1.7571894554653174</v>
      </c>
      <c r="F90" s="21">
        <f>IF(OR($A90="",$B90="",$C90=""),"",B90*'MPTO_working_3-way'!$I89)</f>
        <v>4.0238598773081531</v>
      </c>
      <c r="G90" s="22">
        <f>IF(OR($A90="",$B90="",$C90=""),"",C90*'MPTO_working_3-way'!$I89)</f>
        <v>5.6874711960918853</v>
      </c>
      <c r="H90" s="17"/>
      <c r="I90" s="21"/>
      <c r="J90" s="22"/>
      <c r="K90" s="17"/>
      <c r="L90" s="21"/>
      <c r="M90" s="22"/>
      <c r="N90" s="23">
        <f t="shared" si="8"/>
        <v>56.909059913246082</v>
      </c>
      <c r="O90" s="24">
        <f t="shared" si="9"/>
        <v>24.851760013794799</v>
      </c>
      <c r="P90" s="24">
        <f t="shared" si="10"/>
        <v>17.582506627675663</v>
      </c>
      <c r="Q90" t="s">
        <v>112</v>
      </c>
      <c r="R90" t="s">
        <v>74</v>
      </c>
      <c r="S90" t="s">
        <v>283</v>
      </c>
      <c r="AD90" s="37"/>
      <c r="AE90" s="37"/>
      <c r="AH90" s="37"/>
      <c r="AI90" s="37"/>
      <c r="AJ90" t="s">
        <v>75</v>
      </c>
    </row>
    <row r="91" spans="1:36" s="36" customFormat="1" ht="15" x14ac:dyDescent="0.25">
      <c r="A91">
        <v>3.35</v>
      </c>
      <c r="B91">
        <v>3.77</v>
      </c>
      <c r="C91">
        <v>2.13</v>
      </c>
      <c r="D91" s="20">
        <f t="shared" si="7"/>
        <v>3.3243020151604963E-2</v>
      </c>
      <c r="E91" s="17">
        <f>IF(OR($A91="",$B91="",$C91=""),"",A91*'MPTO_working_3-way'!$I90)</f>
        <v>3.6013736829399909</v>
      </c>
      <c r="F91" s="21">
        <f>IF(OR($A91="",$B91="",$C91=""),"",B91*'MPTO_working_3-way'!$I90)</f>
        <v>4.05288918945784</v>
      </c>
      <c r="G91" s="22">
        <f>IF(OR($A91="",$B91="",$C91=""),"",C91*'MPTO_working_3-way'!$I90)</f>
        <v>2.2898286401976655</v>
      </c>
      <c r="H91" s="17"/>
      <c r="I91" s="21"/>
      <c r="J91" s="22"/>
      <c r="K91" s="17"/>
      <c r="L91" s="21"/>
      <c r="M91" s="22"/>
      <c r="N91" s="23">
        <f t="shared" si="8"/>
        <v>27.76718241534012</v>
      </c>
      <c r="O91" s="24">
        <f t="shared" si="9"/>
        <v>24.673756257662973</v>
      </c>
      <c r="P91" s="24">
        <f t="shared" si="10"/>
        <v>43.671390183750894</v>
      </c>
      <c r="Q91" t="s">
        <v>264</v>
      </c>
      <c r="R91" t="s">
        <v>105</v>
      </c>
      <c r="S91" t="s">
        <v>283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1.45</v>
      </c>
      <c r="B92">
        <v>4.7</v>
      </c>
      <c r="C92">
        <v>7.34</v>
      </c>
      <c r="D92" s="20">
        <f t="shared" si="7"/>
        <v>3.8660911876950532E-2</v>
      </c>
      <c r="E92" s="17">
        <f>IF(OR($A92="",$B92="",$C92=""),"",A92*'MPTO_working_3-way'!$I91)</f>
        <v>1.497747435174873</v>
      </c>
      <c r="F92" s="21">
        <f>IF(OR($A92="",$B92="",$C92=""),"",B92*'MPTO_working_3-way'!$I91)</f>
        <v>4.8547675484978647</v>
      </c>
      <c r="G92" s="22">
        <f>IF(OR($A92="",$B92="",$C92=""),"",C92*'MPTO_working_3-way'!$I91)</f>
        <v>7.5817008097817711</v>
      </c>
      <c r="H92" s="17"/>
      <c r="I92" s="21"/>
      <c r="J92" s="22"/>
      <c r="K92" s="17"/>
      <c r="L92" s="21"/>
      <c r="M92" s="22"/>
      <c r="N92" s="23">
        <f t="shared" si="8"/>
        <v>66.766931227176002</v>
      </c>
      <c r="O92" s="24">
        <f t="shared" si="9"/>
        <v>20.598308570086214</v>
      </c>
      <c r="P92" s="24">
        <f t="shared" si="10"/>
        <v>13.189652626621962</v>
      </c>
      <c r="Q92" t="s">
        <v>265</v>
      </c>
      <c r="R92" t="s">
        <v>106</v>
      </c>
      <c r="S92" t="s">
        <v>283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2.2599999999999998</v>
      </c>
      <c r="B93">
        <v>3.55</v>
      </c>
      <c r="C93">
        <v>3.23</v>
      </c>
      <c r="D93" s="20">
        <f t="shared" si="7"/>
        <v>3.3765540171079467E-2</v>
      </c>
      <c r="E93" s="17">
        <f>IF(OR($A93="",$B93="",$C93=""),"",A93*'MPTO_working_3-way'!$I92)</f>
        <v>2.335129225542627</v>
      </c>
      <c r="F93" s="21">
        <f>IF(OR($A93="",$B93="",$C93=""),"",B93*'MPTO_working_3-way'!$I92)</f>
        <v>3.6680127215381972</v>
      </c>
      <c r="G93" s="22">
        <f>IF(OR($A93="",$B93="",$C93=""),"",C93*'MPTO_working_3-way'!$I92)</f>
        <v>3.3373749550896838</v>
      </c>
      <c r="H93" s="17"/>
      <c r="I93" s="21"/>
      <c r="J93" s="22"/>
      <c r="K93" s="17"/>
      <c r="L93" s="21"/>
      <c r="M93" s="22"/>
      <c r="N93" s="23">
        <f t="shared" si="8"/>
        <v>42.824182450443374</v>
      </c>
      <c r="O93" s="24">
        <f t="shared" si="9"/>
        <v>27.262718968451278</v>
      </c>
      <c r="P93" s="24">
        <f t="shared" si="10"/>
        <v>29.963669454489793</v>
      </c>
      <c r="Q93" t="s">
        <v>266</v>
      </c>
      <c r="R93" t="s">
        <v>108</v>
      </c>
      <c r="S93" t="s">
        <v>283</v>
      </c>
      <c r="AD93" s="37"/>
      <c r="AE93" s="37"/>
      <c r="AH93" s="37"/>
      <c r="AI93" s="37"/>
      <c r="AJ93" t="s">
        <v>99</v>
      </c>
    </row>
    <row r="94" spans="1:36" s="36" customFormat="1" ht="15" x14ac:dyDescent="0.25">
      <c r="A94">
        <v>1.98</v>
      </c>
      <c r="B94">
        <v>3.58</v>
      </c>
      <c r="C94">
        <v>4</v>
      </c>
      <c r="D94" s="20">
        <f t="shared" si="7"/>
        <v>3.4380113989052496E-2</v>
      </c>
      <c r="E94" s="17">
        <f>IF(OR($A94="",$B94="",$C94=""),"",A94*'MPTO_working_3-way'!$I93)</f>
        <v>2.0565486055163622</v>
      </c>
      <c r="F94" s="21">
        <f>IF(OR($A94="",$B94="",$C94=""),"",B94*'MPTO_working_3-way'!$I93)</f>
        <v>3.718406064519483</v>
      </c>
      <c r="G94" s="22">
        <f>IF(OR($A94="",$B94="",$C94=""),"",C94*'MPTO_working_3-way'!$I93)</f>
        <v>4.1546436475078021</v>
      </c>
      <c r="H94" s="17"/>
      <c r="I94" s="21"/>
      <c r="J94" s="22"/>
      <c r="K94" s="17"/>
      <c r="L94" s="21"/>
      <c r="M94" s="22"/>
      <c r="N94" s="23">
        <f t="shared" si="8"/>
        <v>48.625157573113526</v>
      </c>
      <c r="O94" s="24">
        <f t="shared" si="9"/>
        <v>26.893243573956642</v>
      </c>
      <c r="P94" s="24">
        <f t="shared" si="10"/>
        <v>24.069452998691197</v>
      </c>
      <c r="Q94" t="s">
        <v>267</v>
      </c>
      <c r="R94" t="s">
        <v>268</v>
      </c>
      <c r="S94" t="s">
        <v>283</v>
      </c>
      <c r="AD94" s="37"/>
      <c r="AE94" s="37"/>
      <c r="AH94" s="37"/>
      <c r="AI94" s="37"/>
      <c r="AJ94" t="s">
        <v>99</v>
      </c>
    </row>
    <row r="95" spans="1:36" s="36" customFormat="1" ht="15" x14ac:dyDescent="0.25">
      <c r="A95">
        <v>2.2999999999999998</v>
      </c>
      <c r="B95">
        <v>3.59</v>
      </c>
      <c r="C95">
        <v>3.13</v>
      </c>
      <c r="D95" s="20">
        <f t="shared" si="7"/>
        <v>3.2822958620452258E-2</v>
      </c>
      <c r="E95" s="17">
        <f>IF(OR($A95="",$B95="",$C95=""),"",A95*'MPTO_working_3-way'!$I94)</f>
        <v>2.3776607423934828</v>
      </c>
      <c r="F95" s="21">
        <f>IF(OR($A95="",$B95="",$C95=""),"",B95*'MPTO_working_3-way'!$I94)</f>
        <v>3.711218289214175</v>
      </c>
      <c r="G95" s="22">
        <f>IF(OR($A95="",$B95="",$C95=""),"",C95*'MPTO_working_3-way'!$I94)</f>
        <v>3.2356861407354787</v>
      </c>
      <c r="H95" s="17"/>
      <c r="I95" s="21"/>
      <c r="J95" s="22"/>
      <c r="K95" s="17"/>
      <c r="L95" s="21"/>
      <c r="M95" s="22"/>
      <c r="N95" s="23">
        <f t="shared" si="8"/>
        <v>42.058144888801316</v>
      </c>
      <c r="O95" s="24">
        <f t="shared" si="9"/>
        <v>26.94532959449667</v>
      </c>
      <c r="P95" s="24">
        <f t="shared" si="10"/>
        <v>30.905346084422693</v>
      </c>
      <c r="Q95" t="s">
        <v>104</v>
      </c>
      <c r="R95" t="s">
        <v>269</v>
      </c>
      <c r="S95" t="s">
        <v>283</v>
      </c>
      <c r="AD95" s="37"/>
      <c r="AE95" s="37"/>
      <c r="AH95" s="37"/>
      <c r="AI95" s="37"/>
      <c r="AJ95" t="s">
        <v>99</v>
      </c>
    </row>
    <row r="96" spans="1:36" s="36" customFormat="1" ht="15" x14ac:dyDescent="0.25">
      <c r="A96">
        <v>1.56</v>
      </c>
      <c r="B96">
        <v>4.46</v>
      </c>
      <c r="C96">
        <v>5.83</v>
      </c>
      <c r="D96" s="20">
        <f t="shared" si="7"/>
        <v>3.6767474283338597E-2</v>
      </c>
      <c r="E96" s="17">
        <f>IF(OR($A96="",$B96="",$C96=""),"",A96*'MPTO_working_3-way'!$I95)</f>
        <v>1.6136329778229219</v>
      </c>
      <c r="F96" s="21">
        <f>IF(OR($A96="",$B96="",$C96=""),"",B96*'MPTO_working_3-way'!$I95)</f>
        <v>4.6133353083911741</v>
      </c>
      <c r="G96" s="22">
        <f>IF(OR($A96="",$B96="",$C96=""),"",C96*'MPTO_working_3-way'!$I95)</f>
        <v>6.0304360645561763</v>
      </c>
      <c r="H96" s="17"/>
      <c r="I96" s="21"/>
      <c r="J96" s="22"/>
      <c r="K96" s="17"/>
      <c r="L96" s="21"/>
      <c r="M96" s="22"/>
      <c r="N96" s="23">
        <f t="shared" si="8"/>
        <v>61.97196101861887</v>
      </c>
      <c r="O96" s="24">
        <f t="shared" si="9"/>
        <v>21.67629129799225</v>
      </c>
      <c r="P96" s="24">
        <f t="shared" si="10"/>
        <v>16.582548745976919</v>
      </c>
      <c r="Q96" t="s">
        <v>270</v>
      </c>
      <c r="R96" t="s">
        <v>271</v>
      </c>
      <c r="S96" t="s">
        <v>283</v>
      </c>
      <c r="AD96" s="37"/>
      <c r="AE96" s="37"/>
      <c r="AH96" s="37"/>
      <c r="AI96" s="37"/>
      <c r="AJ96" t="s">
        <v>99</v>
      </c>
    </row>
    <row r="97" spans="1:36" s="36" customFormat="1" ht="15" x14ac:dyDescent="0.25">
      <c r="A97">
        <v>1.23</v>
      </c>
      <c r="B97">
        <v>6.49</v>
      </c>
      <c r="C97">
        <v>13.39</v>
      </c>
      <c r="D97" s="20">
        <f t="shared" si="7"/>
        <v>4.177393396640694E-2</v>
      </c>
      <c r="E97" s="17">
        <f>IF(OR($A97="",$B97="",$C97=""),"",A97*'MPTO_working_3-way'!$I96)</f>
        <v>1.2703722391031562</v>
      </c>
      <c r="F97" s="21">
        <f>IF(OR($A97="",$B97="",$C97=""),"",B97*'MPTO_working_3-way'!$I96)</f>
        <v>6.7030210014467357</v>
      </c>
      <c r="G97" s="22">
        <f>IF(OR($A97="",$B97="",$C97=""),"",C97*'MPTO_working_3-way'!$I96)</f>
        <v>13.829499415927856</v>
      </c>
      <c r="H97" s="17"/>
      <c r="I97" s="21"/>
      <c r="J97" s="22"/>
      <c r="K97" s="17"/>
      <c r="L97" s="21"/>
      <c r="M97" s="22"/>
      <c r="N97" s="23">
        <f t="shared" si="8"/>
        <v>78.717085372234621</v>
      </c>
      <c r="O97" s="24">
        <f t="shared" si="9"/>
        <v>14.918646380254016</v>
      </c>
      <c r="P97" s="24">
        <f t="shared" si="10"/>
        <v>7.2309197167922763</v>
      </c>
      <c r="Q97" t="s">
        <v>96</v>
      </c>
      <c r="R97" t="s">
        <v>272</v>
      </c>
      <c r="S97" t="s">
        <v>283</v>
      </c>
      <c r="AD97" s="37"/>
      <c r="AE97" s="37"/>
      <c r="AH97" s="37"/>
      <c r="AI97" s="37"/>
      <c r="AJ97" t="s">
        <v>99</v>
      </c>
    </row>
    <row r="98" spans="1:36" s="36" customFormat="1" ht="15" x14ac:dyDescent="0.25">
      <c r="A98">
        <v>1.69</v>
      </c>
      <c r="B98">
        <v>4.2</v>
      </c>
      <c r="C98">
        <v>4.79</v>
      </c>
      <c r="D98" s="20">
        <f t="shared" si="7"/>
        <v>3.8579481649981151E-2</v>
      </c>
      <c r="E98" s="17">
        <f>IF(OR($A98="",$B98="",$C98=""),"",A98*'MPTO_working_3-way'!$I97)</f>
        <v>1.7521370315388423</v>
      </c>
      <c r="F98" s="21">
        <f>IF(OR($A98="",$B98="",$C98=""),"",B98*'MPTO_working_3-way'!$I97)</f>
        <v>4.3544233919900224</v>
      </c>
      <c r="G98" s="22">
        <f>IF(OR($A98="",$B98="",$C98=""),"",C98*'MPTO_working_3-way'!$I97)</f>
        <v>4.9661162018171918</v>
      </c>
      <c r="H98" s="17"/>
      <c r="I98" s="21"/>
      <c r="J98" s="22"/>
      <c r="K98" s="17"/>
      <c r="L98" s="21"/>
      <c r="M98" s="22"/>
      <c r="N98" s="23">
        <f t="shared" si="8"/>
        <v>57.073161630613676</v>
      </c>
      <c r="O98" s="24">
        <f t="shared" si="9"/>
        <v>22.96515313231836</v>
      </c>
      <c r="P98" s="24">
        <f t="shared" si="10"/>
        <v>20.136459949005662</v>
      </c>
      <c r="Q98" t="s">
        <v>107</v>
      </c>
      <c r="R98" t="s">
        <v>273</v>
      </c>
      <c r="S98" t="s">
        <v>283</v>
      </c>
      <c r="AD98" s="37"/>
      <c r="AE98" s="37"/>
      <c r="AH98" s="37"/>
      <c r="AI98" s="37"/>
      <c r="AJ98" t="s">
        <v>99</v>
      </c>
    </row>
    <row r="99" spans="1:36" s="36" customFormat="1" ht="15" x14ac:dyDescent="0.25">
      <c r="A99">
        <v>27.7</v>
      </c>
      <c r="B99">
        <v>9.9700000000000006</v>
      </c>
      <c r="C99">
        <v>1.0900000000000001</v>
      </c>
      <c r="D99" s="20">
        <f t="shared" si="7"/>
        <v>5.383317840116586E-2</v>
      </c>
      <c r="E99" s="17">
        <f>IF(OR($A99="",$B99="",$C99=""),"",A99*'MPTO_working_3-way'!$I98)</f>
        <v>28.85713797086947</v>
      </c>
      <c r="F99" s="21">
        <f>IF(OR($A99="",$B99="",$C99=""),"",B99*'MPTO_working_3-way'!$I98)</f>
        <v>10.386486121645078</v>
      </c>
      <c r="G99" s="22">
        <f>IF(OR($A99="",$B99="",$C99=""),"",C99*'MPTO_working_3-way'!$I98)</f>
        <v>1.1355335880233837</v>
      </c>
      <c r="H99" s="17"/>
      <c r="I99" s="21"/>
      <c r="J99" s="22"/>
      <c r="K99" s="17"/>
      <c r="L99" s="21"/>
      <c r="M99" s="22"/>
      <c r="N99" s="23">
        <f t="shared" si="8"/>
        <v>3.4653471214278904</v>
      </c>
      <c r="O99" s="24">
        <f t="shared" si="9"/>
        <v>9.6278952119912304</v>
      </c>
      <c r="P99" s="24">
        <f t="shared" si="10"/>
        <v>88.064325929864722</v>
      </c>
      <c r="Q99" t="s">
        <v>274</v>
      </c>
      <c r="R99" t="s">
        <v>275</v>
      </c>
      <c r="S99" t="s">
        <v>283</v>
      </c>
      <c r="AD99" s="37"/>
      <c r="AE99" s="37"/>
      <c r="AH99" s="37"/>
      <c r="AI99" s="37"/>
      <c r="AJ99" t="s">
        <v>286</v>
      </c>
    </row>
    <row r="100" spans="1:36" s="36" customFormat="1" ht="15" x14ac:dyDescent="0.25">
      <c r="A100">
        <v>6.06</v>
      </c>
      <c r="B100">
        <v>3.34</v>
      </c>
      <c r="C100">
        <v>1.68</v>
      </c>
      <c r="D100" s="20">
        <f t="shared" si="7"/>
        <v>5.9655794493050696E-2</v>
      </c>
      <c r="E100" s="17">
        <f>IF(OR($A100="",$B100="",$C100=""),"",A100*'MPTO_working_3-way'!$I99)</f>
        <v>6.2937916587988854</v>
      </c>
      <c r="F100" s="21">
        <f>IF(OR($A100="",$B100="",$C100=""),"",B100*'MPTO_working_3-way'!$I99)</f>
        <v>3.4688554687109368</v>
      </c>
      <c r="G100" s="22">
        <f>IF(OR($A100="",$B100="",$C100=""),"",C100*'MPTO_working_3-way'!$I99)</f>
        <v>1.7448135291719682</v>
      </c>
      <c r="H100" s="17"/>
      <c r="I100" s="21"/>
      <c r="J100" s="22"/>
      <c r="K100" s="17"/>
      <c r="L100" s="21"/>
      <c r="M100" s="22"/>
      <c r="N100" s="23">
        <f t="shared" si="8"/>
        <v>15.888673381839292</v>
      </c>
      <c r="O100" s="24">
        <f t="shared" si="9"/>
        <v>28.827952303576676</v>
      </c>
      <c r="P100" s="24">
        <f t="shared" si="10"/>
        <v>57.312714698777448</v>
      </c>
      <c r="Q100" t="s">
        <v>276</v>
      </c>
      <c r="R100" t="s">
        <v>277</v>
      </c>
      <c r="S100" t="s">
        <v>283</v>
      </c>
      <c r="AD100" s="37"/>
      <c r="AE100" s="37"/>
      <c r="AH100" s="37"/>
      <c r="AI100" s="37"/>
      <c r="AJ100" t="s">
        <v>286</v>
      </c>
    </row>
    <row r="101" spans="1:36" s="36" customFormat="1" ht="15" x14ac:dyDescent="0.25">
      <c r="A101">
        <v>3.74</v>
      </c>
      <c r="B101">
        <v>3.06</v>
      </c>
      <c r="C101">
        <v>2.16</v>
      </c>
      <c r="D101" s="20">
        <f t="shared" si="7"/>
        <v>5.7140027728262766E-2</v>
      </c>
      <c r="E101" s="17">
        <f>IF(OR($A101="",$B101="",$C101=""),"",A101*'MPTO_working_3-way'!$I100)</f>
        <v>3.9413360872203604</v>
      </c>
      <c r="F101" s="21">
        <f>IF(OR($A101="",$B101="",$C101=""),"",B101*'MPTO_working_3-way'!$I100)</f>
        <v>3.2247295259075677</v>
      </c>
      <c r="G101" s="22">
        <f>IF(OR($A101="",$B101="",$C101=""),"",C101*'MPTO_working_3-way'!$I100)</f>
        <v>2.2762796653465185</v>
      </c>
      <c r="H101" s="17"/>
      <c r="I101" s="21"/>
      <c r="J101" s="22"/>
      <c r="K101" s="17"/>
      <c r="L101" s="21"/>
      <c r="M101" s="22"/>
      <c r="N101" s="23">
        <f t="shared" si="8"/>
        <v>25.37210676456808</v>
      </c>
      <c r="O101" s="24">
        <f t="shared" si="9"/>
        <v>31.010352712249876</v>
      </c>
      <c r="P101" s="24">
        <f t="shared" si="10"/>
        <v>43.931333009020655</v>
      </c>
      <c r="Q101" t="s">
        <v>278</v>
      </c>
      <c r="R101" t="s">
        <v>279</v>
      </c>
      <c r="S101" t="s">
        <v>283</v>
      </c>
      <c r="AD101" s="37"/>
      <c r="AE101" s="37"/>
      <c r="AH101" s="37"/>
      <c r="AI101" s="37"/>
      <c r="AJ101" t="s">
        <v>286</v>
      </c>
    </row>
    <row r="102" spans="1:36" s="36" customFormat="1" ht="15" x14ac:dyDescent="0.25">
      <c r="A102">
        <v>2.4900000000000002</v>
      </c>
      <c r="B102">
        <v>3.37</v>
      </c>
      <c r="C102">
        <v>2.99</v>
      </c>
      <c r="D102" s="20">
        <f t="shared" si="7"/>
        <v>3.2790491282438605E-2</v>
      </c>
      <c r="E102" s="17">
        <f>IF(OR($A102="",$B102="",$C102=""),"",A102*'MPTO_working_3-way'!$I101)</f>
        <v>2.6385429282876967</v>
      </c>
      <c r="F102" s="21">
        <f>IF(OR($A102="",$B102="",$C102=""),"",B102*'MPTO_working_3-way'!$I101)</f>
        <v>3.571040027441581</v>
      </c>
      <c r="G102" s="22">
        <f>IF(OR($A102="",$B102="",$C102=""),"",C102*'MPTO_working_3-way'!$I101)</f>
        <v>3.1683708255342218</v>
      </c>
      <c r="H102" s="17"/>
      <c r="I102" s="21"/>
      <c r="J102" s="22"/>
      <c r="K102" s="17"/>
      <c r="L102" s="21"/>
      <c r="M102" s="22"/>
      <c r="N102" s="23">
        <f t="shared" si="8"/>
        <v>37.899705526070704</v>
      </c>
      <c r="O102" s="24">
        <f t="shared" si="9"/>
        <v>28.003046516295569</v>
      </c>
      <c r="P102" s="24">
        <f t="shared" si="10"/>
        <v>31.56196212706223</v>
      </c>
      <c r="Q102" t="s">
        <v>280</v>
      </c>
      <c r="R102" t="s">
        <v>97</v>
      </c>
      <c r="S102" t="s">
        <v>283</v>
      </c>
      <c r="AD102" s="37"/>
      <c r="AE102" s="37"/>
      <c r="AH102" s="37"/>
      <c r="AI102" s="37"/>
      <c r="AJ102" t="s">
        <v>100</v>
      </c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62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63"/>
      <c r="AE117" s="63"/>
      <c r="AH117" s="63"/>
      <c r="AI117" s="63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2022-05-14T13:38:24Z</dcterms:modified>
</cp:coreProperties>
</file>