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 s="1"/>
  <c r="E71" i="2"/>
  <c r="N71" i="2" s="1"/>
  <c r="F71" i="2"/>
  <c r="G71" i="2"/>
  <c r="P71" i="2" s="1"/>
  <c r="O71" i="2"/>
  <c r="E72" i="2"/>
  <c r="N72" i="2" s="1"/>
  <c r="F72" i="2"/>
  <c r="O72" i="2" s="1"/>
  <c r="G72" i="2"/>
  <c r="P72" i="2" s="1"/>
  <c r="E73" i="2"/>
  <c r="N73" i="2" s="1"/>
  <c r="F73" i="2"/>
  <c r="G73" i="2"/>
  <c r="P73" i="2" s="1"/>
  <c r="O73" i="2"/>
  <c r="E74" i="2"/>
  <c r="N74" i="2" s="1"/>
  <c r="F74" i="2"/>
  <c r="G74" i="2"/>
  <c r="O74" i="2"/>
  <c r="P74" i="2"/>
  <c r="E75" i="2"/>
  <c r="N75" i="2" s="1"/>
  <c r="F75" i="2"/>
  <c r="G75" i="2"/>
  <c r="P75" i="2" s="1"/>
  <c r="O75" i="2"/>
  <c r="E76" i="2"/>
  <c r="N76" i="2" s="1"/>
  <c r="F76" i="2"/>
  <c r="O76" i="2" s="1"/>
  <c r="G76" i="2"/>
  <c r="P76" i="2" s="1"/>
  <c r="E77" i="2"/>
  <c r="N77" i="2" s="1"/>
  <c r="F77" i="2"/>
  <c r="G77" i="2"/>
  <c r="P77" i="2" s="1"/>
  <c r="O77" i="2"/>
  <c r="E78" i="2"/>
  <c r="N78" i="2" s="1"/>
  <c r="F78" i="2"/>
  <c r="G78" i="2"/>
  <c r="O78" i="2"/>
  <c r="P78" i="2"/>
  <c r="E79" i="2"/>
  <c r="N79" i="2" s="1"/>
  <c r="F79" i="2"/>
  <c r="G79" i="2"/>
  <c r="P79" i="2" s="1"/>
  <c r="O79" i="2"/>
  <c r="E80" i="2"/>
  <c r="N80" i="2" s="1"/>
  <c r="F80" i="2"/>
  <c r="O80" i="2" s="1"/>
  <c r="G80" i="2"/>
  <c r="P80" i="2" s="1"/>
  <c r="E81" i="2"/>
  <c r="N81" i="2" s="1"/>
  <c r="F81" i="2"/>
  <c r="G81" i="2"/>
  <c r="P81" i="2" s="1"/>
  <c r="O81" i="2"/>
  <c r="E82" i="2"/>
  <c r="N82" i="2" s="1"/>
  <c r="F82" i="2"/>
  <c r="G82" i="2"/>
  <c r="O82" i="2"/>
  <c r="P82" i="2"/>
  <c r="E83" i="2"/>
  <c r="N83" i="2" s="1"/>
  <c r="F83" i="2"/>
  <c r="G83" i="2"/>
  <c r="P83" i="2" s="1"/>
  <c r="O83" i="2"/>
  <c r="E84" i="2"/>
  <c r="N84" i="2" s="1"/>
  <c r="F84" i="2"/>
  <c r="O84" i="2" s="1"/>
  <c r="G84" i="2"/>
  <c r="P84" i="2" s="1"/>
  <c r="E85" i="2"/>
  <c r="N85" i="2" s="1"/>
  <c r="F85" i="2"/>
  <c r="G85" i="2"/>
  <c r="P85" i="2" s="1"/>
  <c r="O85" i="2"/>
  <c r="E86" i="2"/>
  <c r="N86" i="2" s="1"/>
  <c r="F86" i="2"/>
  <c r="G86" i="2"/>
  <c r="O86" i="2"/>
  <c r="P86" i="2"/>
  <c r="E87" i="2"/>
  <c r="N87" i="2" s="1"/>
  <c r="F87" i="2"/>
  <c r="G87" i="2"/>
  <c r="P87" i="2" s="1"/>
  <c r="O87" i="2"/>
  <c r="E88" i="2"/>
  <c r="N88" i="2" s="1"/>
  <c r="F88" i="2"/>
  <c r="O88" i="2" s="1"/>
  <c r="G88" i="2"/>
  <c r="P88" i="2" s="1"/>
  <c r="E89" i="2"/>
  <c r="N89" i="2" s="1"/>
  <c r="F89" i="2"/>
  <c r="G89" i="2"/>
  <c r="P89" i="2" s="1"/>
  <c r="O89" i="2"/>
  <c r="E90" i="2"/>
  <c r="N90" i="2" s="1"/>
  <c r="F90" i="2"/>
  <c r="G90" i="2"/>
  <c r="O90" i="2"/>
  <c r="P90" i="2"/>
  <c r="E91" i="2"/>
  <c r="N91" i="2" s="1"/>
  <c r="F91" i="2"/>
  <c r="G91" i="2"/>
  <c r="P91" i="2" s="1"/>
  <c r="O91" i="2"/>
  <c r="E92" i="2"/>
  <c r="N92" i="2" s="1"/>
  <c r="F92" i="2"/>
  <c r="O92" i="2" s="1"/>
  <c r="G92" i="2"/>
  <c r="P92" i="2" s="1"/>
  <c r="E93" i="2"/>
  <c r="N93" i="2" s="1"/>
  <c r="F93" i="2"/>
  <c r="G93" i="2"/>
  <c r="P93" i="2" s="1"/>
  <c r="O93" i="2"/>
  <c r="E94" i="2"/>
  <c r="N94" i="2" s="1"/>
  <c r="F94" i="2"/>
  <c r="G94" i="2"/>
  <c r="O94" i="2"/>
  <c r="P94" i="2"/>
  <c r="E95" i="2"/>
  <c r="N95" i="2" s="1"/>
  <c r="F95" i="2"/>
  <c r="G95" i="2"/>
  <c r="P95" i="2" s="1"/>
  <c r="O95" i="2"/>
  <c r="E96" i="2"/>
  <c r="N96" i="2" s="1"/>
  <c r="F96" i="2"/>
  <c r="G96" i="2"/>
  <c r="P96" i="2" s="1"/>
  <c r="O96" i="2"/>
  <c r="E97" i="2"/>
  <c r="N97" i="2" s="1"/>
  <c r="F97" i="2"/>
  <c r="G97" i="2"/>
  <c r="P97" i="2" s="1"/>
  <c r="O97" i="2"/>
  <c r="E98" i="2"/>
  <c r="N98" i="2" s="1"/>
  <c r="F98" i="2"/>
  <c r="G98" i="2"/>
  <c r="P98" i="2" s="1"/>
  <c r="O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D2" i="12"/>
  <c r="C2" i="12"/>
  <c r="E3" i="12" l="1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F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F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E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H801" i="11" s="1"/>
  <c r="B801" i="11"/>
  <c r="D801" i="11" s="1"/>
  <c r="A802" i="11"/>
  <c r="C802" i="11" s="1"/>
  <c r="B802" i="11"/>
  <c r="D802" i="11" s="1"/>
  <c r="A803" i="11"/>
  <c r="C803" i="11" s="1"/>
  <c r="E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30" i="11"/>
  <c r="L916" i="11"/>
  <c r="L914" i="11"/>
  <c r="M911" i="11"/>
  <c r="N910" i="11"/>
  <c r="L910" i="11"/>
  <c r="N909" i="11"/>
  <c r="M902" i="11"/>
  <c r="N893" i="11"/>
  <c r="K886" i="11"/>
  <c r="L882" i="11"/>
  <c r="N871" i="11"/>
  <c r="L851" i="11"/>
  <c r="N843" i="11"/>
  <c r="N841" i="11"/>
  <c r="N835" i="11"/>
  <c r="N834" i="11"/>
  <c r="N833" i="11"/>
  <c r="M826" i="11"/>
  <c r="L823" i="11"/>
  <c r="L822" i="11"/>
  <c r="L821" i="11"/>
  <c r="M998" i="11"/>
  <c r="N993" i="11"/>
  <c r="K990" i="11"/>
  <c r="C988" i="11"/>
  <c r="M988" i="11"/>
  <c r="L983" i="11"/>
  <c r="K982" i="11"/>
  <c r="M978" i="11"/>
  <c r="L977" i="11"/>
  <c r="N976" i="11"/>
  <c r="L976" i="11"/>
  <c r="M967" i="11"/>
  <c r="N960" i="11"/>
  <c r="N956" i="11"/>
  <c r="L954" i="11"/>
  <c r="L950" i="11"/>
  <c r="L944" i="11"/>
  <c r="L940" i="11"/>
  <c r="N938" i="11"/>
  <c r="L934" i="11"/>
  <c r="N924" i="11"/>
  <c r="N922" i="11"/>
  <c r="L918" i="11"/>
  <c r="N912" i="11"/>
  <c r="M909" i="11"/>
  <c r="M900" i="11"/>
  <c r="N895" i="11"/>
  <c r="L895" i="11"/>
  <c r="N891" i="11"/>
  <c r="L891" i="11"/>
  <c r="M888" i="11"/>
  <c r="N885" i="11"/>
  <c r="K884" i="11"/>
  <c r="K871" i="11"/>
  <c r="N869" i="11"/>
  <c r="L865" i="11"/>
  <c r="L863" i="11"/>
  <c r="M862" i="11"/>
  <c r="L859" i="11"/>
  <c r="K856" i="11"/>
  <c r="K850" i="11"/>
  <c r="N847" i="11"/>
  <c r="L847" i="11"/>
  <c r="N846" i="11"/>
  <c r="N845" i="11"/>
  <c r="L845" i="11"/>
  <c r="K842" i="11"/>
  <c r="N839" i="11"/>
  <c r="L839" i="11"/>
  <c r="N837" i="11"/>
  <c r="L837" i="11"/>
  <c r="K835" i="11"/>
  <c r="N831" i="11"/>
  <c r="N829" i="11"/>
  <c r="N825" i="11"/>
  <c r="L825" i="11"/>
  <c r="N819" i="11"/>
  <c r="L819" i="11"/>
  <c r="E789" i="11"/>
  <c r="E804" i="11"/>
  <c r="E723" i="11"/>
  <c r="F803" i="11"/>
  <c r="F741" i="11"/>
  <c r="F725" i="11"/>
  <c r="E743" i="11"/>
  <c r="F801" i="11"/>
  <c r="E777" i="11"/>
  <c r="E769" i="11"/>
  <c r="E729" i="11"/>
  <c r="F723" i="11"/>
  <c r="E709" i="11"/>
  <c r="E693" i="11"/>
  <c r="H612" i="11"/>
  <c r="H803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I966" i="5" l="1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J976" i="11" s="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I736" i="11" s="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F942" i="11" s="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H926" i="11" s="1"/>
  <c r="L926" i="11"/>
  <c r="N926" i="11"/>
  <c r="D920" i="11"/>
  <c r="L920" i="11"/>
  <c r="D916" i="11"/>
  <c r="F916" i="11" s="1"/>
  <c r="N916" i="11"/>
  <c r="D914" i="11"/>
  <c r="N914" i="11"/>
  <c r="D912" i="11"/>
  <c r="F912" i="11" s="1"/>
  <c r="L912" i="11"/>
  <c r="K907" i="11"/>
  <c r="C907" i="11"/>
  <c r="D901" i="11"/>
  <c r="L901" i="11"/>
  <c r="D897" i="11"/>
  <c r="L897" i="11"/>
  <c r="D889" i="11"/>
  <c r="H889" i="11" s="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E938" i="11" s="1"/>
  <c r="M938" i="11"/>
  <c r="C932" i="11"/>
  <c r="M932" i="11"/>
  <c r="C926" i="11"/>
  <c r="M926" i="11"/>
  <c r="C922" i="11"/>
  <c r="M922" i="11"/>
  <c r="C920" i="11"/>
  <c r="F920" i="11" s="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F895" i="11" s="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F767" i="11"/>
  <c r="I767" i="11" s="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E939" i="11" s="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F873" i="11" s="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J767" i="11"/>
  <c r="H765" i="11"/>
  <c r="E765" i="11"/>
  <c r="H763" i="11"/>
  <c r="F763" i="11"/>
  <c r="I763" i="11" s="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J739" i="11" s="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F935" i="11" s="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E964" i="11" s="1"/>
  <c r="C962" i="11"/>
  <c r="E962" i="11" s="1"/>
  <c r="C960" i="11"/>
  <c r="E956" i="11"/>
  <c r="E918" i="11"/>
  <c r="H916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J664" i="11" s="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J557" i="11" s="1"/>
  <c r="E557" i="11"/>
  <c r="F553" i="11"/>
  <c r="H553" i="11"/>
  <c r="E511" i="11"/>
  <c r="H511" i="11"/>
  <c r="J684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F890" i="4" s="1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P886" i="4" s="1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53" i="11"/>
  <c r="H953" i="11"/>
  <c r="F948" i="11"/>
  <c r="E937" i="11"/>
  <c r="E935" i="11"/>
  <c r="H922" i="11"/>
  <c r="E922" i="11"/>
  <c r="F922" i="11"/>
  <c r="H900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I963" i="11" s="1"/>
  <c r="F963" i="11"/>
  <c r="F955" i="11"/>
  <c r="E955" i="11"/>
  <c r="F952" i="11"/>
  <c r="H946" i="11"/>
  <c r="E943" i="11"/>
  <c r="E931" i="11"/>
  <c r="H931" i="11"/>
  <c r="F931" i="11"/>
  <c r="F923" i="11"/>
  <c r="E923" i="11"/>
  <c r="E920" i="11"/>
  <c r="H920" i="11"/>
  <c r="E914" i="11"/>
  <c r="F914" i="11"/>
  <c r="H914" i="11"/>
  <c r="C905" i="11"/>
  <c r="M905" i="11"/>
  <c r="K905" i="11"/>
  <c r="F901" i="11"/>
  <c r="E901" i="11"/>
  <c r="H895" i="11"/>
  <c r="E895" i="11"/>
  <c r="F891" i="11"/>
  <c r="E891" i="11"/>
  <c r="H891" i="11"/>
  <c r="C877" i="11"/>
  <c r="F877" i="11" s="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F965" i="11"/>
  <c r="E965" i="11"/>
  <c r="H954" i="11"/>
  <c r="E954" i="11"/>
  <c r="F954" i="11"/>
  <c r="H944" i="11"/>
  <c r="E941" i="11"/>
  <c r="F941" i="11"/>
  <c r="H939" i="11"/>
  <c r="F939" i="11"/>
  <c r="F933" i="11"/>
  <c r="E933" i="11"/>
  <c r="E921" i="11"/>
  <c r="H921" i="11"/>
  <c r="H903" i="11"/>
  <c r="E899" i="11"/>
  <c r="F893" i="11"/>
  <c r="E893" i="11"/>
  <c r="H893" i="11"/>
  <c r="E890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E916" i="11"/>
  <c r="M910" i="11"/>
  <c r="C910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E972" i="11" s="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H942" i="11"/>
  <c r="E940" i="11"/>
  <c r="F921" i="11"/>
  <c r="H918" i="11"/>
  <c r="E908" i="11"/>
  <c r="H902" i="11"/>
  <c r="E900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H970" i="11"/>
  <c r="F970" i="11"/>
  <c r="F969" i="11"/>
  <c r="H968" i="11"/>
  <c r="E967" i="11"/>
  <c r="H967" i="11"/>
  <c r="F967" i="11"/>
  <c r="H912" i="11"/>
  <c r="E909" i="11"/>
  <c r="H909" i="11"/>
  <c r="H904" i="11"/>
  <c r="F904" i="11"/>
  <c r="E904" i="11"/>
  <c r="E882" i="11"/>
  <c r="H882" i="11"/>
  <c r="F882" i="11"/>
  <c r="E877" i="11"/>
  <c r="H877" i="11"/>
  <c r="F876" i="11"/>
  <c r="H876" i="11"/>
  <c r="E876" i="11"/>
  <c r="H874" i="11"/>
  <c r="F874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31" i="11" s="1"/>
  <c r="I708" i="11"/>
  <c r="F726" i="11"/>
  <c r="F738" i="11"/>
  <c r="E720" i="11"/>
  <c r="I741" i="11"/>
  <c r="J741" i="11"/>
  <c r="F728" i="11"/>
  <c r="F798" i="11"/>
  <c r="E874" i="11"/>
  <c r="F701" i="11"/>
  <c r="J701" i="11" s="1"/>
  <c r="E337" i="9"/>
  <c r="G337" i="9"/>
  <c r="H810" i="11"/>
  <c r="E810" i="11"/>
  <c r="F810" i="11"/>
  <c r="I425" i="11"/>
  <c r="F465" i="11"/>
  <c r="F663" i="11"/>
  <c r="F694" i="11"/>
  <c r="H784" i="11"/>
  <c r="F705" i="11"/>
  <c r="J712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J771" i="11"/>
  <c r="H797" i="11"/>
  <c r="H807" i="11"/>
  <c r="I832" i="11"/>
  <c r="J832" i="11"/>
  <c r="F659" i="11"/>
  <c r="F690" i="11"/>
  <c r="F746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977" i="11"/>
  <c r="E977" i="11"/>
  <c r="H910" i="11"/>
  <c r="F885" i="11"/>
  <c r="E885" i="11"/>
  <c r="E883" i="11"/>
  <c r="F883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I742" i="11" s="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74" i="11"/>
  <c r="H906" i="11"/>
  <c r="F906" i="11"/>
  <c r="F887" i="11"/>
  <c r="E866" i="11"/>
  <c r="E801" i="11"/>
  <c r="E792" i="11"/>
  <c r="H792" i="11"/>
  <c r="F792" i="11"/>
  <c r="F790" i="11"/>
  <c r="H790" i="11"/>
  <c r="F693" i="11"/>
  <c r="E691" i="11"/>
  <c r="H686" i="11"/>
  <c r="E686" i="11"/>
  <c r="J67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E942" i="11"/>
  <c r="F940" i="11"/>
  <c r="H940" i="11"/>
  <c r="H938" i="11"/>
  <c r="F938" i="11"/>
  <c r="E930" i="11"/>
  <c r="E928" i="11"/>
  <c r="H928" i="11"/>
  <c r="J928" i="11" s="1"/>
  <c r="E924" i="11"/>
  <c r="F924" i="11"/>
  <c r="H924" i="11"/>
  <c r="F919" i="11"/>
  <c r="F917" i="11"/>
  <c r="E912" i="11"/>
  <c r="F908" i="11"/>
  <c r="H908" i="11"/>
  <c r="E898" i="11"/>
  <c r="F898" i="11"/>
  <c r="F894" i="11"/>
  <c r="H892" i="11"/>
  <c r="F892" i="11"/>
  <c r="E889" i="11"/>
  <c r="F889" i="11"/>
  <c r="E881" i="11"/>
  <c r="F881" i="11"/>
  <c r="F870" i="11"/>
  <c r="H870" i="11"/>
  <c r="H868" i="11"/>
  <c r="E867" i="11"/>
  <c r="F857" i="11"/>
  <c r="E857" i="11"/>
  <c r="E844" i="11"/>
  <c r="H844" i="11"/>
  <c r="E826" i="11"/>
  <c r="H826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J594" i="11" s="1"/>
  <c r="E566" i="11"/>
  <c r="H564" i="11"/>
  <c r="J564" i="11" s="1"/>
  <c r="K564" i="11" s="1"/>
  <c r="M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Q976" i="4" s="1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N812" i="4" s="1"/>
  <c r="R812" i="4" s="1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E910" i="4" s="1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F981" i="4" s="1"/>
  <c r="J981" i="4"/>
  <c r="J980" i="4"/>
  <c r="M980" i="4"/>
  <c r="Q980" i="4" s="1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Q931" i="4" s="1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K918" i="4"/>
  <c r="H918" i="4"/>
  <c r="K917" i="4"/>
  <c r="N917" i="4" s="1"/>
  <c r="R917" i="4" s="1"/>
  <c r="AR917" i="4"/>
  <c r="K916" i="4"/>
  <c r="N916" i="4" s="1"/>
  <c r="R916" i="4" s="1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P887" i="4" s="1"/>
  <c r="AR887" i="4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P876" i="4" s="1"/>
  <c r="H876" i="4"/>
  <c r="AR876" i="4"/>
  <c r="K875" i="4"/>
  <c r="P875" i="4" s="1"/>
  <c r="AR875" i="4"/>
  <c r="G875" i="4" s="1"/>
  <c r="H875" i="4"/>
  <c r="K873" i="4"/>
  <c r="AR873" i="4"/>
  <c r="G873" i="4" s="1"/>
  <c r="K872" i="4"/>
  <c r="H872" i="4"/>
  <c r="AR872" i="4"/>
  <c r="K871" i="4"/>
  <c r="Q871" i="4" s="1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E964" i="4" s="1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N902" i="4" s="1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P908" i="4"/>
  <c r="L906" i="4"/>
  <c r="I906" i="4"/>
  <c r="L894" i="4"/>
  <c r="E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R59" i="4" s="1"/>
  <c r="J979" i="4"/>
  <c r="M979" i="4"/>
  <c r="N979" i="4" s="1"/>
  <c r="R979" i="4" s="1"/>
  <c r="D956" i="4"/>
  <c r="G997" i="4"/>
  <c r="Q70" i="4"/>
  <c r="P70" i="4"/>
  <c r="Q984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N857" i="4" s="1"/>
  <c r="R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J565" i="11" s="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J604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P977" i="4"/>
  <c r="P944" i="4"/>
  <c r="I999" i="4"/>
  <c r="I995" i="4"/>
  <c r="I970" i="4"/>
  <c r="E928" i="4"/>
  <c r="F928" i="4"/>
  <c r="I954" i="4"/>
  <c r="E942" i="4"/>
  <c r="I968" i="4"/>
  <c r="H979" i="4"/>
  <c r="AR944" i="4"/>
  <c r="E938" i="4"/>
  <c r="H959" i="4"/>
  <c r="H958" i="4"/>
  <c r="J976" i="4"/>
  <c r="G921" i="4"/>
  <c r="D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Q911" i="4"/>
  <c r="P911" i="4"/>
  <c r="N910" i="4"/>
  <c r="R910" i="4" s="1"/>
  <c r="Q850" i="4"/>
  <c r="P850" i="4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910" i="4"/>
  <c r="D872" i="4"/>
  <c r="F888" i="4"/>
  <c r="E979" i="4"/>
  <c r="F979" i="4"/>
  <c r="D959" i="4"/>
  <c r="F975" i="4"/>
  <c r="G975" i="4"/>
  <c r="G880" i="4"/>
  <c r="F940" i="4"/>
  <c r="G961" i="4"/>
  <c r="F961" i="4"/>
  <c r="D961" i="4"/>
  <c r="D995" i="4"/>
  <c r="F995" i="4"/>
  <c r="D812" i="4"/>
  <c r="G878" i="4"/>
  <c r="D878" i="4"/>
  <c r="G886" i="4"/>
  <c r="D886" i="4"/>
  <c r="F886" i="4"/>
  <c r="G894" i="4"/>
  <c r="D930" i="4"/>
  <c r="E967" i="4"/>
  <c r="G909" i="4"/>
  <c r="G980" i="4"/>
  <c r="D980" i="4"/>
  <c r="F980" i="4"/>
  <c r="E980" i="4"/>
  <c r="G958" i="4"/>
  <c r="F958" i="4"/>
  <c r="E958" i="4"/>
  <c r="R789" i="4"/>
  <c r="S789" i="4"/>
  <c r="N736" i="4"/>
  <c r="R736" i="4" s="1"/>
  <c r="P736" i="4"/>
  <c r="N870" i="4"/>
  <c r="S870" i="4" s="1"/>
  <c r="E878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M1000" i="4"/>
  <c r="N1000" i="4" s="1"/>
  <c r="R1000" i="4" s="1"/>
  <c r="J1000" i="4"/>
  <c r="P997" i="4"/>
  <c r="E997" i="4"/>
  <c r="K988" i="4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Q921" i="4" s="1"/>
  <c r="I921" i="4"/>
  <c r="L920" i="4"/>
  <c r="I920" i="4"/>
  <c r="L919" i="4"/>
  <c r="I919" i="4"/>
  <c r="L918" i="4"/>
  <c r="I918" i="4"/>
  <c r="Q917" i="4"/>
  <c r="T917" i="4" s="1"/>
  <c r="V917" i="4" s="1"/>
  <c r="P917" i="4"/>
  <c r="S917" i="4" s="1"/>
  <c r="U917" i="4" s="1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D898" i="4" s="1"/>
  <c r="AR898" i="4"/>
  <c r="G898" i="4" s="1"/>
  <c r="K897" i="4"/>
  <c r="N897" i="4" s="1"/>
  <c r="R897" i="4" s="1"/>
  <c r="AR897" i="4"/>
  <c r="F897" i="4" s="1"/>
  <c r="H897" i="4"/>
  <c r="F896" i="4"/>
  <c r="D896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N887" i="4"/>
  <c r="R887" i="4" s="1"/>
  <c r="Q887" i="4"/>
  <c r="E886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Q816" i="4" s="1"/>
  <c r="J816" i="4"/>
  <c r="N813" i="4"/>
  <c r="R813" i="4" s="1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T944" i="4" s="1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99" i="4"/>
  <c r="G999" i="4"/>
  <c r="D991" i="4"/>
  <c r="D903" i="4"/>
  <c r="G941" i="4"/>
  <c r="G978" i="4"/>
  <c r="F978" i="4"/>
  <c r="E978" i="4"/>
  <c r="G944" i="4"/>
  <c r="D970" i="4"/>
  <c r="E970" i="4"/>
  <c r="G994" i="4"/>
  <c r="E994" i="4"/>
  <c r="D962" i="4"/>
  <c r="F962" i="4"/>
  <c r="E962" i="4"/>
  <c r="E998" i="4"/>
  <c r="F954" i="4"/>
  <c r="F948" i="4"/>
  <c r="E948" i="4"/>
  <c r="F938" i="4"/>
  <c r="G938" i="4"/>
  <c r="E875" i="4"/>
  <c r="F920" i="4"/>
  <c r="E920" i="4"/>
  <c r="D920" i="4"/>
  <c r="D996" i="4"/>
  <c r="F924" i="4"/>
  <c r="E924" i="4"/>
  <c r="D992" i="4"/>
  <c r="D977" i="4"/>
  <c r="E977" i="4"/>
  <c r="G977" i="4"/>
  <c r="F914" i="4"/>
  <c r="E914" i="4"/>
  <c r="D913" i="4"/>
  <c r="G913" i="4"/>
  <c r="D881" i="4"/>
  <c r="G881" i="4"/>
  <c r="E987" i="4"/>
  <c r="M3" i="4"/>
  <c r="N3" i="4" s="1"/>
  <c r="R3" i="4" s="1"/>
  <c r="D815" i="4"/>
  <c r="E999" i="4"/>
  <c r="F987" i="4"/>
  <c r="F871" i="4"/>
  <c r="E871" i="4"/>
  <c r="G871" i="4"/>
  <c r="G915" i="4"/>
  <c r="F915" i="4"/>
  <c r="D883" i="4"/>
  <c r="D994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D890" i="4"/>
  <c r="E890" i="4"/>
  <c r="F881" i="4"/>
  <c r="E897" i="4"/>
  <c r="F913" i="4"/>
  <c r="E960" i="4"/>
  <c r="D988" i="4"/>
  <c r="E989" i="4"/>
  <c r="D950" i="4"/>
  <c r="E950" i="4"/>
  <c r="D963" i="4"/>
  <c r="G951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28" i="5"/>
  <c r="G128" i="5"/>
  <c r="F136" i="5"/>
  <c r="Q698" i="4"/>
  <c r="Q714" i="4"/>
  <c r="P714" i="4"/>
  <c r="S714" i="4" s="1"/>
  <c r="U714" i="4" s="1"/>
  <c r="Q118" i="4"/>
  <c r="N118" i="4"/>
  <c r="R118" i="4" s="1"/>
  <c r="Q134" i="4"/>
  <c r="N134" i="4"/>
  <c r="R134" i="4" s="1"/>
  <c r="Q160" i="4"/>
  <c r="P160" i="4"/>
  <c r="T954" i="4"/>
  <c r="G685" i="5"/>
  <c r="G693" i="5"/>
  <c r="I693" i="5"/>
  <c r="G701" i="5"/>
  <c r="E518" i="5"/>
  <c r="G540" i="5"/>
  <c r="F146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T993" i="4"/>
  <c r="P954" i="4"/>
  <c r="S954" i="4" s="1"/>
  <c r="N934" i="4"/>
  <c r="P916" i="4"/>
  <c r="S916" i="4" s="1"/>
  <c r="R850" i="4"/>
  <c r="N826" i="4"/>
  <c r="R826" i="4" s="1"/>
  <c r="P812" i="4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G132" i="5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G181" i="5"/>
  <c r="I181" i="5"/>
  <c r="I814" i="5"/>
  <c r="F828" i="5"/>
  <c r="P1000" i="4"/>
  <c r="P999" i="4"/>
  <c r="N999" i="4"/>
  <c r="R999" i="4" s="1"/>
  <c r="P996" i="4"/>
  <c r="N991" i="4"/>
  <c r="R991" i="4" s="1"/>
  <c r="Q987" i="4"/>
  <c r="T987" i="4" s="1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M925" i="4"/>
  <c r="F925" i="4" s="1"/>
  <c r="J925" i="4"/>
  <c r="K925" i="4"/>
  <c r="H925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P891" i="4"/>
  <c r="N891" i="4"/>
  <c r="P889" i="4"/>
  <c r="Q879" i="4"/>
  <c r="N879" i="4"/>
  <c r="R879" i="4" s="1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T935" i="4" s="1"/>
  <c r="P935" i="4"/>
  <c r="S935" i="4" s="1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E120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9" i="4" l="1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W970" i="4" s="1"/>
  <c r="Y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S989" i="4" s="1"/>
  <c r="U989" i="4" s="1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T963" i="4" s="1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F937" i="11"/>
  <c r="F959" i="11"/>
  <c r="H959" i="11"/>
  <c r="I959" i="11" s="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V658" i="4" s="1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I979" i="11" s="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J932" i="11" s="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T912" i="4" s="1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875" i="11" s="1"/>
  <c r="J769" i="11"/>
  <c r="I769" i="11"/>
  <c r="F899" i="11"/>
  <c r="H899" i="11"/>
  <c r="J899" i="11" s="1"/>
  <c r="E903" i="11"/>
  <c r="F903" i="11"/>
  <c r="F926" i="11"/>
  <c r="E926" i="11"/>
  <c r="H948" i="1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J963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I861" i="11" s="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V97" i="4" s="1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N905" i="4"/>
  <c r="R905" i="4" s="1"/>
  <c r="N880" i="4"/>
  <c r="R880" i="4" s="1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V606" i="4" s="1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V521" i="4" s="1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V545" i="4" s="1"/>
  <c r="W545" i="4" s="1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I879" i="11" s="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V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V419" i="4" s="1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V830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57" i="4"/>
  <c r="S891" i="4"/>
  <c r="S913" i="4"/>
  <c r="V928" i="4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T945" i="4"/>
  <c r="Q964" i="4"/>
  <c r="T971" i="4"/>
  <c r="T981" i="4"/>
  <c r="V981" i="4" s="1"/>
  <c r="S982" i="4"/>
  <c r="S984" i="4"/>
  <c r="S986" i="4"/>
  <c r="U986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G949" i="4"/>
  <c r="E949" i="4"/>
  <c r="F949" i="4"/>
  <c r="U953" i="4"/>
  <c r="Q957" i="4"/>
  <c r="N957" i="4"/>
  <c r="R957" i="4" s="1"/>
  <c r="D957" i="4"/>
  <c r="P957" i="4"/>
  <c r="X960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V632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974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96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U699" i="4"/>
  <c r="R934" i="4"/>
  <c r="V954" i="4"/>
  <c r="U954" i="4"/>
  <c r="T991" i="4"/>
  <c r="U604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U536" i="4" s="1"/>
  <c r="T550" i="4"/>
  <c r="S512" i="4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U512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7" i="4" l="1"/>
  <c r="V72" i="4"/>
  <c r="V92" i="4"/>
  <c r="V71" i="4"/>
  <c r="V12" i="4"/>
  <c r="V5" i="4"/>
  <c r="W5" i="4" s="1"/>
  <c r="X5" i="4" s="1"/>
  <c r="Y5" i="4" s="1"/>
  <c r="V91" i="4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10" i="4" l="1"/>
  <c r="X910" i="4"/>
  <c r="U886" i="4"/>
  <c r="V886" i="4"/>
  <c r="W886" i="4" s="1"/>
  <c r="W888" i="4"/>
  <c r="X888" i="4" s="1"/>
  <c r="W997" i="4"/>
  <c r="V896" i="4"/>
  <c r="W896" i="4" s="1"/>
  <c r="X896" i="4" s="1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W968" i="4" s="1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66" i="4" l="1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D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O912" i="4" s="1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886" i="4"/>
  <c r="AH886" i="4"/>
  <c r="AJ886" i="4"/>
  <c r="AG886" i="4"/>
  <c r="AI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53" i="4" l="1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P884" i="4" s="1"/>
  <c r="AT884" i="4"/>
  <c r="AE884" i="4"/>
  <c r="AU884" i="4"/>
  <c r="AC884" i="4"/>
  <c r="AO884" i="4" s="1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O302" i="4" s="1"/>
  <c r="AU302" i="4" s="1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64" i="4" l="1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P906" i="4" s="1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L864" i="4" s="1"/>
  <c r="AR864" i="4" s="1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L952" i="4" s="1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M240" i="4" s="1"/>
  <c r="AS240" i="4" s="1"/>
  <c r="AB240" i="4"/>
  <c r="F201" i="4"/>
  <c r="J201" i="4" s="1"/>
  <c r="AJ240" i="4"/>
  <c r="AP240" i="4" s="1"/>
  <c r="AV240" i="4" s="1"/>
  <c r="AH240" i="4"/>
  <c r="AN240" i="4" s="1"/>
  <c r="AT240" i="4" s="1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Q868" i="4" s="1"/>
  <c r="AW868" i="4" s="1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M868" i="4" s="1"/>
  <c r="AS868" i="4" s="1"/>
  <c r="AP745" i="4"/>
  <c r="AV745" i="4" s="1"/>
  <c r="AO678" i="4"/>
  <c r="AU678" i="4" s="1"/>
  <c r="AJ256" i="4"/>
  <c r="AP256" i="4" s="1"/>
  <c r="AV256" i="4" s="1"/>
  <c r="AJ216" i="4"/>
  <c r="AP216" i="4" s="1"/>
  <c r="AV216" i="4" s="1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L256" i="4" s="1"/>
  <c r="AR256" i="4" s="1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D111" i="4"/>
  <c r="H111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08" i="10"/>
  <c r="D916" i="10"/>
  <c r="D687" i="10"/>
  <c r="D634" i="10"/>
  <c r="D855" i="10"/>
  <c r="D728" i="10"/>
  <c r="D677" i="10"/>
  <c r="D978" i="10"/>
  <c r="D598" i="10"/>
  <c r="D532" i="10"/>
  <c r="D506" i="10"/>
  <c r="D662" i="10"/>
  <c r="D389" i="10"/>
  <c r="D379" i="10"/>
  <c r="D868" i="10"/>
  <c r="D933" i="10"/>
  <c r="D683" i="10"/>
  <c r="D378" i="10"/>
  <c r="D507" i="10"/>
  <c r="D288" i="10"/>
  <c r="D330" i="10"/>
  <c r="D416" i="10"/>
  <c r="D851" i="10"/>
  <c r="D594" i="10"/>
  <c r="D838" i="10"/>
  <c r="D996" i="10"/>
  <c r="D886" i="10"/>
  <c r="D586" i="10"/>
  <c r="D592" i="10"/>
  <c r="D375" i="10"/>
  <c r="D817" i="10"/>
  <c r="D364" i="10"/>
  <c r="D982" i="10"/>
  <c r="D527" i="10"/>
  <c r="D932" i="10"/>
  <c r="D810" i="10"/>
  <c r="D380" i="10"/>
  <c r="D539" i="10"/>
  <c r="D841" i="10"/>
  <c r="D881" i="10"/>
  <c r="D648" i="10"/>
  <c r="D750" i="10"/>
  <c r="D950" i="10"/>
  <c r="D571" i="10"/>
  <c r="D537" i="10"/>
  <c r="D914" i="10"/>
  <c r="D738" i="10"/>
  <c r="D428" i="10"/>
  <c r="D452" i="10"/>
  <c r="D649" i="10"/>
  <c r="D811" i="10"/>
  <c r="D995" i="10"/>
  <c r="D977" i="10"/>
  <c r="D711" i="10"/>
  <c r="D631" i="10"/>
  <c r="D343" i="10"/>
  <c r="D469" i="10"/>
  <c r="D989" i="10"/>
  <c r="D896" i="10"/>
  <c r="D373" i="10"/>
  <c r="D927" i="10"/>
  <c r="D658" i="10"/>
  <c r="D436" i="10"/>
  <c r="D676" i="10"/>
  <c r="D837" i="10"/>
  <c r="D770" i="10"/>
  <c r="D624" i="10"/>
  <c r="D271" i="10"/>
  <c r="D522" i="10"/>
  <c r="D445" i="10"/>
  <c r="D872" i="10"/>
  <c r="D449" i="10"/>
  <c r="D732" i="10"/>
  <c r="D268" i="10"/>
  <c r="D475" i="10"/>
  <c r="D465" i="10"/>
  <c r="D454" i="10"/>
  <c r="D255" i="10"/>
  <c r="D752" i="10"/>
  <c r="D912" i="10"/>
  <c r="D499" i="10"/>
  <c r="D287" i="10"/>
  <c r="D608" i="10"/>
  <c r="D705" i="10"/>
  <c r="D361" i="10"/>
  <c r="D377" i="10"/>
  <c r="D257" i="10"/>
  <c r="D703" i="10"/>
  <c r="D391" i="10"/>
  <c r="D485" i="10"/>
  <c r="D505" i="10"/>
  <c r="D767" i="10"/>
  <c r="D830" i="10"/>
  <c r="D902" i="10"/>
  <c r="D438" i="10"/>
  <c r="D985" i="10"/>
  <c r="D722" i="10"/>
  <c r="D692" i="10"/>
  <c r="D473" i="10"/>
  <c r="D925" i="10"/>
  <c r="D457" i="10"/>
  <c r="D939" i="10"/>
  <c r="D601" i="10"/>
  <c r="D531" i="10"/>
  <c r="D637" i="10"/>
  <c r="D974" i="10"/>
  <c r="D444" i="10"/>
  <c r="D235" i="10"/>
  <c r="D318" i="10"/>
  <c r="D596" i="10"/>
  <c r="D196" i="10"/>
  <c r="D124" i="10"/>
  <c r="D34" i="10"/>
  <c r="D71" i="10"/>
  <c r="D197" i="10"/>
  <c r="D9" i="10"/>
  <c r="D114" i="10"/>
  <c r="D202" i="10"/>
  <c r="D126" i="10"/>
  <c r="D6" i="10"/>
  <c r="D92" i="10"/>
  <c r="D81" i="10"/>
  <c r="D187" i="10"/>
  <c r="D41" i="10"/>
  <c r="D792" i="3"/>
  <c r="D803" i="3"/>
  <c r="D453" i="3"/>
  <c r="D355" i="10"/>
  <c r="D366" i="10"/>
  <c r="D821" i="10"/>
  <c r="D780" i="10"/>
  <c r="D891" i="10"/>
  <c r="D234" i="10"/>
  <c r="D845" i="10"/>
  <c r="D737" i="10"/>
  <c r="D979" i="10"/>
  <c r="D422" i="10"/>
  <c r="D458" i="10"/>
  <c r="D403" i="10"/>
  <c r="D270" i="10"/>
  <c r="D816" i="10"/>
  <c r="D688" i="10"/>
  <c r="D969" i="10"/>
  <c r="D827" i="10"/>
  <c r="D439" i="10"/>
  <c r="D359" i="10"/>
  <c r="D714" i="10"/>
  <c r="D697" i="10"/>
  <c r="D994" i="10"/>
  <c r="D607" i="10"/>
  <c r="D312" i="10"/>
  <c r="D948" i="10"/>
  <c r="D525" i="10"/>
  <c r="D973" i="10"/>
  <c r="D431" i="10"/>
  <c r="D576" i="10"/>
  <c r="D500" i="10"/>
  <c r="D326" i="10"/>
  <c r="D348" i="10"/>
  <c r="D324" i="10"/>
  <c r="D908" i="10"/>
  <c r="D729" i="10"/>
  <c r="D812" i="10"/>
  <c r="D394" i="10"/>
  <c r="D553" i="10"/>
  <c r="D556" i="10"/>
  <c r="D809" i="10"/>
  <c r="D2" i="10"/>
  <c r="D857" i="10"/>
  <c r="D991" i="10"/>
  <c r="D962" i="10"/>
  <c r="D331" i="10"/>
  <c r="D307" i="10"/>
  <c r="D317" i="10"/>
  <c r="D496" i="10"/>
  <c r="D663" i="10"/>
  <c r="D686" i="10"/>
  <c r="D878" i="10"/>
  <c r="D573" i="10"/>
  <c r="D425" i="10"/>
  <c r="D696" i="10"/>
  <c r="D256" i="10"/>
  <c r="D820" i="10"/>
  <c r="D265" i="10"/>
  <c r="D831" i="10"/>
  <c r="D764" i="10"/>
  <c r="D946" i="10"/>
  <c r="D645" i="10"/>
  <c r="D957" i="10"/>
  <c r="D482" i="10"/>
  <c r="D691" i="10"/>
  <c r="D351" i="10"/>
  <c r="D388" i="10"/>
  <c r="D524" i="10"/>
  <c r="D305" i="10"/>
  <c r="D484" i="10"/>
  <c r="D406" i="10"/>
  <c r="D642" i="10"/>
  <c r="D463" i="10"/>
  <c r="D803" i="10"/>
  <c r="D278" i="10"/>
  <c r="D258" i="10"/>
  <c r="D534" i="10"/>
  <c r="D813" i="10"/>
  <c r="D918" i="10"/>
  <c r="D309" i="10"/>
  <c r="D679" i="10"/>
  <c r="D577" i="10"/>
  <c r="D440" i="10"/>
  <c r="D282" i="10"/>
  <c r="D829" i="10"/>
  <c r="D758" i="10"/>
  <c r="D867" i="10"/>
  <c r="D744" i="10"/>
  <c r="D567" i="10"/>
  <c r="D866" i="10"/>
  <c r="D835" i="10"/>
  <c r="D748" i="10"/>
  <c r="D574" i="10"/>
  <c r="D590" i="10"/>
  <c r="D536" i="10"/>
  <c r="D660" i="10"/>
  <c r="D467" i="10"/>
  <c r="D530" i="10"/>
  <c r="D514" i="10"/>
  <c r="D513" i="10"/>
  <c r="D595" i="10"/>
  <c r="D653" i="10"/>
  <c r="D936" i="10"/>
  <c r="D952" i="10"/>
  <c r="D250" i="10"/>
  <c r="D286" i="10"/>
  <c r="D299" i="10"/>
  <c r="D964" i="10"/>
  <c r="D580" i="10"/>
  <c r="D365" i="10"/>
  <c r="D352" i="10"/>
  <c r="D654" i="10"/>
  <c r="D390" i="10"/>
  <c r="D294" i="10"/>
  <c r="D947" i="10"/>
  <c r="D614" i="10"/>
  <c r="D277" i="10"/>
  <c r="D369" i="10"/>
  <c r="D781" i="10"/>
  <c r="D523" i="10"/>
  <c r="D797" i="10"/>
  <c r="D924" i="10"/>
  <c r="D323" i="10"/>
  <c r="D296" i="10"/>
  <c r="D451" i="10"/>
  <c r="D300" i="10"/>
  <c r="D517" i="10"/>
  <c r="D898" i="10"/>
  <c r="D968" i="10"/>
  <c r="D997" i="10"/>
  <c r="D854" i="10"/>
  <c r="D782" i="10"/>
  <c r="D849" i="10"/>
  <c r="D487" i="10"/>
  <c r="D970" i="10"/>
  <c r="D894" i="10"/>
  <c r="D358" i="10"/>
  <c r="D1001" i="10"/>
  <c r="D620" i="10"/>
  <c r="D980" i="10"/>
  <c r="D693" i="10"/>
  <c r="D776" i="10"/>
  <c r="D511" i="10"/>
  <c r="D404" i="10"/>
  <c r="D462" i="10"/>
  <c r="D360" i="10"/>
  <c r="D316" i="10"/>
  <c r="D518" i="10"/>
  <c r="D280" i="10"/>
  <c r="D446" i="10"/>
  <c r="D630" i="10"/>
  <c r="D754" i="10"/>
  <c r="D747" i="10"/>
  <c r="D670" i="10"/>
  <c r="D333" i="10"/>
  <c r="D883" i="10"/>
  <c r="D865" i="10"/>
  <c r="D301" i="10"/>
  <c r="D689" i="10"/>
  <c r="D385" i="10"/>
  <c r="D504" i="10"/>
  <c r="D549" i="10"/>
  <c r="D667" i="10"/>
  <c r="D739" i="10"/>
  <c r="D723" i="10"/>
  <c r="D497" i="10"/>
  <c r="D913" i="10"/>
  <c r="D664" i="10"/>
  <c r="D880" i="10"/>
  <c r="D272" i="10"/>
  <c r="D408" i="10"/>
  <c r="D993" i="10"/>
  <c r="D335" i="10"/>
  <c r="D466" i="10"/>
  <c r="D800" i="10"/>
  <c r="D474" i="10"/>
  <c r="D393" i="10"/>
  <c r="D823" i="10"/>
  <c r="D336" i="10"/>
  <c r="D981" i="10"/>
  <c r="D405" i="10"/>
  <c r="D700" i="10"/>
  <c r="D290" i="10"/>
  <c r="D476" i="10"/>
  <c r="D558" i="10"/>
  <c r="D435" i="10"/>
  <c r="D910" i="10"/>
  <c r="D784" i="10"/>
  <c r="D434" i="10"/>
  <c r="D460" i="10"/>
  <c r="D238" i="10"/>
  <c r="D321" i="10"/>
  <c r="D694" i="10"/>
  <c r="D314" i="10"/>
  <c r="D807" i="10"/>
  <c r="D430" i="10"/>
  <c r="D267" i="10"/>
  <c r="D768" i="10"/>
  <c r="D489" i="10"/>
  <c r="D751" i="10"/>
  <c r="D746" i="10"/>
  <c r="D930" i="10"/>
  <c r="D269" i="10"/>
  <c r="D529" i="10"/>
  <c r="D302" i="10"/>
  <c r="D327" i="10"/>
  <c r="D599" i="10"/>
  <c r="D612" i="10"/>
  <c r="D713" i="10"/>
  <c r="D846" i="10"/>
  <c r="D818" i="10"/>
  <c r="D965" i="10"/>
  <c r="D734" i="10"/>
  <c r="D619" i="10"/>
  <c r="D704" i="10"/>
  <c r="D509" i="10"/>
  <c r="D760" i="10"/>
  <c r="D332" i="10"/>
  <c r="D789" i="10"/>
  <c r="D604" i="10"/>
  <c r="D477" i="10"/>
  <c r="D281" i="10"/>
  <c r="D940" i="10"/>
  <c r="D905" i="10"/>
  <c r="D239" i="10"/>
  <c r="D815" i="10"/>
  <c r="D371" i="10"/>
  <c r="D641" i="10"/>
  <c r="D459" i="10"/>
  <c r="D949" i="10"/>
  <c r="D763" i="10"/>
  <c r="D249" i="10"/>
  <c r="D442" i="10"/>
  <c r="D443" i="10"/>
  <c r="D675" i="10"/>
  <c r="D448" i="10"/>
  <c r="D545" i="10"/>
  <c r="D367" i="10"/>
  <c r="D588" i="10"/>
  <c r="D328" i="10"/>
  <c r="D633" i="10"/>
  <c r="D415" i="10"/>
  <c r="D725" i="10"/>
  <c r="D772" i="10"/>
  <c r="D904" i="10"/>
  <c r="D765" i="10"/>
  <c r="D717" i="10"/>
  <c r="D386" i="10"/>
  <c r="D627" i="10"/>
  <c r="D919" i="10"/>
  <c r="D875" i="10"/>
  <c r="D639" i="10"/>
  <c r="D341" i="10"/>
  <c r="D259" i="10"/>
  <c r="D470" i="10"/>
  <c r="D966" i="10"/>
  <c r="D295" i="10"/>
  <c r="D706" i="10"/>
  <c r="D959" i="10"/>
  <c r="D863" i="10"/>
  <c r="D922" i="10"/>
  <c r="D673" i="10"/>
  <c r="D814" i="10"/>
  <c r="D740" i="10"/>
  <c r="D954" i="10"/>
  <c r="D707" i="10"/>
  <c r="D279" i="10"/>
  <c r="D521" i="10"/>
  <c r="D387" i="10"/>
  <c r="D877" i="10"/>
  <c r="D926" i="10"/>
  <c r="D998" i="10"/>
  <c r="D432" i="10"/>
  <c r="D801" i="10"/>
  <c r="D566" i="10"/>
  <c r="D941" i="10"/>
  <c r="D967" i="10"/>
  <c r="D640" i="10"/>
  <c r="D616" i="10"/>
  <c r="D887" i="10"/>
  <c r="D417" i="10"/>
  <c r="D421" i="10"/>
  <c r="D493" i="10"/>
  <c r="D168" i="10"/>
  <c r="D861" i="10"/>
  <c r="D14" i="10"/>
  <c r="D237" i="10"/>
  <c r="D18" i="10"/>
  <c r="D892" i="10"/>
  <c r="D35" i="10"/>
  <c r="D560" i="10"/>
  <c r="D252" i="10"/>
  <c r="D778" i="10"/>
  <c r="D702" i="10"/>
  <c r="D540" i="10"/>
  <c r="D909" i="10"/>
  <c r="D937" i="10"/>
  <c r="D23" i="10"/>
  <c r="D917" i="10"/>
  <c r="D684" i="10"/>
  <c r="D685" i="10"/>
  <c r="D464" i="10"/>
  <c r="D559" i="10"/>
  <c r="D424" i="10"/>
  <c r="D368" i="10"/>
  <c r="D561" i="10"/>
  <c r="D672" i="10"/>
  <c r="D718" i="10"/>
  <c r="D494" i="10"/>
  <c r="D712" i="10"/>
  <c r="D745" i="10"/>
  <c r="D609" i="3"/>
  <c r="D769" i="3"/>
  <c r="D612" i="3"/>
  <c r="D518" i="3"/>
  <c r="D827" i="3"/>
  <c r="D965" i="3"/>
  <c r="D929" i="3"/>
  <c r="D877" i="3"/>
  <c r="D801" i="3"/>
  <c r="D823" i="3"/>
  <c r="D968" i="3"/>
  <c r="D682" i="3"/>
  <c r="D936" i="3"/>
  <c r="D533" i="3"/>
  <c r="D454" i="3"/>
  <c r="D765" i="3"/>
  <c r="D515" i="10"/>
  <c r="D293" i="10"/>
  <c r="D999" i="10"/>
  <c r="D944" i="10"/>
  <c r="D951" i="10"/>
  <c r="D402" i="10"/>
  <c r="D585" i="3"/>
  <c r="D995" i="3"/>
  <c r="D942" i="10"/>
  <c r="D429" i="10"/>
  <c r="D340" i="10"/>
  <c r="D241" i="10"/>
  <c r="D488" i="10"/>
  <c r="D862" i="10"/>
  <c r="D762" i="10"/>
  <c r="D338" i="10"/>
  <c r="D543" i="10"/>
  <c r="D547" i="10"/>
  <c r="D701" i="10"/>
  <c r="D591" i="10"/>
  <c r="D945" i="10"/>
  <c r="D931" i="10"/>
  <c r="D806" i="10"/>
  <c r="D911" i="10"/>
  <c r="D1000" i="10"/>
  <c r="D63" i="10"/>
  <c r="D491" i="10"/>
  <c r="D116" i="10"/>
  <c r="D555" i="10"/>
  <c r="D179" i="10"/>
  <c r="D382" i="10"/>
  <c r="D304" i="10"/>
  <c r="D842" i="10"/>
  <c r="D329" i="10"/>
  <c r="D472" i="10"/>
  <c r="D538" i="10"/>
  <c r="D334" i="10"/>
  <c r="D93" i="10"/>
  <c r="D138" i="10"/>
  <c r="D65" i="10"/>
  <c r="D99" i="10"/>
  <c r="D26" i="10"/>
  <c r="D40" i="10"/>
  <c r="D229" i="10"/>
  <c r="D86" i="10"/>
  <c r="D109" i="10"/>
  <c r="D5" i="10"/>
  <c r="D10" i="10"/>
  <c r="D219" i="10"/>
  <c r="D82" i="10"/>
  <c r="D96" i="10"/>
  <c r="D148" i="10"/>
  <c r="D12" i="10"/>
  <c r="D89" i="10"/>
  <c r="D157" i="10"/>
  <c r="D144" i="10"/>
  <c r="D143" i="10"/>
  <c r="D135" i="10"/>
  <c r="D213" i="10"/>
  <c r="D118" i="10"/>
  <c r="D190" i="10"/>
  <c r="D445" i="3"/>
  <c r="D775" i="10"/>
  <c r="D709" i="10"/>
  <c r="D414" i="10"/>
  <c r="D992" i="10"/>
  <c r="D828" i="10"/>
  <c r="D641" i="3"/>
  <c r="D960" i="3"/>
  <c r="D521" i="3"/>
  <c r="D635" i="3"/>
  <c r="D599" i="3"/>
  <c r="D745" i="3"/>
  <c r="D892" i="3"/>
  <c r="D511" i="3"/>
  <c r="D885" i="3"/>
  <c r="D621" i="3"/>
  <c r="D817" i="3"/>
  <c r="D839" i="3"/>
  <c r="D903" i="3"/>
  <c r="D462" i="3"/>
  <c r="D986" i="3"/>
  <c r="D755" i="3"/>
  <c r="D628" i="3"/>
  <c r="D921" i="3"/>
  <c r="D539" i="3"/>
  <c r="D889" i="3"/>
  <c r="D479" i="3"/>
  <c r="D591" i="3"/>
  <c r="D632" i="3"/>
  <c r="D636" i="3"/>
  <c r="D967" i="3"/>
  <c r="D950" i="3"/>
  <c r="D595" i="3"/>
  <c r="D47" i="10"/>
  <c r="D503" i="3"/>
  <c r="D749" i="3"/>
  <c r="D927" i="3"/>
  <c r="D572" i="10"/>
  <c r="D646" i="10"/>
  <c r="D533" i="10"/>
  <c r="D628" i="10"/>
  <c r="D542" i="10"/>
  <c r="D345" i="10"/>
  <c r="D603" i="10"/>
  <c r="D486" i="10"/>
  <c r="D852" i="10"/>
  <c r="D870" i="10"/>
  <c r="D276" i="10"/>
  <c r="D859" i="10"/>
  <c r="D528" i="10"/>
  <c r="D826" i="3"/>
  <c r="D543" i="3"/>
  <c r="D754" i="3"/>
  <c r="D780" i="3"/>
  <c r="D961" i="10"/>
  <c r="D756" i="10"/>
  <c r="D656" i="10"/>
  <c r="D383" i="10"/>
  <c r="D635" i="10"/>
  <c r="D779" i="10"/>
  <c r="D710" i="10"/>
  <c r="D274" i="10"/>
  <c r="D240" i="10"/>
  <c r="D289" i="10"/>
  <c r="D344" i="10"/>
  <c r="D632" i="10"/>
  <c r="D682" i="10"/>
  <c r="D678" i="10"/>
  <c r="D381" i="10"/>
  <c r="D844" i="10"/>
  <c r="D724" i="10"/>
  <c r="D988" i="10"/>
  <c r="D853" i="10"/>
  <c r="D643" i="10"/>
  <c r="D320" i="10"/>
  <c r="D570" i="10"/>
  <c r="D636" i="10"/>
  <c r="D850" i="10"/>
  <c r="D541" i="10"/>
  <c r="D799" i="10"/>
  <c r="D657" i="10"/>
  <c r="D83" i="10"/>
  <c r="D231" i="10"/>
  <c r="D205" i="10"/>
  <c r="D119" i="10"/>
  <c r="D192" i="10"/>
  <c r="D53" i="10"/>
  <c r="D91" i="10"/>
  <c r="D113" i="10"/>
  <c r="D77" i="10"/>
  <c r="D57" i="10"/>
  <c r="D200" i="10"/>
  <c r="D130" i="10"/>
  <c r="D72" i="10"/>
  <c r="D70" i="10"/>
  <c r="D49" i="10"/>
  <c r="D753" i="10"/>
  <c r="D698" i="10"/>
  <c r="D929" i="10"/>
  <c r="D832" i="10"/>
  <c r="D708" i="10"/>
  <c r="D855" i="3"/>
  <c r="D698" i="3"/>
  <c r="D577" i="3"/>
  <c r="D456" i="3"/>
  <c r="D706" i="3"/>
  <c r="D588" i="3"/>
  <c r="D778" i="3"/>
  <c r="D762" i="3"/>
  <c r="D883" i="3"/>
  <c r="D658" i="3"/>
  <c r="D795" i="3"/>
  <c r="D914" i="3"/>
  <c r="D575" i="3"/>
  <c r="D759" i="3"/>
  <c r="D559" i="3"/>
  <c r="D660" i="3"/>
  <c r="D874" i="3"/>
  <c r="D623" i="3"/>
  <c r="D961" i="3"/>
  <c r="D593" i="3"/>
  <c r="D851" i="3"/>
  <c r="D547" i="3"/>
  <c r="D981" i="3"/>
  <c r="D670" i="3"/>
  <c r="D951" i="3"/>
  <c r="D644" i="3"/>
  <c r="D544" i="3"/>
  <c r="D581" i="10"/>
  <c r="D587" i="10"/>
  <c r="D349" i="10"/>
  <c r="D370" i="10"/>
  <c r="D655" i="10"/>
  <c r="D848" i="3"/>
  <c r="D993" i="3"/>
  <c r="D691" i="3"/>
  <c r="D673" i="3"/>
  <c r="D797" i="3"/>
  <c r="D982" i="3"/>
  <c r="D520" i="3"/>
  <c r="D779" i="3"/>
  <c r="D842" i="3"/>
  <c r="D510" i="3"/>
  <c r="D963" i="3"/>
  <c r="D451" i="3"/>
  <c r="D629" i="3"/>
  <c r="D642" i="3"/>
  <c r="D970" i="3"/>
  <c r="D833" i="10"/>
  <c r="D397" i="10"/>
  <c r="D671" i="10"/>
  <c r="D311" i="10"/>
  <c r="D668" i="10"/>
  <c r="D885" i="10"/>
  <c r="D826" i="10"/>
  <c r="D498" i="10"/>
  <c r="D953" i="10"/>
  <c r="D884" i="10"/>
  <c r="D297" i="10"/>
  <c r="D480" i="3"/>
  <c r="D690" i="3"/>
  <c r="D751" i="3"/>
  <c r="D864" i="3"/>
  <c r="D957" i="3"/>
  <c r="D260" i="10"/>
  <c r="D308" i="10"/>
  <c r="D242" i="10"/>
  <c r="D839" i="10"/>
  <c r="D526" i="10"/>
  <c r="D420" i="10"/>
  <c r="D362" i="10"/>
  <c r="D920" i="10"/>
  <c r="D805" i="10"/>
  <c r="D273" i="10"/>
  <c r="D890" i="10"/>
  <c r="D605" i="10"/>
  <c r="D788" i="10"/>
  <c r="D715" i="3"/>
  <c r="D1001" i="3"/>
  <c r="D772" i="3"/>
  <c r="D940" i="3"/>
  <c r="D467" i="3"/>
  <c r="D742" i="3"/>
  <c r="D638" i="3"/>
  <c r="D695" i="3"/>
  <c r="D33" i="10"/>
  <c r="D111" i="10"/>
  <c r="D75" i="10"/>
  <c r="D181" i="10"/>
  <c r="D211" i="10"/>
  <c r="D171" i="10"/>
  <c r="D112" i="10"/>
  <c r="D133" i="10"/>
  <c r="D769" i="10"/>
  <c r="D562" i="10"/>
  <c r="D483" i="10"/>
  <c r="D749" i="10"/>
  <c r="D793" i="10"/>
  <c r="D146" i="10"/>
  <c r="D127" i="10"/>
  <c r="D68" i="10"/>
  <c r="D232" i="10"/>
  <c r="D159" i="10"/>
  <c r="D210" i="10"/>
  <c r="D27" i="10"/>
  <c r="D756" i="3"/>
  <c r="D537" i="3"/>
  <c r="D522" i="3"/>
  <c r="D983" i="3"/>
  <c r="D622" i="3"/>
  <c r="D686" i="3"/>
  <c r="D942" i="3"/>
  <c r="D545" i="3"/>
  <c r="D930" i="3"/>
  <c r="D617" i="3"/>
  <c r="D893" i="3"/>
  <c r="D861" i="3"/>
  <c r="D760" i="3"/>
  <c r="D666" i="3"/>
  <c r="D793" i="3"/>
  <c r="D624" i="3"/>
  <c r="D643" i="3"/>
  <c r="D863" i="3"/>
  <c r="D840" i="10"/>
  <c r="D298" i="10"/>
  <c r="D418" i="10"/>
  <c r="D695" i="10"/>
  <c r="D960" i="10"/>
  <c r="D796" i="3"/>
  <c r="D974" i="3"/>
  <c r="D688" i="3"/>
  <c r="D481" i="3"/>
  <c r="D602" i="3"/>
  <c r="D680" i="3"/>
  <c r="D886" i="3"/>
  <c r="D829" i="3"/>
  <c r="D959" i="3"/>
  <c r="D516" i="3"/>
  <c r="D978" i="3"/>
  <c r="D490" i="3"/>
  <c r="D807" i="3"/>
  <c r="D784" i="3"/>
  <c r="D781" i="3"/>
  <c r="D524" i="3"/>
  <c r="D975" i="3"/>
  <c r="D655" i="3"/>
  <c r="D505" i="3"/>
  <c r="D484" i="3"/>
  <c r="D761" i="3"/>
  <c r="D548" i="3"/>
  <c r="D858" i="10"/>
  <c r="D903" i="10"/>
  <c r="D275" i="10"/>
  <c r="D743" i="10"/>
  <c r="D441" i="10"/>
  <c r="D244" i="10"/>
  <c r="D400" i="10"/>
  <c r="D246" i="10"/>
  <c r="D874" i="10"/>
  <c r="D777" i="10"/>
  <c r="D401" i="10"/>
  <c r="D552" i="10"/>
  <c r="D384" i="10"/>
  <c r="D665" i="10"/>
  <c r="D825" i="10"/>
  <c r="D568" i="10"/>
  <c r="D319" i="10"/>
  <c r="D182" i="10"/>
  <c r="D450" i="10"/>
  <c r="D104" i="10"/>
  <c r="D337" i="10"/>
  <c r="D195" i="10"/>
  <c r="D544" i="10"/>
  <c r="D310" i="10"/>
  <c r="D843" i="10"/>
  <c r="D137" i="10"/>
  <c r="D901" i="10"/>
  <c r="D629" i="10"/>
  <c r="D869" i="10"/>
  <c r="D766" i="10"/>
  <c r="D409" i="10"/>
  <c r="D54" i="10"/>
  <c r="D120" i="10"/>
  <c r="D145" i="10"/>
  <c r="D94" i="10"/>
  <c r="D153" i="10"/>
  <c r="D233" i="10"/>
  <c r="D719" i="10"/>
  <c r="D30" i="10"/>
  <c r="D346" i="10"/>
  <c r="D227" i="10"/>
  <c r="D731" i="10"/>
  <c r="D610" i="10"/>
  <c r="D456" i="10"/>
  <c r="D876" i="10"/>
  <c r="D597" i="10"/>
  <c r="D410" i="10"/>
  <c r="D236" i="10"/>
  <c r="D659" i="10"/>
  <c r="D787" i="10"/>
  <c r="D873" i="10"/>
  <c r="D955" i="10"/>
  <c r="D412" i="10"/>
  <c r="D593" i="10"/>
  <c r="D476" i="3"/>
  <c r="D538" i="3"/>
  <c r="D920" i="3"/>
  <c r="D446" i="3"/>
  <c r="D622" i="10"/>
  <c r="D315" i="10"/>
  <c r="D253" i="10"/>
  <c r="D546" i="10"/>
  <c r="D508" i="3"/>
  <c r="D528" i="3"/>
  <c r="D457" i="3"/>
  <c r="D461" i="3"/>
  <c r="D650" i="3"/>
  <c r="D939" i="3"/>
  <c r="D999" i="3"/>
  <c r="D652" i="3"/>
  <c r="D621" i="10"/>
  <c r="D492" i="10"/>
  <c r="D681" i="10"/>
  <c r="D652" i="10"/>
  <c r="D264" i="10"/>
  <c r="D956" i="3"/>
  <c r="D768" i="3"/>
  <c r="D865" i="3"/>
  <c r="D819" i="3"/>
  <c r="D846" i="3"/>
  <c r="D907" i="3"/>
  <c r="D753" i="3"/>
  <c r="D771" i="3"/>
  <c r="D555" i="3"/>
  <c r="D988" i="3"/>
  <c r="D534" i="3"/>
  <c r="D852" i="3"/>
  <c r="D945" i="3"/>
  <c r="D469" i="3"/>
  <c r="D922" i="3"/>
  <c r="D777" i="3"/>
  <c r="D499" i="3"/>
  <c r="D836" i="3"/>
  <c r="D667" i="3"/>
  <c r="D598" i="3"/>
  <c r="D564" i="3"/>
  <c r="D584" i="3"/>
  <c r="D904" i="3"/>
  <c r="D985" i="3"/>
  <c r="D516" i="10"/>
  <c r="D353" i="10"/>
  <c r="D716" i="10"/>
  <c r="D283" i="10"/>
  <c r="D617" i="10"/>
  <c r="D720" i="10"/>
  <c r="D785" i="10"/>
  <c r="D447" i="10"/>
  <c r="D690" i="10"/>
  <c r="D915" i="10"/>
  <c r="D956" i="10"/>
  <c r="D669" i="10"/>
  <c r="D864" i="10"/>
  <c r="D773" i="10"/>
  <c r="D774" i="10"/>
  <c r="D490" i="10"/>
  <c r="D247" i="10"/>
  <c r="D98" i="10"/>
  <c r="D647" i="10"/>
  <c r="D103" i="10"/>
  <c r="D606" i="10"/>
  <c r="D87" i="10"/>
  <c r="D551" i="10"/>
  <c r="D427" i="10"/>
  <c r="D638" i="10"/>
  <c r="D808" i="10"/>
  <c r="D735" i="10"/>
  <c r="D453" i="10"/>
  <c r="D600" i="10"/>
  <c r="D134" i="10"/>
  <c r="D284" i="10"/>
  <c r="D495" i="10"/>
  <c r="D569" i="10"/>
  <c r="D372" i="10"/>
  <c r="D374" i="10"/>
  <c r="D609" i="10"/>
  <c r="D796" i="10"/>
  <c r="D3" i="10"/>
  <c r="D215" i="10"/>
  <c r="D85" i="10"/>
  <c r="D115" i="10"/>
  <c r="D100" i="10"/>
  <c r="D24" i="10"/>
  <c r="D52" i="10"/>
  <c r="D74" i="10"/>
  <c r="D158" i="10"/>
  <c r="D160" i="10"/>
  <c r="D16" i="10"/>
  <c r="D201" i="10"/>
  <c r="D21" i="10"/>
  <c r="D62" i="10"/>
  <c r="D19" i="10"/>
  <c r="D152" i="10"/>
  <c r="D150" i="10"/>
  <c r="D194" i="10"/>
  <c r="D551" i="3"/>
  <c r="D554" i="3"/>
  <c r="D783" i="3"/>
  <c r="D875" i="3"/>
  <c r="D890" i="3"/>
  <c r="D662" i="3"/>
  <c r="D881" i="3"/>
  <c r="D443" i="3"/>
  <c r="D952" i="3"/>
  <c r="D923" i="3"/>
  <c r="D69" i="10"/>
  <c r="D121" i="10"/>
  <c r="D36" i="10"/>
  <c r="D216" i="10"/>
  <c r="D156" i="10"/>
  <c r="D671" i="3"/>
  <c r="D475" i="3"/>
  <c r="D895" i="10"/>
  <c r="D653" i="3"/>
  <c r="D370" i="3"/>
  <c r="D169" i="10"/>
  <c r="D947" i="3"/>
  <c r="D729" i="3"/>
  <c r="D45" i="10"/>
  <c r="D419" i="3"/>
  <c r="D853" i="3"/>
  <c r="D399" i="10"/>
  <c r="D727" i="3"/>
  <c r="D979" i="3"/>
  <c r="D431" i="3"/>
  <c r="D8" i="10"/>
  <c r="D464" i="3"/>
  <c r="D333" i="3"/>
  <c r="D288" i="3"/>
  <c r="D376" i="10"/>
  <c r="D310" i="3"/>
  <c r="D744" i="3"/>
  <c r="D292" i="3"/>
  <c r="D713" i="3"/>
  <c r="D67" i="10"/>
  <c r="D433" i="10"/>
  <c r="D958" i="10"/>
  <c r="D699" i="10"/>
  <c r="D790" i="10"/>
  <c r="D625" i="10"/>
  <c r="D790" i="3"/>
  <c r="D586" i="3"/>
  <c r="D792" i="10"/>
  <c r="D717" i="3"/>
  <c r="D509" i="3"/>
  <c r="D260" i="3"/>
  <c r="D933" i="3"/>
  <c r="D944" i="3"/>
  <c r="D650" i="10"/>
  <c r="D969" i="3"/>
  <c r="D208" i="10"/>
  <c r="D693" i="3"/>
  <c r="D265" i="3"/>
  <c r="D704" i="3"/>
  <c r="D271" i="3"/>
  <c r="D20" i="10"/>
  <c r="D514" i="3"/>
  <c r="D542" i="3"/>
  <c r="D578" i="10"/>
  <c r="D380" i="3"/>
  <c r="D581" i="3"/>
  <c r="D335" i="3"/>
  <c r="D955" i="3"/>
  <c r="D477" i="3"/>
  <c r="D843" i="3"/>
  <c r="D726" i="3"/>
  <c r="D899" i="3"/>
  <c r="D517" i="3"/>
  <c r="D573" i="3"/>
  <c r="D132" i="10"/>
  <c r="D735" i="3"/>
  <c r="D677" i="3"/>
  <c r="D395" i="10"/>
  <c r="D911" i="3"/>
  <c r="D592" i="3"/>
  <c r="D873" i="3"/>
  <c r="D837" i="3"/>
  <c r="D896" i="3"/>
  <c r="D771" i="10"/>
  <c r="D935" i="3"/>
  <c r="D482" i="3"/>
  <c r="D715" i="10"/>
  <c r="D206" i="10"/>
  <c r="D343" i="3"/>
  <c r="D428" i="3"/>
  <c r="D387" i="3"/>
  <c r="D263" i="3"/>
  <c r="D191" i="10"/>
  <c r="D557" i="10"/>
  <c r="D794" i="3"/>
  <c r="D818" i="3"/>
  <c r="D775" i="3"/>
  <c r="D455" i="3"/>
  <c r="D787" i="3"/>
  <c r="D958" i="3"/>
  <c r="D627" i="3"/>
  <c r="D712" i="3"/>
  <c r="D606" i="3"/>
  <c r="D198" i="10"/>
  <c r="D405" i="3"/>
  <c r="D423" i="3"/>
  <c r="D306" i="10"/>
  <c r="D193" i="10"/>
  <c r="D304" i="3"/>
  <c r="D506" i="3"/>
  <c r="D334" i="3"/>
  <c r="D630" i="3"/>
  <c r="D122" i="10"/>
  <c r="D172" i="10"/>
  <c r="D418" i="3"/>
  <c r="D515" i="3"/>
  <c r="D427" i="3"/>
  <c r="D313" i="10"/>
  <c r="D805" i="3"/>
  <c r="D918" i="3"/>
  <c r="D741" i="10"/>
  <c r="D487" i="3"/>
  <c r="D728" i="3"/>
  <c r="D44" i="10"/>
  <c r="D460" i="3"/>
  <c r="D325" i="3"/>
  <c r="D1000" i="3"/>
  <c r="D680" i="10"/>
  <c r="D400" i="3"/>
  <c r="D407" i="10"/>
  <c r="D757" i="10"/>
  <c r="D934" i="3"/>
  <c r="D147" i="10"/>
  <c r="D189" i="10"/>
  <c r="D858" i="3"/>
  <c r="D714" i="3"/>
  <c r="D407" i="3"/>
  <c r="D564" i="10"/>
  <c r="D651" i="3"/>
  <c r="D726" i="10"/>
  <c r="D813" i="3"/>
  <c r="D365" i="3"/>
  <c r="D626" i="10"/>
  <c r="D739" i="3"/>
  <c r="D139" i="10"/>
  <c r="D526" i="3"/>
  <c r="D909" i="3"/>
  <c r="D513" i="3"/>
  <c r="D804" i="3"/>
  <c r="D397" i="3"/>
  <c r="D782" i="3"/>
  <c r="D700" i="3"/>
  <c r="D549" i="3"/>
  <c r="D385" i="3"/>
  <c r="D48" i="10"/>
  <c r="D329" i="3"/>
  <c r="D546" i="3"/>
  <c r="D897" i="10"/>
  <c r="D946" i="3"/>
  <c r="D301" i="3"/>
  <c r="D987" i="10"/>
  <c r="D830" i="3"/>
  <c r="D973" i="3"/>
  <c r="D550" i="3"/>
  <c r="D850" i="3"/>
  <c r="D37" i="10"/>
  <c r="D170" i="10"/>
  <c r="D580" i="3"/>
  <c r="D164" i="10"/>
  <c r="D167" i="10"/>
  <c r="D176" i="10"/>
  <c r="D222" i="10"/>
  <c r="D102" i="10"/>
  <c r="D493" i="3"/>
  <c r="D399" i="3"/>
  <c r="D154" i="10"/>
  <c r="D331" i="3"/>
  <c r="D186" i="10"/>
  <c r="D110" i="10"/>
  <c r="D860" i="3"/>
  <c r="D711" i="3"/>
  <c r="D563" i="3"/>
  <c r="D721" i="10"/>
  <c r="D646" i="3"/>
  <c r="D668" i="3"/>
  <c r="D707" i="3"/>
  <c r="D773" i="3"/>
  <c r="D13" i="10"/>
  <c r="D901" i="3"/>
  <c r="D391" i="3"/>
  <c r="D251" i="10"/>
  <c r="D107" i="10"/>
  <c r="D984" i="10"/>
  <c r="D496" i="3"/>
  <c r="D884" i="3"/>
  <c r="D468" i="10"/>
  <c r="D834" i="10"/>
  <c r="D786" i="10"/>
  <c r="D478" i="10"/>
  <c r="D548" i="10"/>
  <c r="D426" i="10"/>
  <c r="D822" i="10"/>
  <c r="D529" i="3"/>
  <c r="D282" i="3"/>
  <c r="D286" i="3"/>
  <c r="D802" i="3"/>
  <c r="D789" i="3"/>
  <c r="D327" i="3"/>
  <c r="D371" i="3"/>
  <c r="D949" i="3"/>
  <c r="D317" i="3"/>
  <c r="D692" i="3"/>
  <c r="D915" i="3"/>
  <c r="D261" i="3"/>
  <c r="D905" i="3"/>
  <c r="D687" i="3"/>
  <c r="D185" i="10"/>
  <c r="D272" i="3"/>
  <c r="D177" i="10"/>
  <c r="D218" i="10"/>
  <c r="D500" i="3"/>
  <c r="D525" i="3"/>
  <c r="D907" i="10"/>
  <c r="D352" i="3"/>
  <c r="D411" i="10"/>
  <c r="D396" i="10"/>
  <c r="D262" i="10"/>
  <c r="D363" i="10"/>
  <c r="D611" i="10"/>
  <c r="D923" i="10"/>
  <c r="D60" i="10"/>
  <c r="D732" i="3"/>
  <c r="D250" i="3"/>
  <c r="D217" i="10"/>
  <c r="D703" i="3"/>
  <c r="D424" i="3"/>
  <c r="D269" i="3"/>
  <c r="D440" i="3"/>
  <c r="D799" i="3"/>
  <c r="D723" i="3"/>
  <c r="D833" i="3"/>
  <c r="D497" i="3"/>
  <c r="D42" i="10"/>
  <c r="D257" i="3"/>
  <c r="D251" i="3"/>
  <c r="D710" i="3"/>
  <c r="D471" i="3"/>
  <c r="D716" i="3"/>
  <c r="D766" i="3"/>
  <c r="D785" i="3"/>
  <c r="D383" i="3"/>
  <c r="D857" i="3"/>
  <c r="D357" i="3"/>
  <c r="D358" i="3"/>
  <c r="D11" i="10"/>
  <c r="D859" i="3"/>
  <c r="D674" i="10"/>
  <c r="D888" i="3"/>
  <c r="D372" i="3"/>
  <c r="D299" i="3"/>
  <c r="D611" i="3"/>
  <c r="D966" i="3"/>
  <c r="D332" i="3"/>
  <c r="D553" i="3"/>
  <c r="D471" i="10"/>
  <c r="D209" i="10"/>
  <c r="D824" i="10"/>
  <c r="D403" i="3"/>
  <c r="D377" i="3"/>
  <c r="D701" i="3"/>
  <c r="D437" i="10"/>
  <c r="D724" i="3"/>
  <c r="D866" i="3"/>
  <c r="D230" i="10"/>
  <c r="D394" i="3"/>
  <c r="D409" i="3"/>
  <c r="D293" i="3"/>
  <c r="D963" i="10"/>
  <c r="D733" i="10"/>
  <c r="D330" i="3"/>
  <c r="D648" i="3"/>
  <c r="D473" i="3"/>
  <c r="D413" i="10"/>
  <c r="D425" i="3"/>
  <c r="D501" i="3"/>
  <c r="D433" i="3"/>
  <c r="D254" i="3"/>
  <c r="D574" i="3"/>
  <c r="D492" i="3"/>
  <c r="D679" i="3"/>
  <c r="D349" i="3"/>
  <c r="D816" i="3"/>
  <c r="D938" i="3"/>
  <c r="D835" i="3"/>
  <c r="D43" i="10"/>
  <c r="D557" i="3"/>
  <c r="D721" i="3"/>
  <c r="D815" i="3"/>
  <c r="D991" i="3"/>
  <c r="D696" i="3"/>
  <c r="D351" i="3"/>
  <c r="D661" i="3"/>
  <c r="D953" i="3"/>
  <c r="D253" i="3"/>
  <c r="D932" i="3"/>
  <c r="D597" i="3"/>
  <c r="D339" i="3"/>
  <c r="D458" i="3"/>
  <c r="D307" i="3"/>
  <c r="D737" i="3"/>
  <c r="D820" i="3"/>
  <c r="D266" i="10"/>
  <c r="D562" i="3"/>
  <c r="D924" i="3"/>
  <c r="D838" i="3"/>
  <c r="D281" i="3"/>
  <c r="D261" i="10"/>
  <c r="D976" i="3"/>
  <c r="D266" i="3"/>
  <c r="D891" i="3"/>
  <c r="D481" i="10"/>
  <c r="D354" i="3"/>
  <c r="D964" i="3"/>
  <c r="D73" i="10"/>
  <c r="D510" i="10"/>
  <c r="D166" i="10"/>
  <c r="D80" i="10"/>
  <c r="D25" i="10"/>
  <c r="D605" i="3"/>
  <c r="D312" i="3"/>
  <c r="D795" i="10"/>
  <c r="D738" i="3"/>
  <c r="D395" i="3"/>
  <c r="D441" i="3"/>
  <c r="D699" i="3"/>
  <c r="D277" i="3"/>
  <c r="D614" i="3"/>
  <c r="D468" i="3"/>
  <c r="D849" i="3"/>
  <c r="D550" i="10"/>
  <c r="D339" i="10"/>
  <c r="D834" i="3"/>
  <c r="D279" i="3"/>
  <c r="D767" i="3"/>
  <c r="D175" i="10"/>
  <c r="D808" i="3"/>
  <c r="D485" i="3"/>
  <c r="D798" i="10"/>
  <c r="D390" i="3"/>
  <c r="D887" i="3"/>
  <c r="D759" i="10"/>
  <c r="D971" i="3"/>
  <c r="D117" i="10"/>
  <c r="D101" i="10"/>
  <c r="D123" i="10"/>
  <c r="D88" i="10"/>
  <c r="D224" i="10"/>
  <c r="D604" i="3"/>
  <c r="D412" i="3"/>
  <c r="D651" i="10"/>
  <c r="D734" i="3"/>
  <c r="D321" i="3"/>
  <c r="D519" i="10"/>
  <c r="D943" i="10"/>
  <c r="D575" i="10"/>
  <c r="D359" i="3"/>
  <c r="D657" i="3"/>
  <c r="D709" i="3"/>
  <c r="D243" i="10"/>
  <c r="D309" i="3"/>
  <c r="D455" i="10"/>
  <c r="D531" i="3"/>
  <c r="D375" i="3"/>
  <c r="D342" i="10"/>
  <c r="D639" i="3"/>
  <c r="D996" i="3"/>
  <c r="D800" i="3"/>
  <c r="D943" i="3"/>
  <c r="D720" i="3"/>
  <c r="D583" i="10"/>
  <c r="D392" i="10"/>
  <c r="D900" i="3"/>
  <c r="D255" i="3"/>
  <c r="D259" i="3"/>
  <c r="D7" i="10"/>
  <c r="D618" i="10"/>
  <c r="D603" i="3"/>
  <c r="D990" i="10"/>
  <c r="D554" i="10"/>
  <c r="D422" i="3"/>
  <c r="D928" i="10"/>
  <c r="D284" i="3"/>
  <c r="D845" i="3"/>
  <c r="D910" i="3"/>
  <c r="D442" i="3"/>
  <c r="D320" i="3"/>
  <c r="D324" i="3"/>
  <c r="D640" i="3"/>
  <c r="D350" i="3"/>
  <c r="D275" i="3"/>
  <c r="D483" i="3"/>
  <c r="D276" i="3"/>
  <c r="D888" i="10"/>
  <c r="D125" i="10"/>
  <c r="D536" i="3"/>
  <c r="D811" i="3"/>
  <c r="D248" i="10"/>
  <c r="D750" i="3"/>
  <c r="D480" i="10"/>
  <c r="D814" i="3"/>
  <c r="D610" i="3"/>
  <c r="D786" i="3"/>
  <c r="D783" i="10"/>
  <c r="D869" i="3"/>
  <c r="D618" i="3"/>
  <c r="D306" i="3"/>
  <c r="D466" i="3"/>
  <c r="D938" i="10"/>
  <c r="D416" i="3"/>
  <c r="D579" i="3"/>
  <c r="D665" i="3"/>
  <c r="D934" i="10"/>
  <c r="D804" i="10"/>
  <c r="D935" i="10"/>
  <c r="D730" i="10"/>
  <c r="D461" i="10"/>
  <c r="D520" i="10"/>
  <c r="D666" i="10"/>
  <c r="D913" i="3"/>
  <c r="D298" i="3"/>
  <c r="D180" i="10"/>
  <c r="D318" i="3"/>
  <c r="D76" i="10"/>
  <c r="D90" i="10"/>
  <c r="D895" i="3"/>
  <c r="D151" i="10"/>
  <c r="D364" i="3"/>
  <c r="D66" i="10"/>
  <c r="D356" i="10"/>
  <c r="D15" i="10"/>
  <c r="D791" i="3"/>
  <c r="D415" i="3"/>
  <c r="D900" i="10"/>
  <c r="D51" i="10"/>
  <c r="D311" i="3"/>
  <c r="D928" i="3"/>
  <c r="D810" i="3"/>
  <c r="D634" i="3"/>
  <c r="D173" i="10"/>
  <c r="D58" i="10"/>
  <c r="D992" i="3"/>
  <c r="D540" i="3"/>
  <c r="D747" i="3"/>
  <c r="D977" i="3"/>
  <c r="D806" i="3"/>
  <c r="D535" i="3"/>
  <c r="D128" i="10"/>
  <c r="D465" i="3"/>
  <c r="D420" i="3"/>
  <c r="D289" i="3"/>
  <c r="D512" i="10"/>
  <c r="D590" i="3"/>
  <c r="D161" i="10"/>
  <c r="D61" i="10"/>
  <c r="D340" i="3"/>
  <c r="D421" i="3"/>
  <c r="D226" i="10"/>
  <c r="D937" i="3"/>
  <c r="D602" i="10"/>
  <c r="D495" i="3"/>
  <c r="D844" i="3"/>
  <c r="D731" i="3"/>
  <c r="D828" i="3"/>
  <c r="D376" i="3"/>
  <c r="D758" i="3"/>
  <c r="D165" i="10"/>
  <c r="D411" i="3"/>
  <c r="D601" i="3"/>
  <c r="D245" i="10"/>
  <c r="D576" i="3"/>
  <c r="D582" i="3"/>
  <c r="D948" i="3"/>
  <c r="D987" i="3"/>
  <c r="D741" i="3"/>
  <c r="D361" i="3"/>
  <c r="D656" i="3"/>
  <c r="D683" i="3"/>
  <c r="D38" i="3"/>
  <c r="D268" i="3"/>
  <c r="D567" i="3"/>
  <c r="D297" i="3"/>
  <c r="D989" i="3"/>
  <c r="D615" i="10"/>
  <c r="D436" i="3"/>
  <c r="D871" i="10"/>
  <c r="D962" i="3"/>
  <c r="D178" i="10"/>
  <c r="D472" i="3"/>
  <c r="D337" i="3"/>
  <c r="D274" i="3"/>
  <c r="D46" i="10"/>
  <c r="D355" i="3"/>
  <c r="D488" i="3"/>
  <c r="D105" i="10"/>
  <c r="D366" i="3"/>
  <c r="D589" i="10"/>
  <c r="D990" i="3"/>
  <c r="D997" i="3"/>
  <c r="D363" i="3"/>
  <c r="D141" i="10"/>
  <c r="D678" i="3"/>
  <c r="D530" i="3"/>
  <c r="D55" i="10"/>
  <c r="D616" i="3"/>
  <c r="D512" i="3"/>
  <c r="D199" i="10"/>
  <c r="D585" i="10"/>
  <c r="D847" i="10"/>
  <c r="D931" i="3"/>
  <c r="D374" i="3"/>
  <c r="D302" i="3"/>
  <c r="D59" i="10"/>
  <c r="D22" i="10"/>
  <c r="D736" i="10"/>
  <c r="D631" i="3"/>
  <c r="D347" i="3"/>
  <c r="D262" i="3"/>
  <c r="D570" i="3"/>
  <c r="D357" i="10"/>
  <c r="D980" i="3"/>
  <c r="D328" i="3"/>
  <c r="D17" i="10"/>
  <c r="D149" i="10"/>
  <c r="D736" i="3"/>
  <c r="D802" i="10"/>
  <c r="D825" i="3"/>
  <c r="D389" i="3"/>
  <c r="D263" i="10"/>
  <c r="D832" i="3"/>
  <c r="D384" i="3"/>
  <c r="D594" i="3"/>
  <c r="D898" i="3"/>
  <c r="D294" i="3"/>
  <c r="D438" i="3"/>
  <c r="D369" i="3"/>
  <c r="D600" i="3"/>
  <c r="D880" i="3"/>
  <c r="D746" i="3"/>
  <c r="D203" i="10"/>
  <c r="D325" i="10"/>
  <c r="D308" i="3"/>
  <c r="D398" i="3"/>
  <c r="D459" i="3"/>
  <c r="D572" i="3"/>
  <c r="D39" i="10"/>
  <c r="D583" i="3"/>
  <c r="D350" i="10"/>
  <c r="D862" i="3"/>
  <c r="D519" i="3"/>
  <c r="D674" i="3"/>
  <c r="D819" i="10"/>
  <c r="D291" i="3"/>
  <c r="D743" i="3"/>
  <c r="D296" i="3"/>
  <c r="D984" i="3"/>
  <c r="D664" i="3"/>
  <c r="D755" i="10"/>
  <c r="D50" i="10"/>
  <c r="D220" i="10"/>
  <c r="D393" i="3"/>
  <c r="D925" i="3"/>
  <c r="D338" i="3"/>
  <c r="D876" i="3"/>
  <c r="D258" i="3"/>
  <c r="D432" i="3"/>
  <c r="D95" i="10"/>
  <c r="D675" i="3"/>
  <c r="D347" i="10"/>
  <c r="D596" i="3"/>
  <c r="D419" i="10"/>
  <c r="D752" i="3"/>
  <c r="D870" i="3"/>
  <c r="D402" i="3"/>
  <c r="D589" i="3"/>
  <c r="D623" i="10"/>
  <c r="D429" i="3"/>
  <c r="D558" i="3"/>
  <c r="D345" i="3"/>
  <c r="D392" i="3"/>
  <c r="D303" i="3"/>
  <c r="D313" i="3"/>
  <c r="D214" i="10"/>
  <c r="D972" i="10"/>
  <c r="D64" i="10"/>
  <c r="D879" i="10"/>
  <c r="D986" i="10"/>
  <c r="D649" i="3"/>
  <c r="D578" i="3"/>
  <c r="D889" i="10"/>
  <c r="D163" i="10"/>
  <c r="D568" i="3"/>
  <c r="D647" i="3"/>
  <c r="D404" i="3"/>
  <c r="D227" i="3"/>
  <c r="D162" i="3"/>
  <c r="D160" i="3"/>
  <c r="D135" i="3"/>
  <c r="D234" i="3"/>
  <c r="D139" i="3"/>
  <c r="D210" i="3"/>
  <c r="D204" i="3"/>
  <c r="D121" i="3"/>
  <c r="D245" i="3"/>
  <c r="D192" i="3"/>
  <c r="D185" i="3"/>
  <c r="D216" i="3"/>
  <c r="D191" i="3"/>
  <c r="D147" i="3"/>
  <c r="D163" i="3"/>
  <c r="D218" i="3"/>
  <c r="D122" i="3"/>
  <c r="D231" i="3"/>
  <c r="D156" i="3"/>
  <c r="D208" i="3"/>
  <c r="D223" i="3"/>
  <c r="D154" i="3"/>
  <c r="D131" i="3"/>
  <c r="D129" i="3"/>
  <c r="D114" i="3"/>
  <c r="D239" i="3"/>
  <c r="D180" i="3"/>
  <c r="D209" i="3"/>
  <c r="D235" i="3"/>
  <c r="D486" i="3"/>
  <c r="D78" i="10"/>
  <c r="D908" i="3"/>
  <c r="D565" i="10"/>
  <c r="D788" i="3"/>
  <c r="D450" i="3"/>
  <c r="D871" i="3"/>
  <c r="D882" i="3"/>
  <c r="D305" i="3"/>
  <c r="D856" i="10"/>
  <c r="D619" i="3"/>
  <c r="D56" i="10"/>
  <c r="D854" i="3"/>
  <c r="D283" i="3"/>
  <c r="D719" i="3"/>
  <c r="D129" i="10"/>
  <c r="D79" i="10"/>
  <c r="D223" i="10"/>
  <c r="D794" i="10"/>
  <c r="D954" i="3"/>
  <c r="D976" i="10"/>
  <c r="D685" i="3"/>
  <c r="D587" i="3"/>
  <c r="D353" i="3"/>
  <c r="D523" i="3"/>
  <c r="D812" i="3"/>
  <c r="D38" i="10"/>
  <c r="D32" i="10"/>
  <c r="D31" i="10"/>
  <c r="D28" i="10"/>
  <c r="D303" i="10"/>
  <c r="D507" i="3"/>
  <c r="D382" i="3"/>
  <c r="D565" i="3"/>
  <c r="D354" i="10"/>
  <c r="D401" i="3"/>
  <c r="D708" i="3"/>
  <c r="D426" i="3"/>
  <c r="D142" i="10"/>
  <c r="D902" i="3"/>
  <c r="D613" i="3"/>
  <c r="D254" i="10"/>
  <c r="D625" i="3"/>
  <c r="D502" i="3"/>
  <c r="D470" i="3"/>
  <c r="D584" i="10"/>
  <c r="D204" i="10"/>
  <c r="D998" i="3"/>
  <c r="D503" i="10"/>
  <c r="D560" i="3"/>
  <c r="D346" i="3"/>
  <c r="D748" i="3"/>
  <c r="D378" i="3"/>
  <c r="D437" i="3"/>
  <c r="D867" i="3"/>
  <c r="D916" i="3"/>
  <c r="D348" i="3"/>
  <c r="D489" i="3"/>
  <c r="D290" i="3"/>
  <c r="D824" i="3"/>
  <c r="D285" i="10"/>
  <c r="D569" i="3"/>
  <c r="D84" i="10"/>
  <c r="D899" i="10"/>
  <c r="D791" i="10"/>
  <c r="D491" i="3"/>
  <c r="D615" i="3"/>
  <c r="D188" i="10"/>
  <c r="D413" i="3"/>
  <c r="D527" i="3"/>
  <c r="D29" i="10"/>
  <c r="D774" i="3"/>
  <c r="D408" i="3"/>
  <c r="D479" i="10"/>
  <c r="D406" i="3"/>
  <c r="D448" i="3"/>
  <c r="D315" i="3"/>
  <c r="D535" i="10"/>
  <c r="D151" i="3"/>
  <c r="D164" i="3"/>
  <c r="D168" i="3"/>
  <c r="D212" i="3"/>
  <c r="D183" i="3"/>
  <c r="D144" i="3"/>
  <c r="D145" i="3"/>
  <c r="D193" i="3"/>
  <c r="D117" i="3"/>
  <c r="D124" i="3"/>
  <c r="D120" i="3"/>
  <c r="D113" i="3"/>
  <c r="D188" i="3"/>
  <c r="D169" i="3"/>
  <c r="D221" i="3"/>
  <c r="D166" i="3"/>
  <c r="D181" i="3"/>
  <c r="D173" i="3"/>
  <c r="D167" i="3"/>
  <c r="D128" i="3"/>
  <c r="D105" i="3"/>
  <c r="D199" i="3"/>
  <c r="D241" i="3"/>
  <c r="D161" i="3"/>
  <c r="D240" i="3"/>
  <c r="D170" i="3"/>
  <c r="D220" i="3"/>
  <c r="D242" i="3"/>
  <c r="D228" i="3"/>
  <c r="D158" i="3"/>
  <c r="D175" i="3"/>
  <c r="D150" i="3"/>
  <c r="D97" i="10"/>
  <c r="D373" i="3"/>
  <c r="D847" i="3"/>
  <c r="D417" i="3"/>
  <c r="D316" i="3"/>
  <c r="D566" i="3"/>
  <c r="D906" i="10"/>
  <c r="D326" i="3"/>
  <c r="D225" i="10"/>
  <c r="D367" i="3"/>
  <c r="D439" i="3"/>
  <c r="D878" i="3"/>
  <c r="D620" i="3"/>
  <c r="D410" i="3"/>
  <c r="D672" i="3"/>
  <c r="D770" i="3"/>
  <c r="D705" i="3"/>
  <c r="D300" i="3"/>
  <c r="D676" i="3"/>
  <c r="D983" i="10"/>
  <c r="D840" i="3"/>
  <c r="D131" i="10"/>
  <c r="D498" i="3"/>
  <c r="D776" i="3"/>
  <c r="D463" i="3"/>
  <c r="D860" i="10"/>
  <c r="D681" i="3"/>
  <c r="D733" i="3"/>
  <c r="D941" i="3"/>
  <c r="D684" i="3"/>
  <c r="D975" i="10"/>
  <c r="D571" i="3"/>
  <c r="D893" i="10"/>
  <c r="D323" i="3"/>
  <c r="D764" i="3"/>
  <c r="D663" i="3"/>
  <c r="D879" i="3"/>
  <c r="D644" i="10"/>
  <c r="D342" i="3"/>
  <c r="D730" i="3"/>
  <c r="D868" i="3"/>
  <c r="D314" i="3"/>
  <c r="D396" i="3"/>
  <c r="D221" i="10"/>
  <c r="D447" i="3"/>
  <c r="D613" i="10"/>
  <c r="D252" i="3"/>
  <c r="D273" i="3"/>
  <c r="D552" i="3"/>
  <c r="D478" i="3"/>
  <c r="D659" i="3"/>
  <c r="D504" i="3"/>
  <c r="D292" i="10"/>
  <c r="D607" i="3"/>
  <c r="D556" i="3"/>
  <c r="D341" i="3"/>
  <c r="D761" i="10"/>
  <c r="D344" i="3"/>
  <c r="D291" i="10"/>
  <c r="D430" i="3"/>
  <c r="D174" i="10"/>
  <c r="D398" i="10"/>
  <c r="D798" i="3"/>
  <c r="D702" i="3"/>
  <c r="D809" i="3"/>
  <c r="D212" i="10"/>
  <c r="D894" i="3"/>
  <c r="D856" i="3"/>
  <c r="D872" i="3"/>
  <c r="D906" i="3"/>
  <c r="D285" i="3"/>
  <c r="D228" i="10"/>
  <c r="D155" i="10"/>
  <c r="D414" i="3"/>
  <c r="D848" i="10"/>
  <c r="D4" i="10"/>
  <c r="D637" i="3"/>
  <c r="D821" i="3"/>
  <c r="D186" i="3"/>
  <c r="D153" i="3"/>
  <c r="D211" i="3"/>
  <c r="D138" i="3"/>
  <c r="D141" i="3"/>
  <c r="D230" i="3"/>
  <c r="D137" i="3"/>
  <c r="D134" i="3"/>
  <c r="D133" i="3"/>
  <c r="D118" i="3"/>
  <c r="D103" i="3"/>
  <c r="D146" i="3"/>
  <c r="D238" i="3"/>
  <c r="D233" i="3"/>
  <c r="D201" i="3"/>
  <c r="D198" i="3"/>
  <c r="D157" i="3"/>
  <c r="D194" i="3"/>
  <c r="D152" i="3"/>
  <c r="D244" i="3"/>
  <c r="D176" i="3"/>
  <c r="D179" i="3"/>
  <c r="D225" i="3"/>
  <c r="D178" i="3"/>
  <c r="D187" i="3"/>
  <c r="D115" i="3"/>
  <c r="D249" i="3"/>
  <c r="D207" i="3"/>
  <c r="D202" i="3"/>
  <c r="D149" i="3"/>
  <c r="D718" i="3"/>
  <c r="D582" i="10"/>
  <c r="D831" i="3"/>
  <c r="D921" i="10"/>
  <c r="D322" i="3"/>
  <c r="D162" i="10"/>
  <c r="D356" i="3"/>
  <c r="D106" i="10"/>
  <c r="D452" i="3"/>
  <c r="D971" i="10"/>
  <c r="D694" i="3"/>
  <c r="D561" i="3"/>
  <c r="D278" i="3"/>
  <c r="D435" i="3"/>
  <c r="D740" i="3"/>
  <c r="D267" i="3"/>
  <c r="D256" i="3"/>
  <c r="D386" i="3"/>
  <c r="D757" i="3"/>
  <c r="D917" i="3"/>
  <c r="D108" i="10"/>
  <c r="D295" i="3"/>
  <c r="D287" i="3"/>
  <c r="D532" i="3"/>
  <c r="D919" i="3"/>
  <c r="D322" i="10"/>
  <c r="D319" i="3"/>
  <c r="D541" i="3"/>
  <c r="D39" i="3"/>
  <c r="D836" i="10"/>
  <c r="D822" i="3"/>
  <c r="D444" i="3"/>
  <c r="D926" i="3"/>
  <c r="D725" i="3"/>
  <c r="D362" i="3"/>
  <c r="D669" i="3"/>
  <c r="D184" i="10"/>
  <c r="D140" i="10"/>
  <c r="D882" i="10"/>
  <c r="D897" i="3"/>
  <c r="D280" i="3"/>
  <c r="D727" i="10"/>
  <c r="D379" i="3"/>
  <c r="D626" i="3"/>
  <c r="D368" i="3"/>
  <c r="D742" i="10"/>
  <c r="D972" i="3"/>
  <c r="D579" i="10"/>
  <c r="D633" i="3"/>
  <c r="D264" i="3"/>
  <c r="D697" i="3"/>
  <c r="D423" i="10"/>
  <c r="D474" i="3"/>
  <c r="D207" i="10"/>
  <c r="D381" i="3"/>
  <c r="D661" i="10"/>
  <c r="D434" i="3"/>
  <c r="D183" i="10"/>
  <c r="D336" i="3"/>
  <c r="D841" i="3"/>
  <c r="D449" i="3"/>
  <c r="D563" i="10"/>
  <c r="D994" i="3"/>
  <c r="D388" i="3"/>
  <c r="D689" i="3"/>
  <c r="D645" i="3"/>
  <c r="D722" i="3"/>
  <c r="D502" i="10"/>
  <c r="D501" i="10"/>
  <c r="D608" i="3"/>
  <c r="D494" i="3"/>
  <c r="D654" i="3"/>
  <c r="D270" i="3"/>
  <c r="D136" i="10"/>
  <c r="D360" i="3"/>
  <c r="D912" i="3"/>
  <c r="D763" i="3"/>
  <c r="D155" i="3"/>
  <c r="D205" i="3"/>
  <c r="D195" i="3"/>
  <c r="D226" i="3"/>
  <c r="D174" i="3"/>
  <c r="D213" i="3"/>
  <c r="D177" i="3"/>
  <c r="D126" i="3"/>
  <c r="D196" i="3"/>
  <c r="D197" i="3"/>
  <c r="D142" i="3"/>
  <c r="D140" i="3"/>
  <c r="D143" i="3"/>
  <c r="D136" i="3"/>
  <c r="D184" i="3"/>
  <c r="D229" i="3"/>
  <c r="D224" i="3"/>
  <c r="D236" i="3"/>
  <c r="D159" i="3"/>
  <c r="D102" i="3"/>
  <c r="D247" i="3"/>
  <c r="D237" i="3"/>
  <c r="D119" i="3"/>
  <c r="D165" i="3"/>
  <c r="D206" i="3"/>
  <c r="D232" i="3"/>
  <c r="D219" i="3"/>
  <c r="D123" i="3"/>
  <c r="D125" i="3"/>
  <c r="D108" i="3"/>
  <c r="D109" i="3"/>
  <c r="D248" i="3"/>
  <c r="D200" i="3"/>
  <c r="D116" i="3"/>
  <c r="D246" i="3"/>
  <c r="D215" i="3"/>
  <c r="D104" i="3"/>
  <c r="D214" i="3"/>
  <c r="D203" i="3"/>
  <c r="D171" i="3"/>
  <c r="D172" i="3"/>
  <c r="D190" i="3"/>
  <c r="D132" i="3"/>
  <c r="D107" i="3"/>
  <c r="D106" i="3"/>
  <c r="D111" i="3"/>
  <c r="D243" i="3"/>
  <c r="D110" i="3"/>
  <c r="D222" i="3"/>
  <c r="D217" i="3"/>
  <c r="D112" i="3"/>
  <c r="D189" i="3"/>
  <c r="D148" i="3"/>
  <c r="D182" i="3"/>
  <c r="D130" i="3"/>
  <c r="D127" i="3"/>
  <c r="D98" i="3"/>
  <c r="D99" i="3"/>
  <c r="D3" i="3"/>
  <c r="D96" i="3"/>
  <c r="D101" i="3"/>
  <c r="D2" i="3"/>
  <c r="D100" i="3"/>
  <c r="D97" i="3"/>
  <c r="D70" i="3"/>
  <c r="D92" i="3"/>
  <c r="D84" i="3"/>
  <c r="D94" i="3"/>
  <c r="D79" i="3"/>
  <c r="D91" i="3"/>
  <c r="D52" i="3"/>
  <c r="D27" i="3"/>
  <c r="D15" i="3"/>
  <c r="D67" i="3"/>
  <c r="D23" i="3"/>
  <c r="D44" i="3"/>
  <c r="D50" i="3"/>
  <c r="D42" i="3"/>
  <c r="D55" i="3"/>
  <c r="D45" i="3"/>
  <c r="D5" i="3"/>
  <c r="D22" i="3"/>
  <c r="D24" i="3"/>
  <c r="D32" i="3"/>
  <c r="D8" i="3"/>
  <c r="D28" i="3"/>
  <c r="D90" i="3"/>
  <c r="D74" i="3"/>
  <c r="D75" i="3"/>
  <c r="D71" i="3"/>
  <c r="D82" i="3"/>
  <c r="D80" i="3"/>
  <c r="D88" i="3"/>
  <c r="D31" i="3"/>
  <c r="D6" i="3"/>
  <c r="D4" i="3"/>
  <c r="D30" i="3"/>
  <c r="D63" i="3"/>
  <c r="D46" i="3"/>
  <c r="D68" i="3"/>
  <c r="D51" i="3"/>
  <c r="D36" i="3"/>
  <c r="D40" i="3"/>
  <c r="D43" i="3"/>
  <c r="D66" i="3"/>
  <c r="D37" i="3"/>
  <c r="D18" i="3"/>
  <c r="D69" i="3"/>
  <c r="D25" i="3"/>
  <c r="D81" i="3"/>
  <c r="D78" i="3"/>
  <c r="D89" i="3"/>
  <c r="D87" i="3"/>
  <c r="D95" i="3"/>
  <c r="D85" i="3"/>
  <c r="D76" i="3"/>
  <c r="D34" i="3"/>
  <c r="D54" i="3"/>
  <c r="D16" i="3"/>
  <c r="D17" i="3"/>
  <c r="D21" i="3"/>
  <c r="D12" i="3"/>
  <c r="D53" i="3"/>
  <c r="D48" i="3"/>
  <c r="D26" i="3"/>
  <c r="D64" i="3"/>
  <c r="D58" i="3"/>
  <c r="D35" i="3"/>
  <c r="D60" i="3"/>
  <c r="D61" i="3"/>
  <c r="D13" i="3"/>
  <c r="D41" i="3"/>
  <c r="D83" i="3"/>
  <c r="D72" i="3"/>
  <c r="D73" i="3"/>
  <c r="D77" i="3"/>
  <c r="D86" i="3"/>
  <c r="D93" i="3"/>
  <c r="D59" i="3"/>
  <c r="D57" i="3"/>
  <c r="D9" i="3"/>
  <c r="D62" i="3"/>
  <c r="D49" i="3"/>
  <c r="D56" i="3"/>
  <c r="D29" i="3"/>
  <c r="D20" i="3"/>
  <c r="D19" i="3"/>
  <c r="D14" i="3"/>
  <c r="D10" i="3"/>
  <c r="D65" i="3"/>
  <c r="D11" i="3"/>
  <c r="D7" i="3"/>
  <c r="D33" i="3"/>
  <c r="D47" i="3"/>
  <c r="AQ68" i="4" l="1"/>
  <c r="AW68" i="4" s="1"/>
  <c r="J127" i="3"/>
  <c r="I127" i="3"/>
  <c r="K127" i="3"/>
  <c r="H127" i="3"/>
  <c r="F127" i="3"/>
  <c r="H130" i="3"/>
  <c r="F130" i="3"/>
  <c r="I130" i="3"/>
  <c r="K130" i="3"/>
  <c r="J130" i="3"/>
  <c r="H78" i="3"/>
  <c r="F78" i="3"/>
  <c r="I78" i="3"/>
  <c r="K78" i="3"/>
  <c r="J78" i="3"/>
  <c r="I67" i="3"/>
  <c r="K67" i="3"/>
  <c r="J67" i="3"/>
  <c r="H67" i="3"/>
  <c r="F67" i="3"/>
  <c r="K76" i="3"/>
  <c r="F76" i="3"/>
  <c r="I76" i="3"/>
  <c r="H76" i="3"/>
  <c r="J76" i="3"/>
  <c r="F11" i="3"/>
  <c r="J11" i="3"/>
  <c r="K11" i="3"/>
  <c r="I11" i="3"/>
  <c r="H11" i="3"/>
  <c r="F19" i="3"/>
  <c r="I19" i="3"/>
  <c r="H19" i="3"/>
  <c r="J19" i="3"/>
  <c r="K19" i="3"/>
  <c r="K182" i="3"/>
  <c r="F182" i="3"/>
  <c r="I182" i="3"/>
  <c r="J182" i="3"/>
  <c r="H182" i="3"/>
  <c r="H28" i="3"/>
  <c r="F28" i="3"/>
  <c r="I28" i="3"/>
  <c r="K28" i="3"/>
  <c r="J28" i="3"/>
  <c r="F55" i="3"/>
  <c r="I55" i="3"/>
  <c r="J55" i="3"/>
  <c r="K55" i="3"/>
  <c r="H55" i="3"/>
  <c r="I148" i="3"/>
  <c r="F148" i="3"/>
  <c r="J148" i="3"/>
  <c r="K148" i="3"/>
  <c r="H148" i="3"/>
  <c r="H189" i="3"/>
  <c r="F189" i="3"/>
  <c r="J189" i="3"/>
  <c r="I189" i="3"/>
  <c r="K189" i="3"/>
  <c r="J112" i="3"/>
  <c r="F112" i="3"/>
  <c r="K112" i="3"/>
  <c r="I112" i="3"/>
  <c r="H112" i="3"/>
  <c r="J60" i="3"/>
  <c r="F60" i="3"/>
  <c r="H60" i="3"/>
  <c r="K60" i="3"/>
  <c r="I60" i="3"/>
  <c r="K217" i="3"/>
  <c r="H217" i="3"/>
  <c r="F217" i="3"/>
  <c r="J217" i="3"/>
  <c r="I217" i="3"/>
  <c r="I222" i="3"/>
  <c r="J222" i="3"/>
  <c r="H222" i="3"/>
  <c r="F222" i="3"/>
  <c r="K222" i="3"/>
  <c r="H110" i="3"/>
  <c r="K110" i="3"/>
  <c r="I110" i="3"/>
  <c r="J110" i="3"/>
  <c r="F110" i="3"/>
  <c r="I37" i="3"/>
  <c r="J37" i="3"/>
  <c r="H37" i="3"/>
  <c r="F37" i="3"/>
  <c r="K37" i="3"/>
  <c r="H243" i="3"/>
  <c r="F243" i="3"/>
  <c r="J243" i="3"/>
  <c r="I243" i="3"/>
  <c r="K243" i="3"/>
  <c r="H111" i="3"/>
  <c r="J111" i="3"/>
  <c r="K111" i="3"/>
  <c r="F111" i="3"/>
  <c r="I111" i="3"/>
  <c r="F106" i="3"/>
  <c r="K106" i="3"/>
  <c r="I106" i="3"/>
  <c r="H106" i="3"/>
  <c r="J106" i="3"/>
  <c r="J107" i="3"/>
  <c r="H107" i="3"/>
  <c r="F107" i="3"/>
  <c r="I107" i="3"/>
  <c r="K107" i="3"/>
  <c r="J132" i="3"/>
  <c r="K132" i="3"/>
  <c r="I132" i="3"/>
  <c r="F132" i="3"/>
  <c r="H132" i="3"/>
  <c r="J62" i="3"/>
  <c r="I62" i="3"/>
  <c r="K62" i="3"/>
  <c r="F62" i="3"/>
  <c r="H62" i="3"/>
  <c r="K190" i="3"/>
  <c r="H190" i="3"/>
  <c r="I190" i="3"/>
  <c r="F190" i="3"/>
  <c r="J190" i="3"/>
  <c r="H172" i="3"/>
  <c r="K172" i="3"/>
  <c r="I172" i="3"/>
  <c r="F172" i="3"/>
  <c r="J172" i="3"/>
  <c r="I171" i="3"/>
  <c r="J171" i="3"/>
  <c r="F171" i="3"/>
  <c r="K171" i="3"/>
  <c r="H171" i="3"/>
  <c r="H17" i="3"/>
  <c r="J17" i="3"/>
  <c r="F17" i="3"/>
  <c r="I17" i="3"/>
  <c r="K17" i="3"/>
  <c r="H47" i="3"/>
  <c r="J47" i="3"/>
  <c r="I47" i="3"/>
  <c r="F47" i="3"/>
  <c r="K47" i="3"/>
  <c r="I203" i="3"/>
  <c r="H203" i="3"/>
  <c r="F203" i="3"/>
  <c r="K203" i="3"/>
  <c r="J203" i="3"/>
  <c r="K214" i="3"/>
  <c r="H214" i="3"/>
  <c r="F214" i="3"/>
  <c r="J214" i="3"/>
  <c r="I214" i="3"/>
  <c r="I104" i="3"/>
  <c r="H104" i="3"/>
  <c r="F104" i="3"/>
  <c r="J104" i="3"/>
  <c r="K104" i="3"/>
  <c r="J215" i="3"/>
  <c r="F215" i="3"/>
  <c r="K215" i="3"/>
  <c r="H215" i="3"/>
  <c r="I215" i="3"/>
  <c r="F22" i="3"/>
  <c r="K22" i="3"/>
  <c r="I22" i="3"/>
  <c r="J22" i="3"/>
  <c r="H22" i="3"/>
  <c r="F246" i="3"/>
  <c r="K246" i="3"/>
  <c r="I246" i="3"/>
  <c r="J246" i="3"/>
  <c r="H246" i="3"/>
  <c r="F116" i="3"/>
  <c r="K116" i="3"/>
  <c r="J116" i="3"/>
  <c r="I116" i="3"/>
  <c r="H116" i="3"/>
  <c r="F200" i="3"/>
  <c r="I200" i="3"/>
  <c r="H200" i="3"/>
  <c r="J200" i="3"/>
  <c r="K200" i="3"/>
  <c r="F248" i="3"/>
  <c r="H248" i="3"/>
  <c r="J248" i="3"/>
  <c r="K248" i="3"/>
  <c r="I248" i="3"/>
  <c r="F109" i="3"/>
  <c r="J109" i="3"/>
  <c r="K109" i="3"/>
  <c r="I109" i="3"/>
  <c r="H109" i="3"/>
  <c r="F108" i="3"/>
  <c r="K108" i="3"/>
  <c r="I108" i="3"/>
  <c r="J108" i="3"/>
  <c r="H108" i="3"/>
  <c r="H125" i="3"/>
  <c r="K125" i="3"/>
  <c r="I125" i="3"/>
  <c r="F125" i="3"/>
  <c r="J125" i="3"/>
  <c r="K123" i="3"/>
  <c r="H123" i="3"/>
  <c r="I123" i="3"/>
  <c r="F123" i="3"/>
  <c r="J123" i="3"/>
  <c r="K26" i="3"/>
  <c r="F26" i="3"/>
  <c r="J26" i="3"/>
  <c r="I26" i="3"/>
  <c r="H26" i="3"/>
  <c r="H30" i="3"/>
  <c r="I30" i="3"/>
  <c r="J30" i="3"/>
  <c r="K30" i="3"/>
  <c r="F30" i="3"/>
  <c r="J219" i="3"/>
  <c r="I219" i="3"/>
  <c r="K219" i="3"/>
  <c r="H219" i="3"/>
  <c r="F219" i="3"/>
  <c r="K65" i="3"/>
  <c r="H65" i="3"/>
  <c r="F65" i="3"/>
  <c r="J65" i="3"/>
  <c r="I65" i="3"/>
  <c r="H232" i="3"/>
  <c r="K232" i="3"/>
  <c r="J232" i="3"/>
  <c r="F232" i="3"/>
  <c r="I232" i="3"/>
  <c r="K15" i="3"/>
  <c r="J15" i="3"/>
  <c r="F15" i="3"/>
  <c r="I15" i="3"/>
  <c r="H15" i="3"/>
  <c r="J206" i="3"/>
  <c r="H206" i="3"/>
  <c r="F206" i="3"/>
  <c r="I206" i="3"/>
  <c r="K206" i="3"/>
  <c r="J165" i="3"/>
  <c r="I165" i="3"/>
  <c r="F165" i="3"/>
  <c r="H165" i="3"/>
  <c r="K165" i="3"/>
  <c r="J119" i="3"/>
  <c r="F119" i="3"/>
  <c r="H119" i="3"/>
  <c r="I119" i="3"/>
  <c r="K119" i="3"/>
  <c r="J237" i="3"/>
  <c r="K237" i="3"/>
  <c r="I237" i="3"/>
  <c r="H237" i="3"/>
  <c r="F237" i="3"/>
  <c r="K41" i="3"/>
  <c r="F41" i="3"/>
  <c r="I41" i="3"/>
  <c r="H41" i="3"/>
  <c r="J41" i="3"/>
  <c r="J95" i="3"/>
  <c r="H95" i="3"/>
  <c r="F95" i="3"/>
  <c r="K95" i="3"/>
  <c r="I95" i="3"/>
  <c r="J36" i="3"/>
  <c r="K36" i="3"/>
  <c r="F36" i="3"/>
  <c r="I36" i="3"/>
  <c r="H36" i="3"/>
  <c r="J9" i="3"/>
  <c r="H9" i="3"/>
  <c r="I9" i="3"/>
  <c r="F9" i="3"/>
  <c r="K9" i="3"/>
  <c r="K247" i="3"/>
  <c r="J247" i="3"/>
  <c r="H247" i="3"/>
  <c r="F247" i="3"/>
  <c r="I247" i="3"/>
  <c r="K75" i="3"/>
  <c r="I75" i="3"/>
  <c r="J75" i="3"/>
  <c r="H75" i="3"/>
  <c r="F75" i="3"/>
  <c r="H91" i="3"/>
  <c r="J91" i="3"/>
  <c r="I91" i="3"/>
  <c r="F91" i="3"/>
  <c r="K91" i="3"/>
  <c r="I82" i="3"/>
  <c r="J82" i="3"/>
  <c r="K82" i="3"/>
  <c r="F82" i="3"/>
  <c r="H82" i="3"/>
  <c r="I102" i="3"/>
  <c r="F102" i="3"/>
  <c r="H102" i="3"/>
  <c r="J102" i="3"/>
  <c r="K102" i="3"/>
  <c r="H35" i="3"/>
  <c r="K35" i="3"/>
  <c r="J35" i="3"/>
  <c r="I35" i="3"/>
  <c r="F35" i="3"/>
  <c r="H42" i="3"/>
  <c r="F42" i="3"/>
  <c r="K42" i="3"/>
  <c r="J42" i="3"/>
  <c r="I42" i="3"/>
  <c r="K159" i="3"/>
  <c r="I159" i="3"/>
  <c r="F159" i="3"/>
  <c r="J159" i="3"/>
  <c r="H159" i="3"/>
  <c r="H25" i="3"/>
  <c r="K25" i="3"/>
  <c r="J25" i="3"/>
  <c r="F25" i="3"/>
  <c r="I25" i="3"/>
  <c r="K236" i="3"/>
  <c r="F236" i="3"/>
  <c r="H236" i="3"/>
  <c r="I236" i="3"/>
  <c r="J236" i="3"/>
  <c r="K20" i="3"/>
  <c r="H20" i="3"/>
  <c r="I20" i="3"/>
  <c r="F20" i="3"/>
  <c r="J20" i="3"/>
  <c r="I224" i="3"/>
  <c r="F224" i="3"/>
  <c r="H224" i="3"/>
  <c r="J224" i="3"/>
  <c r="K224" i="3"/>
  <c r="H229" i="3"/>
  <c r="F229" i="3"/>
  <c r="J229" i="3"/>
  <c r="K229" i="3"/>
  <c r="I229" i="3"/>
  <c r="I97" i="3"/>
  <c r="J97" i="3"/>
  <c r="F97" i="3"/>
  <c r="K97" i="3"/>
  <c r="H97" i="3"/>
  <c r="J48" i="3"/>
  <c r="K48" i="3"/>
  <c r="F48" i="3"/>
  <c r="I48" i="3"/>
  <c r="H48" i="3"/>
  <c r="H184" i="3"/>
  <c r="I184" i="3"/>
  <c r="K184" i="3"/>
  <c r="J184" i="3"/>
  <c r="F184" i="3"/>
  <c r="F94" i="3"/>
  <c r="J94" i="3"/>
  <c r="H94" i="3"/>
  <c r="K94" i="3"/>
  <c r="I94" i="3"/>
  <c r="H136" i="3"/>
  <c r="K136" i="3"/>
  <c r="J136" i="3"/>
  <c r="I136" i="3"/>
  <c r="F136" i="3"/>
  <c r="K143" i="3"/>
  <c r="H143" i="3"/>
  <c r="I143" i="3"/>
  <c r="F143" i="3"/>
  <c r="J143" i="3"/>
  <c r="H16" i="3"/>
  <c r="I16" i="3"/>
  <c r="J16" i="3"/>
  <c r="K16" i="3"/>
  <c r="F16" i="3"/>
  <c r="H140" i="3"/>
  <c r="I140" i="3"/>
  <c r="K140" i="3"/>
  <c r="F140" i="3"/>
  <c r="J140" i="3"/>
  <c r="K142" i="3"/>
  <c r="F142" i="3"/>
  <c r="I142" i="3"/>
  <c r="J142" i="3"/>
  <c r="H142" i="3"/>
  <c r="F197" i="3"/>
  <c r="J197" i="3"/>
  <c r="K197" i="3"/>
  <c r="H197" i="3"/>
  <c r="I197" i="3"/>
  <c r="F196" i="3"/>
  <c r="I196" i="3"/>
  <c r="H196" i="3"/>
  <c r="J196" i="3"/>
  <c r="K196" i="3"/>
  <c r="I126" i="3"/>
  <c r="J126" i="3"/>
  <c r="H126" i="3"/>
  <c r="K126" i="3"/>
  <c r="F126" i="3"/>
  <c r="F66" i="3"/>
  <c r="H66" i="3"/>
  <c r="J66" i="3"/>
  <c r="K66" i="3"/>
  <c r="I66" i="3"/>
  <c r="I77" i="3"/>
  <c r="F77" i="3"/>
  <c r="H77" i="3"/>
  <c r="J77" i="3"/>
  <c r="K77" i="3"/>
  <c r="J74" i="3"/>
  <c r="I74" i="3"/>
  <c r="K74" i="3"/>
  <c r="F74" i="3"/>
  <c r="H74" i="3"/>
  <c r="K86" i="3"/>
  <c r="I86" i="3"/>
  <c r="F86" i="3"/>
  <c r="J86" i="3"/>
  <c r="H86" i="3"/>
  <c r="J5" i="3"/>
  <c r="H5" i="3"/>
  <c r="F5" i="3"/>
  <c r="K5" i="3"/>
  <c r="I5" i="3"/>
  <c r="K177" i="3"/>
  <c r="J177" i="3"/>
  <c r="I177" i="3"/>
  <c r="F177" i="3"/>
  <c r="H177" i="3"/>
  <c r="I213" i="3"/>
  <c r="K213" i="3"/>
  <c r="J213" i="3"/>
  <c r="H213" i="3"/>
  <c r="F213" i="3"/>
  <c r="K8" i="3"/>
  <c r="I8" i="3"/>
  <c r="F8" i="3"/>
  <c r="H8" i="3"/>
  <c r="J8" i="3"/>
  <c r="I174" i="3"/>
  <c r="K174" i="3"/>
  <c r="F174" i="3"/>
  <c r="H174" i="3"/>
  <c r="J174" i="3"/>
  <c r="J51" i="3"/>
  <c r="K51" i="3"/>
  <c r="I51" i="3"/>
  <c r="F51" i="3"/>
  <c r="H51" i="3"/>
  <c r="K226" i="3"/>
  <c r="I226" i="3"/>
  <c r="J226" i="3"/>
  <c r="F226" i="3"/>
  <c r="H226" i="3"/>
  <c r="J33" i="3"/>
  <c r="K33" i="3"/>
  <c r="I33" i="3"/>
  <c r="H33" i="3"/>
  <c r="F33" i="3"/>
  <c r="F195" i="3"/>
  <c r="H195" i="3"/>
  <c r="J195" i="3"/>
  <c r="K195" i="3"/>
  <c r="I195" i="3"/>
  <c r="J205" i="3"/>
  <c r="H205" i="3"/>
  <c r="F205" i="3"/>
  <c r="K205" i="3"/>
  <c r="I205" i="3"/>
  <c r="K155" i="3"/>
  <c r="F155" i="3"/>
  <c r="H155" i="3"/>
  <c r="I155" i="3"/>
  <c r="J155" i="3"/>
  <c r="I3" i="3"/>
  <c r="H3" i="3"/>
  <c r="K3" i="3"/>
  <c r="F3" i="3"/>
  <c r="J3" i="3"/>
  <c r="J763" i="3"/>
  <c r="H763" i="3"/>
  <c r="F763" i="3"/>
  <c r="K763" i="3"/>
  <c r="I763" i="3"/>
  <c r="J912" i="3"/>
  <c r="F912" i="3"/>
  <c r="I912" i="3"/>
  <c r="H912" i="3"/>
  <c r="K912" i="3"/>
  <c r="F360" i="3"/>
  <c r="I360" i="3"/>
  <c r="H360" i="3"/>
  <c r="J360" i="3"/>
  <c r="K360" i="3"/>
  <c r="K270" i="3"/>
  <c r="I270" i="3"/>
  <c r="H270" i="3"/>
  <c r="J270" i="3"/>
  <c r="F270" i="3"/>
  <c r="H654" i="3"/>
  <c r="F654" i="3"/>
  <c r="K654" i="3"/>
  <c r="J654" i="3"/>
  <c r="I654" i="3"/>
  <c r="K494" i="3"/>
  <c r="I494" i="3"/>
  <c r="F494" i="3"/>
  <c r="H494" i="3"/>
  <c r="J494" i="3"/>
  <c r="J608" i="3"/>
  <c r="I608" i="3"/>
  <c r="H608" i="3"/>
  <c r="F608" i="3"/>
  <c r="K608" i="3"/>
  <c r="J722" i="3"/>
  <c r="I722" i="3"/>
  <c r="F722" i="3"/>
  <c r="H722" i="3"/>
  <c r="K722" i="3"/>
  <c r="K645" i="3"/>
  <c r="F645" i="3"/>
  <c r="I645" i="3"/>
  <c r="J645" i="3"/>
  <c r="H645" i="3"/>
  <c r="K689" i="3"/>
  <c r="H689" i="3"/>
  <c r="F689" i="3"/>
  <c r="J689" i="3"/>
  <c r="I689" i="3"/>
  <c r="J388" i="3"/>
  <c r="F388" i="3"/>
  <c r="I388" i="3"/>
  <c r="K388" i="3"/>
  <c r="H388" i="3"/>
  <c r="J994" i="3"/>
  <c r="F994" i="3"/>
  <c r="I994" i="3"/>
  <c r="K994" i="3"/>
  <c r="H994" i="3"/>
  <c r="H449" i="3"/>
  <c r="F449" i="3"/>
  <c r="I449" i="3"/>
  <c r="J449" i="3"/>
  <c r="K449" i="3"/>
  <c r="K841" i="3"/>
  <c r="J841" i="3"/>
  <c r="F841" i="3"/>
  <c r="I841" i="3"/>
  <c r="H841" i="3"/>
  <c r="K336" i="3"/>
  <c r="H336" i="3"/>
  <c r="F336" i="3"/>
  <c r="I336" i="3"/>
  <c r="J336" i="3"/>
  <c r="I434" i="3"/>
  <c r="K434" i="3"/>
  <c r="F434" i="3"/>
  <c r="J434" i="3"/>
  <c r="H434" i="3"/>
  <c r="J381" i="3"/>
  <c r="F381" i="3"/>
  <c r="H381" i="3"/>
  <c r="I381" i="3"/>
  <c r="K381" i="3"/>
  <c r="H474" i="3"/>
  <c r="J474" i="3"/>
  <c r="K474" i="3"/>
  <c r="F474" i="3"/>
  <c r="I474" i="3"/>
  <c r="F697" i="3"/>
  <c r="K697" i="3"/>
  <c r="J697" i="3"/>
  <c r="I697" i="3"/>
  <c r="H697" i="3"/>
  <c r="J264" i="3"/>
  <c r="I264" i="3"/>
  <c r="F264" i="3"/>
  <c r="H264" i="3"/>
  <c r="K264" i="3"/>
  <c r="H633" i="3"/>
  <c r="F633" i="3"/>
  <c r="J633" i="3"/>
  <c r="I633" i="3"/>
  <c r="K633" i="3"/>
  <c r="I972" i="3"/>
  <c r="K972" i="3"/>
  <c r="J972" i="3"/>
  <c r="F972" i="3"/>
  <c r="H972" i="3"/>
  <c r="J743" i="8"/>
  <c r="K743" i="8"/>
  <c r="J368" i="3"/>
  <c r="F368" i="3"/>
  <c r="K368" i="3"/>
  <c r="I368" i="3"/>
  <c r="H368" i="3"/>
  <c r="K626" i="3"/>
  <c r="J626" i="3"/>
  <c r="F626" i="3"/>
  <c r="I626" i="3"/>
  <c r="H626" i="3"/>
  <c r="F379" i="3"/>
  <c r="H379" i="3"/>
  <c r="I379" i="3"/>
  <c r="J379" i="3"/>
  <c r="K379" i="3"/>
  <c r="K728" i="8"/>
  <c r="J728" i="8"/>
  <c r="J280" i="3"/>
  <c r="K280" i="3"/>
  <c r="I280" i="3"/>
  <c r="F280" i="3"/>
  <c r="H280" i="3"/>
  <c r="I897" i="3"/>
  <c r="J897" i="3"/>
  <c r="H897" i="3"/>
  <c r="F897" i="3"/>
  <c r="K897" i="3"/>
  <c r="J883" i="8"/>
  <c r="K883" i="8"/>
  <c r="H669" i="3"/>
  <c r="K669" i="3"/>
  <c r="J669" i="3"/>
  <c r="F669" i="3"/>
  <c r="I669" i="3"/>
  <c r="H362" i="3"/>
  <c r="K362" i="3"/>
  <c r="F362" i="3"/>
  <c r="J362" i="3"/>
  <c r="I362" i="3"/>
  <c r="H725" i="3"/>
  <c r="J725" i="3"/>
  <c r="K725" i="3"/>
  <c r="I725" i="3"/>
  <c r="F725" i="3"/>
  <c r="K926" i="3"/>
  <c r="J926" i="3"/>
  <c r="F926" i="3"/>
  <c r="H926" i="3"/>
  <c r="I926" i="3"/>
  <c r="J444" i="3"/>
  <c r="F444" i="3"/>
  <c r="H444" i="3"/>
  <c r="I444" i="3"/>
  <c r="K444" i="3"/>
  <c r="K822" i="3"/>
  <c r="I822" i="3"/>
  <c r="J822" i="3"/>
  <c r="F822" i="3"/>
  <c r="H822" i="3"/>
  <c r="K837" i="8"/>
  <c r="J837" i="8"/>
  <c r="K39" i="3"/>
  <c r="I39" i="3"/>
  <c r="J39" i="3"/>
  <c r="F39" i="3"/>
  <c r="H39" i="3"/>
  <c r="K541" i="3"/>
  <c r="F541" i="3"/>
  <c r="I541" i="3"/>
  <c r="H541" i="3"/>
  <c r="J541" i="3"/>
  <c r="F319" i="3"/>
  <c r="K319" i="3"/>
  <c r="J319" i="3"/>
  <c r="H319" i="3"/>
  <c r="I319" i="3"/>
  <c r="H919" i="3"/>
  <c r="J919" i="3"/>
  <c r="F919" i="3"/>
  <c r="I919" i="3"/>
  <c r="K919" i="3"/>
  <c r="F532" i="3"/>
  <c r="K532" i="3"/>
  <c r="I532" i="3"/>
  <c r="H532" i="3"/>
  <c r="J532" i="3"/>
  <c r="F287" i="3"/>
  <c r="K287" i="3"/>
  <c r="J287" i="3"/>
  <c r="I287" i="3"/>
  <c r="H287" i="3"/>
  <c r="I295" i="3"/>
  <c r="K295" i="3"/>
  <c r="J295" i="3"/>
  <c r="H295" i="3"/>
  <c r="F295" i="3"/>
  <c r="F917" i="3"/>
  <c r="H917" i="3"/>
  <c r="I917" i="3"/>
  <c r="K917" i="3"/>
  <c r="J917" i="3"/>
  <c r="J757" i="3"/>
  <c r="I757" i="3"/>
  <c r="K757" i="3"/>
  <c r="F757" i="3"/>
  <c r="H757" i="3"/>
  <c r="H386" i="3"/>
  <c r="J386" i="3"/>
  <c r="F386" i="3"/>
  <c r="I386" i="3"/>
  <c r="K386" i="3"/>
  <c r="F256" i="3"/>
  <c r="J256" i="3"/>
  <c r="K256" i="3"/>
  <c r="I256" i="3"/>
  <c r="H256" i="3"/>
  <c r="I267" i="3"/>
  <c r="K267" i="3"/>
  <c r="J267" i="3"/>
  <c r="F267" i="3"/>
  <c r="H267" i="3"/>
  <c r="J740" i="3"/>
  <c r="K740" i="3"/>
  <c r="H740" i="3"/>
  <c r="F740" i="3"/>
  <c r="I740" i="3"/>
  <c r="J435" i="3"/>
  <c r="F435" i="3"/>
  <c r="K435" i="3"/>
  <c r="I435" i="3"/>
  <c r="H435" i="3"/>
  <c r="H278" i="3"/>
  <c r="K278" i="3"/>
  <c r="F278" i="3"/>
  <c r="I278" i="3"/>
  <c r="J278" i="3"/>
  <c r="I561" i="3"/>
  <c r="J561" i="3"/>
  <c r="F561" i="3"/>
  <c r="H561" i="3"/>
  <c r="K561" i="3"/>
  <c r="I694" i="3"/>
  <c r="K694" i="3"/>
  <c r="F694" i="3"/>
  <c r="H694" i="3"/>
  <c r="J694" i="3"/>
  <c r="K972" i="8"/>
  <c r="J972" i="8"/>
  <c r="K452" i="3"/>
  <c r="J452" i="3"/>
  <c r="F452" i="3"/>
  <c r="I452" i="3"/>
  <c r="H452" i="3"/>
  <c r="I356" i="3"/>
  <c r="K356" i="3"/>
  <c r="F356" i="3"/>
  <c r="H356" i="3"/>
  <c r="J356" i="3"/>
  <c r="I322" i="3"/>
  <c r="K322" i="3"/>
  <c r="J322" i="3"/>
  <c r="H322" i="3"/>
  <c r="F322" i="3"/>
  <c r="K922" i="8"/>
  <c r="J922" i="8"/>
  <c r="K831" i="3"/>
  <c r="H831" i="3"/>
  <c r="F831" i="3"/>
  <c r="I831" i="3"/>
  <c r="J831" i="3"/>
  <c r="F718" i="3"/>
  <c r="H718" i="3"/>
  <c r="K718" i="3"/>
  <c r="J718" i="3"/>
  <c r="I718" i="3"/>
  <c r="K149" i="3"/>
  <c r="F149" i="3"/>
  <c r="J149" i="3"/>
  <c r="I149" i="3"/>
  <c r="H149" i="3"/>
  <c r="J202" i="3"/>
  <c r="F202" i="3"/>
  <c r="K202" i="3"/>
  <c r="H202" i="3"/>
  <c r="I202" i="3"/>
  <c r="H207" i="3"/>
  <c r="I207" i="3"/>
  <c r="J207" i="3"/>
  <c r="F207" i="3"/>
  <c r="K207" i="3"/>
  <c r="I249" i="3"/>
  <c r="F249" i="3"/>
  <c r="J249" i="3"/>
  <c r="H249" i="3"/>
  <c r="K249" i="3"/>
  <c r="H93" i="3"/>
  <c r="K93" i="3"/>
  <c r="F93" i="3"/>
  <c r="I93" i="3"/>
  <c r="J93" i="3"/>
  <c r="K87" i="3"/>
  <c r="H87" i="3"/>
  <c r="I87" i="3"/>
  <c r="F87" i="3"/>
  <c r="J87" i="3"/>
  <c r="H101" i="3"/>
  <c r="F101" i="3"/>
  <c r="J101" i="3"/>
  <c r="I101" i="3"/>
  <c r="K101" i="3"/>
  <c r="H115" i="3"/>
  <c r="I115" i="3"/>
  <c r="F115" i="3"/>
  <c r="K115" i="3"/>
  <c r="J115" i="3"/>
  <c r="K50" i="3"/>
  <c r="I50" i="3"/>
  <c r="F50" i="3"/>
  <c r="H50" i="3"/>
  <c r="J50" i="3"/>
  <c r="K187" i="3"/>
  <c r="F187" i="3"/>
  <c r="J187" i="3"/>
  <c r="I187" i="3"/>
  <c r="H187" i="3"/>
  <c r="K178" i="3"/>
  <c r="F178" i="3"/>
  <c r="I178" i="3"/>
  <c r="J178" i="3"/>
  <c r="H178" i="3"/>
  <c r="H10" i="3"/>
  <c r="I10" i="3"/>
  <c r="J10" i="3"/>
  <c r="K10" i="3"/>
  <c r="F10" i="3"/>
  <c r="F225" i="3"/>
  <c r="I225" i="3"/>
  <c r="J225" i="3"/>
  <c r="H225" i="3"/>
  <c r="K225" i="3"/>
  <c r="F4" i="3"/>
  <c r="I4" i="3"/>
  <c r="H4" i="3"/>
  <c r="J4" i="3"/>
  <c r="K4" i="3"/>
  <c r="I13" i="3"/>
  <c r="H13" i="3"/>
  <c r="J13" i="3"/>
  <c r="K13" i="3"/>
  <c r="F13" i="3"/>
  <c r="I179" i="3"/>
  <c r="H179" i="3"/>
  <c r="J179" i="3"/>
  <c r="K179" i="3"/>
  <c r="F179" i="3"/>
  <c r="I176" i="3"/>
  <c r="F176" i="3"/>
  <c r="H176" i="3"/>
  <c r="K176" i="3"/>
  <c r="J176" i="3"/>
  <c r="H244" i="3"/>
  <c r="I244" i="3"/>
  <c r="F244" i="3"/>
  <c r="J244" i="3"/>
  <c r="K244" i="3"/>
  <c r="F69" i="3"/>
  <c r="I69" i="3"/>
  <c r="H69" i="3"/>
  <c r="J69" i="3"/>
  <c r="K69" i="3"/>
  <c r="I70" i="3"/>
  <c r="J70" i="3"/>
  <c r="H70" i="3"/>
  <c r="K70" i="3"/>
  <c r="F70" i="3"/>
  <c r="H92" i="3"/>
  <c r="I92" i="3"/>
  <c r="J92" i="3"/>
  <c r="F92" i="3"/>
  <c r="K92" i="3"/>
  <c r="J85" i="3"/>
  <c r="H85" i="3"/>
  <c r="K85" i="3"/>
  <c r="F85" i="3"/>
  <c r="I85" i="3"/>
  <c r="K32" i="3"/>
  <c r="J32" i="3"/>
  <c r="H32" i="3"/>
  <c r="I32" i="3"/>
  <c r="F32" i="3"/>
  <c r="J152" i="3"/>
  <c r="H152" i="3"/>
  <c r="I152" i="3"/>
  <c r="K152" i="3"/>
  <c r="F152" i="3"/>
  <c r="I29" i="3"/>
  <c r="F29" i="3"/>
  <c r="H29" i="3"/>
  <c r="K29" i="3"/>
  <c r="J29" i="3"/>
  <c r="I194" i="3"/>
  <c r="K194" i="3"/>
  <c r="J194" i="3"/>
  <c r="F194" i="3"/>
  <c r="H194" i="3"/>
  <c r="H157" i="3"/>
  <c r="I157" i="3"/>
  <c r="K157" i="3"/>
  <c r="J157" i="3"/>
  <c r="F157" i="3"/>
  <c r="I58" i="3"/>
  <c r="H58" i="3"/>
  <c r="J58" i="3"/>
  <c r="K58" i="3"/>
  <c r="F58" i="3"/>
  <c r="J198" i="3"/>
  <c r="H198" i="3"/>
  <c r="K198" i="3"/>
  <c r="F198" i="3"/>
  <c r="I198" i="3"/>
  <c r="F201" i="3"/>
  <c r="H201" i="3"/>
  <c r="I201" i="3"/>
  <c r="J201" i="3"/>
  <c r="K201" i="3"/>
  <c r="F233" i="3"/>
  <c r="K233" i="3"/>
  <c r="J233" i="3"/>
  <c r="H233" i="3"/>
  <c r="I233" i="3"/>
  <c r="F238" i="3"/>
  <c r="H238" i="3"/>
  <c r="K238" i="3"/>
  <c r="I238" i="3"/>
  <c r="J238" i="3"/>
  <c r="H146" i="3"/>
  <c r="K146" i="3"/>
  <c r="J146" i="3"/>
  <c r="I146" i="3"/>
  <c r="F146" i="3"/>
  <c r="H103" i="3"/>
  <c r="I103" i="3"/>
  <c r="J103" i="3"/>
  <c r="K103" i="3"/>
  <c r="F103" i="3"/>
  <c r="H118" i="3"/>
  <c r="I118" i="3"/>
  <c r="K118" i="3"/>
  <c r="J118" i="3"/>
  <c r="F118" i="3"/>
  <c r="I133" i="3"/>
  <c r="H133" i="3"/>
  <c r="J133" i="3"/>
  <c r="K133" i="3"/>
  <c r="F133" i="3"/>
  <c r="K134" i="3"/>
  <c r="F134" i="3"/>
  <c r="I134" i="3"/>
  <c r="H134" i="3"/>
  <c r="J134" i="3"/>
  <c r="H71" i="3"/>
  <c r="I71" i="3"/>
  <c r="F71" i="3"/>
  <c r="K71" i="3"/>
  <c r="J71" i="3"/>
  <c r="K7" i="3"/>
  <c r="H7" i="3"/>
  <c r="F7" i="3"/>
  <c r="J7" i="3"/>
  <c r="I7" i="3"/>
  <c r="J137" i="3"/>
  <c r="I137" i="3"/>
  <c r="F137" i="3"/>
  <c r="K137" i="3"/>
  <c r="H137" i="3"/>
  <c r="J53" i="3"/>
  <c r="H53" i="3"/>
  <c r="F53" i="3"/>
  <c r="I53" i="3"/>
  <c r="K53" i="3"/>
  <c r="H230" i="3"/>
  <c r="K230" i="3"/>
  <c r="J230" i="3"/>
  <c r="F230" i="3"/>
  <c r="I230" i="3"/>
  <c r="F141" i="3"/>
  <c r="J141" i="3"/>
  <c r="K141" i="3"/>
  <c r="I141" i="3"/>
  <c r="H141" i="3"/>
  <c r="J43" i="3"/>
  <c r="H43" i="3"/>
  <c r="F43" i="3"/>
  <c r="K43" i="3"/>
  <c r="I43" i="3"/>
  <c r="K138" i="3"/>
  <c r="J138" i="3"/>
  <c r="H138" i="3"/>
  <c r="I138" i="3"/>
  <c r="F138" i="3"/>
  <c r="I27" i="3"/>
  <c r="J27" i="3"/>
  <c r="K27" i="3"/>
  <c r="H27" i="3"/>
  <c r="F27" i="3"/>
  <c r="K211" i="3"/>
  <c r="I211" i="3"/>
  <c r="H211" i="3"/>
  <c r="F211" i="3"/>
  <c r="J211" i="3"/>
  <c r="J153" i="3"/>
  <c r="K153" i="3"/>
  <c r="H153" i="3"/>
  <c r="F153" i="3"/>
  <c r="I153" i="3"/>
  <c r="I186" i="3"/>
  <c r="F186" i="3"/>
  <c r="H186" i="3"/>
  <c r="K186" i="3"/>
  <c r="J186" i="3"/>
  <c r="F821" i="3"/>
  <c r="H821" i="3"/>
  <c r="I821" i="3"/>
  <c r="K821" i="3"/>
  <c r="J821" i="3"/>
  <c r="K637" i="3"/>
  <c r="H637" i="3"/>
  <c r="F637" i="3"/>
  <c r="I637" i="3"/>
  <c r="J637" i="3"/>
  <c r="J849" i="8"/>
  <c r="K849" i="8"/>
  <c r="J414" i="3"/>
  <c r="K414" i="3"/>
  <c r="H414" i="3"/>
  <c r="F414" i="3"/>
  <c r="I414" i="3"/>
  <c r="H285" i="3"/>
  <c r="F285" i="3"/>
  <c r="K285" i="3"/>
  <c r="J285" i="3"/>
  <c r="I285" i="3"/>
  <c r="I906" i="3"/>
  <c r="J906" i="3"/>
  <c r="K906" i="3"/>
  <c r="H906" i="3"/>
  <c r="F906" i="3"/>
  <c r="J872" i="3"/>
  <c r="H872" i="3"/>
  <c r="I872" i="3"/>
  <c r="K872" i="3"/>
  <c r="F872" i="3"/>
  <c r="K856" i="3"/>
  <c r="J856" i="3"/>
  <c r="F856" i="3"/>
  <c r="I856" i="3"/>
  <c r="H856" i="3"/>
  <c r="H894" i="3"/>
  <c r="K894" i="3"/>
  <c r="I894" i="3"/>
  <c r="F894" i="3"/>
  <c r="J894" i="3"/>
  <c r="J809" i="3"/>
  <c r="K809" i="3"/>
  <c r="I809" i="3"/>
  <c r="F809" i="3"/>
  <c r="H809" i="3"/>
  <c r="K702" i="3"/>
  <c r="J702" i="3"/>
  <c r="I702" i="3"/>
  <c r="H702" i="3"/>
  <c r="F702" i="3"/>
  <c r="H798" i="3"/>
  <c r="J798" i="3"/>
  <c r="F798" i="3"/>
  <c r="K798" i="3"/>
  <c r="I798" i="3"/>
  <c r="H430" i="3"/>
  <c r="I430" i="3"/>
  <c r="J430" i="3"/>
  <c r="K430" i="3"/>
  <c r="F430" i="3"/>
  <c r="H344" i="3"/>
  <c r="F344" i="3"/>
  <c r="I344" i="3"/>
  <c r="J344" i="3"/>
  <c r="K344" i="3"/>
  <c r="K762" i="8"/>
  <c r="J762" i="8"/>
  <c r="H341" i="3"/>
  <c r="F341" i="3"/>
  <c r="J341" i="3"/>
  <c r="K341" i="3"/>
  <c r="I341" i="3"/>
  <c r="K556" i="3"/>
  <c r="H556" i="3"/>
  <c r="F556" i="3"/>
  <c r="I556" i="3"/>
  <c r="J556" i="3"/>
  <c r="I607" i="3"/>
  <c r="J607" i="3"/>
  <c r="H607" i="3"/>
  <c r="F607" i="3"/>
  <c r="K607" i="3"/>
  <c r="I504" i="3"/>
  <c r="K504" i="3"/>
  <c r="H504" i="3"/>
  <c r="J504" i="3"/>
  <c r="F504" i="3"/>
  <c r="I659" i="3"/>
  <c r="J659" i="3"/>
  <c r="H659" i="3"/>
  <c r="F659" i="3"/>
  <c r="K659" i="3"/>
  <c r="K478" i="3"/>
  <c r="H478" i="3"/>
  <c r="F478" i="3"/>
  <c r="J478" i="3"/>
  <c r="I478" i="3"/>
  <c r="F552" i="3"/>
  <c r="H552" i="3"/>
  <c r="J552" i="3"/>
  <c r="K552" i="3"/>
  <c r="I552" i="3"/>
  <c r="I273" i="3"/>
  <c r="H273" i="3"/>
  <c r="J273" i="3"/>
  <c r="F273" i="3"/>
  <c r="K273" i="3"/>
  <c r="K252" i="3"/>
  <c r="J252" i="3"/>
  <c r="H252" i="3"/>
  <c r="I252" i="3"/>
  <c r="F252" i="3"/>
  <c r="F447" i="3"/>
  <c r="H447" i="3"/>
  <c r="K447" i="3"/>
  <c r="J447" i="3"/>
  <c r="I447" i="3"/>
  <c r="F396" i="3"/>
  <c r="I396" i="3"/>
  <c r="K396" i="3"/>
  <c r="J396" i="3"/>
  <c r="H396" i="3"/>
  <c r="F314" i="3"/>
  <c r="J314" i="3"/>
  <c r="K314" i="3"/>
  <c r="I314" i="3"/>
  <c r="H314" i="3"/>
  <c r="H868" i="3"/>
  <c r="J868" i="3"/>
  <c r="K868" i="3"/>
  <c r="F868" i="3"/>
  <c r="I868" i="3"/>
  <c r="J730" i="3"/>
  <c r="K730" i="3"/>
  <c r="H730" i="3"/>
  <c r="F730" i="3"/>
  <c r="I730" i="3"/>
  <c r="K342" i="3"/>
  <c r="F342" i="3"/>
  <c r="I342" i="3"/>
  <c r="J342" i="3"/>
  <c r="H342" i="3"/>
  <c r="I879" i="3"/>
  <c r="F879" i="3"/>
  <c r="H879" i="3"/>
  <c r="K879" i="3"/>
  <c r="J879" i="3"/>
  <c r="F663" i="3"/>
  <c r="I663" i="3"/>
  <c r="H663" i="3"/>
  <c r="K663" i="3"/>
  <c r="J663" i="3"/>
  <c r="I764" i="3"/>
  <c r="K764" i="3"/>
  <c r="F764" i="3"/>
  <c r="J764" i="3"/>
  <c r="H764" i="3"/>
  <c r="H323" i="3"/>
  <c r="K323" i="3"/>
  <c r="F323" i="3"/>
  <c r="J323" i="3"/>
  <c r="I323" i="3"/>
  <c r="J894" i="8"/>
  <c r="K894" i="8"/>
  <c r="F571" i="3"/>
  <c r="H571" i="3"/>
  <c r="I571" i="3"/>
  <c r="K571" i="3"/>
  <c r="J571" i="3"/>
  <c r="J976" i="8"/>
  <c r="K976" i="8"/>
  <c r="I684" i="3"/>
  <c r="J684" i="3"/>
  <c r="K684" i="3"/>
  <c r="H684" i="3"/>
  <c r="F684" i="3"/>
  <c r="K941" i="3"/>
  <c r="J941" i="3"/>
  <c r="H941" i="3"/>
  <c r="I941" i="3"/>
  <c r="F941" i="3"/>
  <c r="F733" i="3"/>
  <c r="H733" i="3"/>
  <c r="J733" i="3"/>
  <c r="K733" i="3"/>
  <c r="I733" i="3"/>
  <c r="F681" i="3"/>
  <c r="I681" i="3"/>
  <c r="H681" i="3"/>
  <c r="J681" i="3"/>
  <c r="K681" i="3"/>
  <c r="J861" i="8"/>
  <c r="K861" i="8"/>
  <c r="I463" i="3"/>
  <c r="H463" i="3"/>
  <c r="F463" i="3"/>
  <c r="J463" i="3"/>
  <c r="K463" i="3"/>
  <c r="K776" i="3"/>
  <c r="H776" i="3"/>
  <c r="F776" i="3"/>
  <c r="I776" i="3"/>
  <c r="J776" i="3"/>
  <c r="J498" i="3"/>
  <c r="F498" i="3"/>
  <c r="K498" i="3"/>
  <c r="I498" i="3"/>
  <c r="H498" i="3"/>
  <c r="J840" i="3"/>
  <c r="K840" i="3"/>
  <c r="H840" i="3"/>
  <c r="F840" i="3"/>
  <c r="I840" i="3"/>
  <c r="J984" i="8"/>
  <c r="K984" i="8"/>
  <c r="J676" i="3"/>
  <c r="F676" i="3"/>
  <c r="H676" i="3"/>
  <c r="I676" i="3"/>
  <c r="K676" i="3"/>
  <c r="H300" i="3"/>
  <c r="K300" i="3"/>
  <c r="J300" i="3"/>
  <c r="F300" i="3"/>
  <c r="I300" i="3"/>
  <c r="K705" i="3"/>
  <c r="I705" i="3"/>
  <c r="H705" i="3"/>
  <c r="F705" i="3"/>
  <c r="J705" i="3"/>
  <c r="F770" i="3"/>
  <c r="J770" i="3"/>
  <c r="I770" i="3"/>
  <c r="K770" i="3"/>
  <c r="H770" i="3"/>
  <c r="J672" i="3"/>
  <c r="K672" i="3"/>
  <c r="H672" i="3"/>
  <c r="I672" i="3"/>
  <c r="F672" i="3"/>
  <c r="H410" i="3"/>
  <c r="J410" i="3"/>
  <c r="I410" i="3"/>
  <c r="F410" i="3"/>
  <c r="K410" i="3"/>
  <c r="H620" i="3"/>
  <c r="J620" i="3"/>
  <c r="K620" i="3"/>
  <c r="I620" i="3"/>
  <c r="F620" i="3"/>
  <c r="K878" i="3"/>
  <c r="F878" i="3"/>
  <c r="J878" i="3"/>
  <c r="I878" i="3"/>
  <c r="H878" i="3"/>
  <c r="I439" i="3"/>
  <c r="K439" i="3"/>
  <c r="H439" i="3"/>
  <c r="F439" i="3"/>
  <c r="J439" i="3"/>
  <c r="J367" i="3"/>
  <c r="F367" i="3"/>
  <c r="K367" i="3"/>
  <c r="H367" i="3"/>
  <c r="I367" i="3"/>
  <c r="H326" i="3"/>
  <c r="I326" i="3"/>
  <c r="J326" i="3"/>
  <c r="K326" i="3"/>
  <c r="F326" i="3"/>
  <c r="K907" i="8"/>
  <c r="J907" i="8"/>
  <c r="F566" i="3"/>
  <c r="J566" i="3"/>
  <c r="K566" i="3"/>
  <c r="H566" i="3"/>
  <c r="I566" i="3"/>
  <c r="J316" i="3"/>
  <c r="H316" i="3"/>
  <c r="K316" i="3"/>
  <c r="I316" i="3"/>
  <c r="F316" i="3"/>
  <c r="H417" i="3"/>
  <c r="I417" i="3"/>
  <c r="J417" i="3"/>
  <c r="K417" i="3"/>
  <c r="F417" i="3"/>
  <c r="F847" i="3"/>
  <c r="H847" i="3"/>
  <c r="J847" i="3"/>
  <c r="K847" i="3"/>
  <c r="I847" i="3"/>
  <c r="K373" i="3"/>
  <c r="H373" i="3"/>
  <c r="I373" i="3"/>
  <c r="F373" i="3"/>
  <c r="J373" i="3"/>
  <c r="H150" i="3"/>
  <c r="F150" i="3"/>
  <c r="I150" i="3"/>
  <c r="K150" i="3"/>
  <c r="J150" i="3"/>
  <c r="K175" i="3"/>
  <c r="F175" i="3"/>
  <c r="I175" i="3"/>
  <c r="H175" i="3"/>
  <c r="J175" i="3"/>
  <c r="J158" i="3"/>
  <c r="K158" i="3"/>
  <c r="I158" i="3"/>
  <c r="H158" i="3"/>
  <c r="F158" i="3"/>
  <c r="F228" i="3"/>
  <c r="J228" i="3"/>
  <c r="H228" i="3"/>
  <c r="K228" i="3"/>
  <c r="I228" i="3"/>
  <c r="K242" i="3"/>
  <c r="H242" i="3"/>
  <c r="J242" i="3"/>
  <c r="F242" i="3"/>
  <c r="I242" i="3"/>
  <c r="I68" i="3"/>
  <c r="H68" i="3"/>
  <c r="K68" i="3"/>
  <c r="F68" i="3"/>
  <c r="J68" i="3"/>
  <c r="J80" i="3"/>
  <c r="H80" i="3"/>
  <c r="K80" i="3"/>
  <c r="F80" i="3"/>
  <c r="I80" i="3"/>
  <c r="H84" i="3"/>
  <c r="F84" i="3"/>
  <c r="J84" i="3"/>
  <c r="I84" i="3"/>
  <c r="K84" i="3"/>
  <c r="I83" i="3"/>
  <c r="K83" i="3"/>
  <c r="F83" i="3"/>
  <c r="J83" i="3"/>
  <c r="H83" i="3"/>
  <c r="K44" i="3"/>
  <c r="F44" i="3"/>
  <c r="I44" i="3"/>
  <c r="H44" i="3"/>
  <c r="J44" i="3"/>
  <c r="J220" i="3"/>
  <c r="I220" i="3"/>
  <c r="H220" i="3"/>
  <c r="F220" i="3"/>
  <c r="K220" i="3"/>
  <c r="J61" i="3"/>
  <c r="F61" i="3"/>
  <c r="K61" i="3"/>
  <c r="I61" i="3"/>
  <c r="H61" i="3"/>
  <c r="F170" i="3"/>
  <c r="K170" i="3"/>
  <c r="I170" i="3"/>
  <c r="J170" i="3"/>
  <c r="H170" i="3"/>
  <c r="F56" i="3"/>
  <c r="H56" i="3"/>
  <c r="K56" i="3"/>
  <c r="J56" i="3"/>
  <c r="I56" i="3"/>
  <c r="H240" i="3"/>
  <c r="I240" i="3"/>
  <c r="K240" i="3"/>
  <c r="J240" i="3"/>
  <c r="F240" i="3"/>
  <c r="K161" i="3"/>
  <c r="I161" i="3"/>
  <c r="H161" i="3"/>
  <c r="F161" i="3"/>
  <c r="J161" i="3"/>
  <c r="I241" i="3"/>
  <c r="H241" i="3"/>
  <c r="J241" i="3"/>
  <c r="K241" i="3"/>
  <c r="F241" i="3"/>
  <c r="H199" i="3"/>
  <c r="K199" i="3"/>
  <c r="I199" i="3"/>
  <c r="F199" i="3"/>
  <c r="J199" i="3"/>
  <c r="H105" i="3"/>
  <c r="F105" i="3"/>
  <c r="I105" i="3"/>
  <c r="J105" i="3"/>
  <c r="K105" i="3"/>
  <c r="H99" i="3"/>
  <c r="I99" i="3"/>
  <c r="J99" i="3"/>
  <c r="F99" i="3"/>
  <c r="K99" i="3"/>
  <c r="F128" i="3"/>
  <c r="J128" i="3"/>
  <c r="K128" i="3"/>
  <c r="H128" i="3"/>
  <c r="I128" i="3"/>
  <c r="I79" i="3"/>
  <c r="F79" i="3"/>
  <c r="H79" i="3"/>
  <c r="K79" i="3"/>
  <c r="J79" i="3"/>
  <c r="H73" i="3"/>
  <c r="F73" i="3"/>
  <c r="J73" i="3"/>
  <c r="I73" i="3"/>
  <c r="K73" i="3"/>
  <c r="K18" i="3"/>
  <c r="I18" i="3"/>
  <c r="F18" i="3"/>
  <c r="H18" i="3"/>
  <c r="J18" i="3"/>
  <c r="K167" i="3"/>
  <c r="H167" i="3"/>
  <c r="I167" i="3"/>
  <c r="F167" i="3"/>
  <c r="J167" i="3"/>
  <c r="H12" i="3"/>
  <c r="F12" i="3"/>
  <c r="J12" i="3"/>
  <c r="I12" i="3"/>
  <c r="K12" i="3"/>
  <c r="F57" i="3"/>
  <c r="H57" i="3"/>
  <c r="J57" i="3"/>
  <c r="K57" i="3"/>
  <c r="I57" i="3"/>
  <c r="J173" i="3"/>
  <c r="H173" i="3"/>
  <c r="F173" i="3"/>
  <c r="I173" i="3"/>
  <c r="K173" i="3"/>
  <c r="J45" i="3"/>
  <c r="F45" i="3"/>
  <c r="I45" i="3"/>
  <c r="H45" i="3"/>
  <c r="K45" i="3"/>
  <c r="K181" i="3"/>
  <c r="I181" i="3"/>
  <c r="J181" i="3"/>
  <c r="H181" i="3"/>
  <c r="F181" i="3"/>
  <c r="K166" i="3"/>
  <c r="J166" i="3"/>
  <c r="F166" i="3"/>
  <c r="H166" i="3"/>
  <c r="I166" i="3"/>
  <c r="H221" i="3"/>
  <c r="F221" i="3"/>
  <c r="J221" i="3"/>
  <c r="I221" i="3"/>
  <c r="K221" i="3"/>
  <c r="J169" i="3"/>
  <c r="H169" i="3"/>
  <c r="I169" i="3"/>
  <c r="F169" i="3"/>
  <c r="K169" i="3"/>
  <c r="F188" i="3"/>
  <c r="I188" i="3"/>
  <c r="K188" i="3"/>
  <c r="J188" i="3"/>
  <c r="H188" i="3"/>
  <c r="H113" i="3"/>
  <c r="F113" i="3"/>
  <c r="I113" i="3"/>
  <c r="K113" i="3"/>
  <c r="J113" i="3"/>
  <c r="H120" i="3"/>
  <c r="J120" i="3"/>
  <c r="I120" i="3"/>
  <c r="F120" i="3"/>
  <c r="K120" i="3"/>
  <c r="H124" i="3"/>
  <c r="I124" i="3"/>
  <c r="J124" i="3"/>
  <c r="K124" i="3"/>
  <c r="F124" i="3"/>
  <c r="H117" i="3"/>
  <c r="J117" i="3"/>
  <c r="F117" i="3"/>
  <c r="K117" i="3"/>
  <c r="I117" i="3"/>
  <c r="F54" i="3"/>
  <c r="H54" i="3"/>
  <c r="I54" i="3"/>
  <c r="K54" i="3"/>
  <c r="J54" i="3"/>
  <c r="H193" i="3"/>
  <c r="J193" i="3"/>
  <c r="F193" i="3"/>
  <c r="I193" i="3"/>
  <c r="K193" i="3"/>
  <c r="F145" i="3"/>
  <c r="J145" i="3"/>
  <c r="I145" i="3"/>
  <c r="K145" i="3"/>
  <c r="H145" i="3"/>
  <c r="J46" i="3"/>
  <c r="F46" i="3"/>
  <c r="K46" i="3"/>
  <c r="I46" i="3"/>
  <c r="H46" i="3"/>
  <c r="F144" i="3"/>
  <c r="I144" i="3"/>
  <c r="J144" i="3"/>
  <c r="H144" i="3"/>
  <c r="K144" i="3"/>
  <c r="H183" i="3"/>
  <c r="I183" i="3"/>
  <c r="F183" i="3"/>
  <c r="K183" i="3"/>
  <c r="J183" i="3"/>
  <c r="K14" i="3"/>
  <c r="H14" i="3"/>
  <c r="I14" i="3"/>
  <c r="J14" i="3"/>
  <c r="F14" i="3"/>
  <c r="I212" i="3"/>
  <c r="H212" i="3"/>
  <c r="K212" i="3"/>
  <c r="J212" i="3"/>
  <c r="F212" i="3"/>
  <c r="I6" i="3"/>
  <c r="K6" i="3"/>
  <c r="J6" i="3"/>
  <c r="H6" i="3"/>
  <c r="F6" i="3"/>
  <c r="J168" i="3"/>
  <c r="K168" i="3"/>
  <c r="F168" i="3"/>
  <c r="H168" i="3"/>
  <c r="I168" i="3"/>
  <c r="J164" i="3"/>
  <c r="K164" i="3"/>
  <c r="I164" i="3"/>
  <c r="F164" i="3"/>
  <c r="H164" i="3"/>
  <c r="F151" i="3"/>
  <c r="J151" i="3"/>
  <c r="H151" i="3"/>
  <c r="I151" i="3"/>
  <c r="K151" i="3"/>
  <c r="K315" i="3"/>
  <c r="J315" i="3"/>
  <c r="F315" i="3"/>
  <c r="I315" i="3"/>
  <c r="H315" i="3"/>
  <c r="J448" i="3"/>
  <c r="I448" i="3"/>
  <c r="H448" i="3"/>
  <c r="K448" i="3"/>
  <c r="F448" i="3"/>
  <c r="F406" i="3"/>
  <c r="K406" i="3"/>
  <c r="J406" i="3"/>
  <c r="I406" i="3"/>
  <c r="H406" i="3"/>
  <c r="F408" i="3"/>
  <c r="I408" i="3"/>
  <c r="H408" i="3"/>
  <c r="K408" i="3"/>
  <c r="J408" i="3"/>
  <c r="J774" i="3"/>
  <c r="F774" i="3"/>
  <c r="K774" i="3"/>
  <c r="H774" i="3"/>
  <c r="I774" i="3"/>
  <c r="H527" i="3"/>
  <c r="J527" i="3"/>
  <c r="F527" i="3"/>
  <c r="K527" i="3"/>
  <c r="I527" i="3"/>
  <c r="I413" i="3"/>
  <c r="H413" i="3"/>
  <c r="K413" i="3"/>
  <c r="J413" i="3"/>
  <c r="F413" i="3"/>
  <c r="F615" i="3"/>
  <c r="K615" i="3"/>
  <c r="I615" i="3"/>
  <c r="H615" i="3"/>
  <c r="J615" i="3"/>
  <c r="K491" i="3"/>
  <c r="H491" i="3"/>
  <c r="J491" i="3"/>
  <c r="F491" i="3"/>
  <c r="I491" i="3"/>
  <c r="J792" i="8"/>
  <c r="K792" i="8"/>
  <c r="K900" i="8"/>
  <c r="J900" i="8"/>
  <c r="H569" i="3"/>
  <c r="J569" i="3"/>
  <c r="I569" i="3"/>
  <c r="K569" i="3"/>
  <c r="F569" i="3"/>
  <c r="H824" i="3"/>
  <c r="J824" i="3"/>
  <c r="F824" i="3"/>
  <c r="K824" i="3"/>
  <c r="I824" i="3"/>
  <c r="F290" i="3"/>
  <c r="K290" i="3"/>
  <c r="I290" i="3"/>
  <c r="H290" i="3"/>
  <c r="J290" i="3"/>
  <c r="F489" i="3"/>
  <c r="I489" i="3"/>
  <c r="H489" i="3"/>
  <c r="J489" i="3"/>
  <c r="K489" i="3"/>
  <c r="K348" i="3"/>
  <c r="I348" i="3"/>
  <c r="J348" i="3"/>
  <c r="H348" i="3"/>
  <c r="F348" i="3"/>
  <c r="K916" i="3"/>
  <c r="F916" i="3"/>
  <c r="J916" i="3"/>
  <c r="I916" i="3"/>
  <c r="H916" i="3"/>
  <c r="F867" i="3"/>
  <c r="I867" i="3"/>
  <c r="J867" i="3"/>
  <c r="H867" i="3"/>
  <c r="K867" i="3"/>
  <c r="H437" i="3"/>
  <c r="F437" i="3"/>
  <c r="J437" i="3"/>
  <c r="I437" i="3"/>
  <c r="K437" i="3"/>
  <c r="F378" i="3"/>
  <c r="J378" i="3"/>
  <c r="I378" i="3"/>
  <c r="H378" i="3"/>
  <c r="K378" i="3"/>
  <c r="I748" i="3"/>
  <c r="H748" i="3"/>
  <c r="F748" i="3"/>
  <c r="J748" i="3"/>
  <c r="K748" i="3"/>
  <c r="H346" i="3"/>
  <c r="J346" i="3"/>
  <c r="I346" i="3"/>
  <c r="K346" i="3"/>
  <c r="F346" i="3"/>
  <c r="F560" i="3"/>
  <c r="H560" i="3"/>
  <c r="J560" i="3"/>
  <c r="I560" i="3"/>
  <c r="K560" i="3"/>
  <c r="J998" i="3"/>
  <c r="I998" i="3"/>
  <c r="H998" i="3"/>
  <c r="K998" i="3"/>
  <c r="F998" i="3"/>
  <c r="H470" i="3"/>
  <c r="I470" i="3"/>
  <c r="F470" i="3"/>
  <c r="K470" i="3"/>
  <c r="J470" i="3"/>
  <c r="H502" i="3"/>
  <c r="F502" i="3"/>
  <c r="K502" i="3"/>
  <c r="I502" i="3"/>
  <c r="J502" i="3"/>
  <c r="J625" i="3"/>
  <c r="H625" i="3"/>
  <c r="F625" i="3"/>
  <c r="K625" i="3"/>
  <c r="I625" i="3"/>
  <c r="F613" i="3"/>
  <c r="I613" i="3"/>
  <c r="J613" i="3"/>
  <c r="K613" i="3"/>
  <c r="H613" i="3"/>
  <c r="H902" i="3"/>
  <c r="I902" i="3"/>
  <c r="F902" i="3"/>
  <c r="K902" i="3"/>
  <c r="J902" i="3"/>
  <c r="J426" i="3"/>
  <c r="H426" i="3"/>
  <c r="I426" i="3"/>
  <c r="F426" i="3"/>
  <c r="K426" i="3"/>
  <c r="K708" i="3"/>
  <c r="H708" i="3"/>
  <c r="I708" i="3"/>
  <c r="J708" i="3"/>
  <c r="F708" i="3"/>
  <c r="J401" i="3"/>
  <c r="F401" i="3"/>
  <c r="K401" i="3"/>
  <c r="I401" i="3"/>
  <c r="H401" i="3"/>
  <c r="J565" i="3"/>
  <c r="I565" i="3"/>
  <c r="K565" i="3"/>
  <c r="H565" i="3"/>
  <c r="F565" i="3"/>
  <c r="K382" i="3"/>
  <c r="I382" i="3"/>
  <c r="J382" i="3"/>
  <c r="F382" i="3"/>
  <c r="H382" i="3"/>
  <c r="K507" i="3"/>
  <c r="I507" i="3"/>
  <c r="F507" i="3"/>
  <c r="J507" i="3"/>
  <c r="H507" i="3"/>
  <c r="H812" i="3"/>
  <c r="I812" i="3"/>
  <c r="F812" i="3"/>
  <c r="K812" i="3"/>
  <c r="J812" i="3"/>
  <c r="F523" i="3"/>
  <c r="I523" i="3"/>
  <c r="H523" i="3"/>
  <c r="J523" i="3"/>
  <c r="K523" i="3"/>
  <c r="J353" i="3"/>
  <c r="I353" i="3"/>
  <c r="F353" i="3"/>
  <c r="H353" i="3"/>
  <c r="K353" i="3"/>
  <c r="F587" i="3"/>
  <c r="K587" i="3"/>
  <c r="H587" i="3"/>
  <c r="I587" i="3"/>
  <c r="J587" i="3"/>
  <c r="J685" i="3"/>
  <c r="K685" i="3"/>
  <c r="I685" i="3"/>
  <c r="H685" i="3"/>
  <c r="F685" i="3"/>
  <c r="J977" i="8"/>
  <c r="K977" i="8"/>
  <c r="H954" i="3"/>
  <c r="J954" i="3"/>
  <c r="K954" i="3"/>
  <c r="I954" i="3"/>
  <c r="F954" i="3"/>
  <c r="J795" i="8"/>
  <c r="K795" i="8"/>
  <c r="J719" i="3"/>
  <c r="F719" i="3"/>
  <c r="H719" i="3"/>
  <c r="I719" i="3"/>
  <c r="K719" i="3"/>
  <c r="J283" i="3"/>
  <c r="H283" i="3"/>
  <c r="F283" i="3"/>
  <c r="K283" i="3"/>
  <c r="I283" i="3"/>
  <c r="F854" i="3"/>
  <c r="J854" i="3"/>
  <c r="I854" i="3"/>
  <c r="H854" i="3"/>
  <c r="K854" i="3"/>
  <c r="I619" i="3"/>
  <c r="J619" i="3"/>
  <c r="H619" i="3"/>
  <c r="F619" i="3"/>
  <c r="K619" i="3"/>
  <c r="J857" i="8"/>
  <c r="K857" i="8"/>
  <c r="F305" i="3"/>
  <c r="I305" i="3"/>
  <c r="K305" i="3"/>
  <c r="H305" i="3"/>
  <c r="J305" i="3"/>
  <c r="K882" i="3"/>
  <c r="F882" i="3"/>
  <c r="J882" i="3"/>
  <c r="H882" i="3"/>
  <c r="I882" i="3"/>
  <c r="J871" i="3"/>
  <c r="I871" i="3"/>
  <c r="H871" i="3"/>
  <c r="F871" i="3"/>
  <c r="K871" i="3"/>
  <c r="I450" i="3"/>
  <c r="H450" i="3"/>
  <c r="J450" i="3"/>
  <c r="K450" i="3"/>
  <c r="F450" i="3"/>
  <c r="J788" i="3"/>
  <c r="H788" i="3"/>
  <c r="K788" i="3"/>
  <c r="F788" i="3"/>
  <c r="I788" i="3"/>
  <c r="J908" i="3"/>
  <c r="H908" i="3"/>
  <c r="F908" i="3"/>
  <c r="K908" i="3"/>
  <c r="I908" i="3"/>
  <c r="F486" i="3"/>
  <c r="K486" i="3"/>
  <c r="J486" i="3"/>
  <c r="I486" i="3"/>
  <c r="H486" i="3"/>
  <c r="F235" i="3"/>
  <c r="I235" i="3"/>
  <c r="H235" i="3"/>
  <c r="K235" i="3"/>
  <c r="J235" i="3"/>
  <c r="J209" i="3"/>
  <c r="H209" i="3"/>
  <c r="F209" i="3"/>
  <c r="I209" i="3"/>
  <c r="K209" i="3"/>
  <c r="F180" i="3"/>
  <c r="H180" i="3"/>
  <c r="J180" i="3"/>
  <c r="K180" i="3"/>
  <c r="I180" i="3"/>
  <c r="F239" i="3"/>
  <c r="I239" i="3"/>
  <c r="H239" i="3"/>
  <c r="J239" i="3"/>
  <c r="K239" i="3"/>
  <c r="K114" i="3"/>
  <c r="I114" i="3"/>
  <c r="J114" i="3"/>
  <c r="H114" i="3"/>
  <c r="F114" i="3"/>
  <c r="F129" i="3"/>
  <c r="I129" i="3"/>
  <c r="K129" i="3"/>
  <c r="J129" i="3"/>
  <c r="H129" i="3"/>
  <c r="I131" i="3"/>
  <c r="F131" i="3"/>
  <c r="H131" i="3"/>
  <c r="J131" i="3"/>
  <c r="K131" i="3"/>
  <c r="I81" i="3"/>
  <c r="K81" i="3"/>
  <c r="J81" i="3"/>
  <c r="F81" i="3"/>
  <c r="H81" i="3"/>
  <c r="K72" i="3"/>
  <c r="F72" i="3"/>
  <c r="I72" i="3"/>
  <c r="J72" i="3"/>
  <c r="H72" i="3"/>
  <c r="K23" i="3"/>
  <c r="H23" i="3"/>
  <c r="I23" i="3"/>
  <c r="F23" i="3"/>
  <c r="J23" i="3"/>
  <c r="H154" i="3"/>
  <c r="K154" i="3"/>
  <c r="J154" i="3"/>
  <c r="F154" i="3"/>
  <c r="I154" i="3"/>
  <c r="J24" i="3"/>
  <c r="K24" i="3"/>
  <c r="F24" i="3"/>
  <c r="H24" i="3"/>
  <c r="I24" i="3"/>
  <c r="H223" i="3"/>
  <c r="K223" i="3"/>
  <c r="I223" i="3"/>
  <c r="F223" i="3"/>
  <c r="J223" i="3"/>
  <c r="J49" i="3"/>
  <c r="K49" i="3"/>
  <c r="F49" i="3"/>
  <c r="I49" i="3"/>
  <c r="H49" i="3"/>
  <c r="I52" i="3"/>
  <c r="H52" i="3"/>
  <c r="K52" i="3"/>
  <c r="J52" i="3"/>
  <c r="F52" i="3"/>
  <c r="K208" i="3"/>
  <c r="H208" i="3"/>
  <c r="J208" i="3"/>
  <c r="I208" i="3"/>
  <c r="F208" i="3"/>
  <c r="I156" i="3"/>
  <c r="F156" i="3"/>
  <c r="H156" i="3"/>
  <c r="K156" i="3"/>
  <c r="J156" i="3"/>
  <c r="H231" i="3"/>
  <c r="F231" i="3"/>
  <c r="K231" i="3"/>
  <c r="J231" i="3"/>
  <c r="I231" i="3"/>
  <c r="I96" i="3"/>
  <c r="H96" i="3"/>
  <c r="J96" i="3"/>
  <c r="F96" i="3"/>
  <c r="K96" i="3"/>
  <c r="I122" i="3"/>
  <c r="K122" i="3"/>
  <c r="J122" i="3"/>
  <c r="F122" i="3"/>
  <c r="H122" i="3"/>
  <c r="J98" i="3"/>
  <c r="H98" i="3"/>
  <c r="F98" i="3"/>
  <c r="K98" i="3"/>
  <c r="I98" i="3"/>
  <c r="H100" i="3"/>
  <c r="F100" i="3"/>
  <c r="K100" i="3"/>
  <c r="J100" i="3"/>
  <c r="I100" i="3"/>
  <c r="I59" i="3"/>
  <c r="K59" i="3"/>
  <c r="F59" i="3"/>
  <c r="J59" i="3"/>
  <c r="H59" i="3"/>
  <c r="I218" i="3"/>
  <c r="H218" i="3"/>
  <c r="J218" i="3"/>
  <c r="F218" i="3"/>
  <c r="K218" i="3"/>
  <c r="K64" i="3"/>
  <c r="J64" i="3"/>
  <c r="H64" i="3"/>
  <c r="F64" i="3"/>
  <c r="I64" i="3"/>
  <c r="H163" i="3"/>
  <c r="J163" i="3"/>
  <c r="K163" i="3"/>
  <c r="I163" i="3"/>
  <c r="F163" i="3"/>
  <c r="H34" i="3"/>
  <c r="J34" i="3"/>
  <c r="K34" i="3"/>
  <c r="I34" i="3"/>
  <c r="F34" i="3"/>
  <c r="K147" i="3"/>
  <c r="H147" i="3"/>
  <c r="F147" i="3"/>
  <c r="I147" i="3"/>
  <c r="J147" i="3"/>
  <c r="F40" i="3"/>
  <c r="H40" i="3"/>
  <c r="K40" i="3"/>
  <c r="I40" i="3"/>
  <c r="J40" i="3"/>
  <c r="H191" i="3"/>
  <c r="I191" i="3"/>
  <c r="J191" i="3"/>
  <c r="K191" i="3"/>
  <c r="F191" i="3"/>
  <c r="H216" i="3"/>
  <c r="I216" i="3"/>
  <c r="J216" i="3"/>
  <c r="F216" i="3"/>
  <c r="K216" i="3"/>
  <c r="H185" i="3"/>
  <c r="I185" i="3"/>
  <c r="J185" i="3"/>
  <c r="F185" i="3"/>
  <c r="K185" i="3"/>
  <c r="I192" i="3"/>
  <c r="J192" i="3"/>
  <c r="K192" i="3"/>
  <c r="H192" i="3"/>
  <c r="F192" i="3"/>
  <c r="J245" i="3"/>
  <c r="F245" i="3"/>
  <c r="H245" i="3"/>
  <c r="I245" i="3"/>
  <c r="K245" i="3"/>
  <c r="I89" i="3"/>
  <c r="H89" i="3"/>
  <c r="F89" i="3"/>
  <c r="K89" i="3"/>
  <c r="J89" i="3"/>
  <c r="K90" i="3"/>
  <c r="J90" i="3"/>
  <c r="H90" i="3"/>
  <c r="F90" i="3"/>
  <c r="I90" i="3"/>
  <c r="I88" i="3"/>
  <c r="J88" i="3"/>
  <c r="H88" i="3"/>
  <c r="F88" i="3"/>
  <c r="K88" i="3"/>
  <c r="F121" i="3"/>
  <c r="H121" i="3"/>
  <c r="I121" i="3"/>
  <c r="J121" i="3"/>
  <c r="K121" i="3"/>
  <c r="F31" i="3"/>
  <c r="I31" i="3"/>
  <c r="J31" i="3"/>
  <c r="K31" i="3"/>
  <c r="H31" i="3"/>
  <c r="F204" i="3"/>
  <c r="J204" i="3"/>
  <c r="I204" i="3"/>
  <c r="K204" i="3"/>
  <c r="H204" i="3"/>
  <c r="F210" i="3"/>
  <c r="J210" i="3"/>
  <c r="K210" i="3"/>
  <c r="H210" i="3"/>
  <c r="I210" i="3"/>
  <c r="H21" i="3"/>
  <c r="F21" i="3"/>
  <c r="I21" i="3"/>
  <c r="J21" i="3"/>
  <c r="K21" i="3"/>
  <c r="K139" i="3"/>
  <c r="I139" i="3"/>
  <c r="H139" i="3"/>
  <c r="F139" i="3"/>
  <c r="J139" i="3"/>
  <c r="I234" i="3"/>
  <c r="J234" i="3"/>
  <c r="F234" i="3"/>
  <c r="K234" i="3"/>
  <c r="H234" i="3"/>
  <c r="K135" i="3"/>
  <c r="J135" i="3"/>
  <c r="F135" i="3"/>
  <c r="I135" i="3"/>
  <c r="H135" i="3"/>
  <c r="J63" i="3"/>
  <c r="K63" i="3"/>
  <c r="F63" i="3"/>
  <c r="I63" i="3"/>
  <c r="H63" i="3"/>
  <c r="I160" i="3"/>
  <c r="F160" i="3"/>
  <c r="K160" i="3"/>
  <c r="H160" i="3"/>
  <c r="J160" i="3"/>
  <c r="F162" i="3"/>
  <c r="J162" i="3"/>
  <c r="K162" i="3"/>
  <c r="I162" i="3"/>
  <c r="H162" i="3"/>
  <c r="I227" i="3"/>
  <c r="K227" i="3"/>
  <c r="F227" i="3"/>
  <c r="J227" i="3"/>
  <c r="H227" i="3"/>
  <c r="H2" i="3"/>
  <c r="K2" i="3"/>
  <c r="J2" i="3"/>
  <c r="I2" i="3"/>
  <c r="F2" i="3"/>
  <c r="J404" i="3"/>
  <c r="F404" i="3"/>
  <c r="I404" i="3"/>
  <c r="K404" i="3"/>
  <c r="H404" i="3"/>
  <c r="K647" i="3"/>
  <c r="H647" i="3"/>
  <c r="I647" i="3"/>
  <c r="J647" i="3"/>
  <c r="F647" i="3"/>
  <c r="J568" i="3"/>
  <c r="H568" i="3"/>
  <c r="I568" i="3"/>
  <c r="F568" i="3"/>
  <c r="K568" i="3"/>
  <c r="K890" i="8"/>
  <c r="J890" i="8"/>
  <c r="K578" i="3"/>
  <c r="H578" i="3"/>
  <c r="I578" i="3"/>
  <c r="J578" i="3"/>
  <c r="F578" i="3"/>
  <c r="H649" i="3"/>
  <c r="F649" i="3"/>
  <c r="I649" i="3"/>
  <c r="K649" i="3"/>
  <c r="J649" i="3"/>
  <c r="J987" i="8"/>
  <c r="K987" i="8"/>
  <c r="J880" i="8"/>
  <c r="K880" i="8"/>
  <c r="J973" i="8"/>
  <c r="K973" i="8"/>
  <c r="F313" i="3"/>
  <c r="I313" i="3"/>
  <c r="H313" i="3"/>
  <c r="J313" i="3"/>
  <c r="K313" i="3"/>
  <c r="J303" i="3"/>
  <c r="H303" i="3"/>
  <c r="K303" i="3"/>
  <c r="I303" i="3"/>
  <c r="F303" i="3"/>
  <c r="F392" i="3"/>
  <c r="H392" i="3"/>
  <c r="J392" i="3"/>
  <c r="K392" i="3"/>
  <c r="I392" i="3"/>
  <c r="F345" i="3"/>
  <c r="I345" i="3"/>
  <c r="H345" i="3"/>
  <c r="K345" i="3"/>
  <c r="J345" i="3"/>
  <c r="I558" i="3"/>
  <c r="F558" i="3"/>
  <c r="K558" i="3"/>
  <c r="H558" i="3"/>
  <c r="J558" i="3"/>
  <c r="H429" i="3"/>
  <c r="F429" i="3"/>
  <c r="J429" i="3"/>
  <c r="K429" i="3"/>
  <c r="I429" i="3"/>
  <c r="J589" i="3"/>
  <c r="H589" i="3"/>
  <c r="K589" i="3"/>
  <c r="I589" i="3"/>
  <c r="F589" i="3"/>
  <c r="H402" i="3"/>
  <c r="F402" i="3"/>
  <c r="J402" i="3"/>
  <c r="I402" i="3"/>
  <c r="K402" i="3"/>
  <c r="J870" i="3"/>
  <c r="K870" i="3"/>
  <c r="F870" i="3"/>
  <c r="H870" i="3"/>
  <c r="I870" i="3"/>
  <c r="H752" i="3"/>
  <c r="I752" i="3"/>
  <c r="K752" i="3"/>
  <c r="F752" i="3"/>
  <c r="J752" i="3"/>
  <c r="J596" i="3"/>
  <c r="F596" i="3"/>
  <c r="H596" i="3"/>
  <c r="K596" i="3"/>
  <c r="I596" i="3"/>
  <c r="F675" i="3"/>
  <c r="I675" i="3"/>
  <c r="K675" i="3"/>
  <c r="J675" i="3"/>
  <c r="H675" i="3"/>
  <c r="I432" i="3"/>
  <c r="K432" i="3"/>
  <c r="F432" i="3"/>
  <c r="J432" i="3"/>
  <c r="H432" i="3"/>
  <c r="J258" i="3"/>
  <c r="H258" i="3"/>
  <c r="I258" i="3"/>
  <c r="F258" i="3"/>
  <c r="K258" i="3"/>
  <c r="H876" i="3"/>
  <c r="K876" i="3"/>
  <c r="I876" i="3"/>
  <c r="F876" i="3"/>
  <c r="J876" i="3"/>
  <c r="F338" i="3"/>
  <c r="I338" i="3"/>
  <c r="K338" i="3"/>
  <c r="H338" i="3"/>
  <c r="J338" i="3"/>
  <c r="K925" i="3"/>
  <c r="H925" i="3"/>
  <c r="I925" i="3"/>
  <c r="J925" i="3"/>
  <c r="F925" i="3"/>
  <c r="F393" i="3"/>
  <c r="J393" i="3"/>
  <c r="H393" i="3"/>
  <c r="K393" i="3"/>
  <c r="I393" i="3"/>
  <c r="J756" i="8"/>
  <c r="K756" i="8"/>
  <c r="H664" i="3"/>
  <c r="I664" i="3"/>
  <c r="K664" i="3"/>
  <c r="F664" i="3"/>
  <c r="J664" i="3"/>
  <c r="K984" i="3"/>
  <c r="F984" i="3"/>
  <c r="I984" i="3"/>
  <c r="H984" i="3"/>
  <c r="J984" i="3"/>
  <c r="H296" i="3"/>
  <c r="J296" i="3"/>
  <c r="I296" i="3"/>
  <c r="K296" i="3"/>
  <c r="F296" i="3"/>
  <c r="H743" i="3"/>
  <c r="F743" i="3"/>
  <c r="K743" i="3"/>
  <c r="J743" i="3"/>
  <c r="I743" i="3"/>
  <c r="F291" i="3"/>
  <c r="I291" i="3"/>
  <c r="H291" i="3"/>
  <c r="J291" i="3"/>
  <c r="K291" i="3"/>
  <c r="J820" i="8"/>
  <c r="K820" i="8"/>
  <c r="I674" i="3"/>
  <c r="H674" i="3"/>
  <c r="J674" i="3"/>
  <c r="K674" i="3"/>
  <c r="F674" i="3"/>
  <c r="J519" i="3"/>
  <c r="F519" i="3"/>
  <c r="I519" i="3"/>
  <c r="H519" i="3"/>
  <c r="K519" i="3"/>
  <c r="F862" i="3"/>
  <c r="H862" i="3"/>
  <c r="I862" i="3"/>
  <c r="K862" i="3"/>
  <c r="J862" i="3"/>
  <c r="K583" i="3"/>
  <c r="I583" i="3"/>
  <c r="H583" i="3"/>
  <c r="F583" i="3"/>
  <c r="J583" i="3"/>
  <c r="H572" i="3"/>
  <c r="K572" i="3"/>
  <c r="I572" i="3"/>
  <c r="J572" i="3"/>
  <c r="F572" i="3"/>
  <c r="I459" i="3"/>
  <c r="F459" i="3"/>
  <c r="H459" i="3"/>
  <c r="J459" i="3"/>
  <c r="K459" i="3"/>
  <c r="F398" i="3"/>
  <c r="J398" i="3"/>
  <c r="I398" i="3"/>
  <c r="K398" i="3"/>
  <c r="H398" i="3"/>
  <c r="H308" i="3"/>
  <c r="I308" i="3"/>
  <c r="J308" i="3"/>
  <c r="F308" i="3"/>
  <c r="K308" i="3"/>
  <c r="I746" i="3"/>
  <c r="F746" i="3"/>
  <c r="K746" i="3"/>
  <c r="H746" i="3"/>
  <c r="J746" i="3"/>
  <c r="I880" i="3"/>
  <c r="J880" i="3"/>
  <c r="H880" i="3"/>
  <c r="K880" i="3"/>
  <c r="F880" i="3"/>
  <c r="K600" i="3"/>
  <c r="I600" i="3"/>
  <c r="J600" i="3"/>
  <c r="H600" i="3"/>
  <c r="F600" i="3"/>
  <c r="K369" i="3"/>
  <c r="I369" i="3"/>
  <c r="J369" i="3"/>
  <c r="F369" i="3"/>
  <c r="H369" i="3"/>
  <c r="K438" i="3"/>
  <c r="F438" i="3"/>
  <c r="I438" i="3"/>
  <c r="J438" i="3"/>
  <c r="H438" i="3"/>
  <c r="F294" i="3"/>
  <c r="I294" i="3"/>
  <c r="K294" i="3"/>
  <c r="J294" i="3"/>
  <c r="H294" i="3"/>
  <c r="I898" i="3"/>
  <c r="F898" i="3"/>
  <c r="H898" i="3"/>
  <c r="J898" i="3"/>
  <c r="K898" i="3"/>
  <c r="F594" i="3"/>
  <c r="J594" i="3"/>
  <c r="K594" i="3"/>
  <c r="H594" i="3"/>
  <c r="I594" i="3"/>
  <c r="H384" i="3"/>
  <c r="F384" i="3"/>
  <c r="K384" i="3"/>
  <c r="I384" i="3"/>
  <c r="J384" i="3"/>
  <c r="F832" i="3"/>
  <c r="J832" i="3"/>
  <c r="K832" i="3"/>
  <c r="H832" i="3"/>
  <c r="I832" i="3"/>
  <c r="H389" i="3"/>
  <c r="F389" i="3"/>
  <c r="I389" i="3"/>
  <c r="K389" i="3"/>
  <c r="J389" i="3"/>
  <c r="J825" i="3"/>
  <c r="I825" i="3"/>
  <c r="F825" i="3"/>
  <c r="K825" i="3"/>
  <c r="H825" i="3"/>
  <c r="K803" i="8"/>
  <c r="J803" i="8"/>
  <c r="F736" i="3"/>
  <c r="K736" i="3"/>
  <c r="J736" i="3"/>
  <c r="I736" i="3"/>
  <c r="H736" i="3"/>
  <c r="H328" i="3"/>
  <c r="J328" i="3"/>
  <c r="F328" i="3"/>
  <c r="I328" i="3"/>
  <c r="K328" i="3"/>
  <c r="J980" i="3"/>
  <c r="H980" i="3"/>
  <c r="K980" i="3"/>
  <c r="I980" i="3"/>
  <c r="F980" i="3"/>
  <c r="K570" i="3"/>
  <c r="F570" i="3"/>
  <c r="I570" i="3"/>
  <c r="H570" i="3"/>
  <c r="J570" i="3"/>
  <c r="H262" i="3"/>
  <c r="K262" i="3"/>
  <c r="J262" i="3"/>
  <c r="F262" i="3"/>
  <c r="I262" i="3"/>
  <c r="I347" i="3"/>
  <c r="J347" i="3"/>
  <c r="F347" i="3"/>
  <c r="H347" i="3"/>
  <c r="K347" i="3"/>
  <c r="F631" i="3"/>
  <c r="J631" i="3"/>
  <c r="I631" i="3"/>
  <c r="K631" i="3"/>
  <c r="H631" i="3"/>
  <c r="K737" i="8"/>
  <c r="J737" i="8"/>
  <c r="F302" i="3"/>
  <c r="I302" i="3"/>
  <c r="K302" i="3"/>
  <c r="J302" i="3"/>
  <c r="H302" i="3"/>
  <c r="F374" i="3"/>
  <c r="K374" i="3"/>
  <c r="I374" i="3"/>
  <c r="J374" i="3"/>
  <c r="H374" i="3"/>
  <c r="J931" i="3"/>
  <c r="F931" i="3"/>
  <c r="H931" i="3"/>
  <c r="K931" i="3"/>
  <c r="I931" i="3"/>
  <c r="K848" i="8"/>
  <c r="J848" i="8"/>
  <c r="K512" i="3"/>
  <c r="I512" i="3"/>
  <c r="H512" i="3"/>
  <c r="F512" i="3"/>
  <c r="J512" i="3"/>
  <c r="F616" i="3"/>
  <c r="H616" i="3"/>
  <c r="I616" i="3"/>
  <c r="K616" i="3"/>
  <c r="J616" i="3"/>
  <c r="J530" i="3"/>
  <c r="I530" i="3"/>
  <c r="F530" i="3"/>
  <c r="H530" i="3"/>
  <c r="K530" i="3"/>
  <c r="F678" i="3"/>
  <c r="H678" i="3"/>
  <c r="I678" i="3"/>
  <c r="J678" i="3"/>
  <c r="K678" i="3"/>
  <c r="F363" i="3"/>
  <c r="I363" i="3"/>
  <c r="H363" i="3"/>
  <c r="J363" i="3"/>
  <c r="K363" i="3"/>
  <c r="H997" i="3"/>
  <c r="J997" i="3"/>
  <c r="F997" i="3"/>
  <c r="K997" i="3"/>
  <c r="I997" i="3"/>
  <c r="K990" i="3"/>
  <c r="H990" i="3"/>
  <c r="J990" i="3"/>
  <c r="F990" i="3"/>
  <c r="I990" i="3"/>
  <c r="J366" i="3"/>
  <c r="F366" i="3"/>
  <c r="I366" i="3"/>
  <c r="K366" i="3"/>
  <c r="H366" i="3"/>
  <c r="J488" i="3"/>
  <c r="I488" i="3"/>
  <c r="H488" i="3"/>
  <c r="F488" i="3"/>
  <c r="K488" i="3"/>
  <c r="F355" i="3"/>
  <c r="K355" i="3"/>
  <c r="J355" i="3"/>
  <c r="I355" i="3"/>
  <c r="H355" i="3"/>
  <c r="I274" i="3"/>
  <c r="H274" i="3"/>
  <c r="J274" i="3"/>
  <c r="K274" i="3"/>
  <c r="F274" i="3"/>
  <c r="I337" i="3"/>
  <c r="J337" i="3"/>
  <c r="H337" i="3"/>
  <c r="K337" i="3"/>
  <c r="F337" i="3"/>
  <c r="H472" i="3"/>
  <c r="I472" i="3"/>
  <c r="F472" i="3"/>
  <c r="K472" i="3"/>
  <c r="J472" i="3"/>
  <c r="H962" i="3"/>
  <c r="K962" i="3"/>
  <c r="J962" i="3"/>
  <c r="F962" i="3"/>
  <c r="I962" i="3"/>
  <c r="K872" i="8"/>
  <c r="J872" i="8"/>
  <c r="K436" i="3"/>
  <c r="H436" i="3"/>
  <c r="F436" i="3"/>
  <c r="I436" i="3"/>
  <c r="J436" i="3"/>
  <c r="K989" i="3"/>
  <c r="I989" i="3"/>
  <c r="J989" i="3"/>
  <c r="F989" i="3"/>
  <c r="H989" i="3"/>
  <c r="H297" i="3"/>
  <c r="J297" i="3"/>
  <c r="F297" i="3"/>
  <c r="K297" i="3"/>
  <c r="I297" i="3"/>
  <c r="J567" i="3"/>
  <c r="K567" i="3"/>
  <c r="H567" i="3"/>
  <c r="F567" i="3"/>
  <c r="I567" i="3"/>
  <c r="H268" i="3"/>
  <c r="J268" i="3"/>
  <c r="I268" i="3"/>
  <c r="K268" i="3"/>
  <c r="F268" i="3"/>
  <c r="H38" i="3"/>
  <c r="J38" i="3"/>
  <c r="K38" i="3"/>
  <c r="I38" i="3"/>
  <c r="F38" i="3"/>
  <c r="H683" i="3"/>
  <c r="K683" i="3"/>
  <c r="I683" i="3"/>
  <c r="F683" i="3"/>
  <c r="J683" i="3"/>
  <c r="H656" i="3"/>
  <c r="J656" i="3"/>
  <c r="F656" i="3"/>
  <c r="K656" i="3"/>
  <c r="I656" i="3"/>
  <c r="I361" i="3"/>
  <c r="J361" i="3"/>
  <c r="F361" i="3"/>
  <c r="K361" i="3"/>
  <c r="H361" i="3"/>
  <c r="K741" i="3"/>
  <c r="I741" i="3"/>
  <c r="J741" i="3"/>
  <c r="H741" i="3"/>
  <c r="F741" i="3"/>
  <c r="F987" i="3"/>
  <c r="I987" i="3"/>
  <c r="J987" i="3"/>
  <c r="K987" i="3"/>
  <c r="H987" i="3"/>
  <c r="J948" i="3"/>
  <c r="F948" i="3"/>
  <c r="H948" i="3"/>
  <c r="K948" i="3"/>
  <c r="I948" i="3"/>
  <c r="F582" i="3"/>
  <c r="I582" i="3"/>
  <c r="J582" i="3"/>
  <c r="H582" i="3"/>
  <c r="K582" i="3"/>
  <c r="F576" i="3"/>
  <c r="H576" i="3"/>
  <c r="K576" i="3"/>
  <c r="J576" i="3"/>
  <c r="I576" i="3"/>
  <c r="J601" i="3"/>
  <c r="F601" i="3"/>
  <c r="H601" i="3"/>
  <c r="K601" i="3"/>
  <c r="I601" i="3"/>
  <c r="K411" i="3"/>
  <c r="J411" i="3"/>
  <c r="H411" i="3"/>
  <c r="I411" i="3"/>
  <c r="F411" i="3"/>
  <c r="I758" i="3"/>
  <c r="H758" i="3"/>
  <c r="J758" i="3"/>
  <c r="F758" i="3"/>
  <c r="K758" i="3"/>
  <c r="I376" i="3"/>
  <c r="K376" i="3"/>
  <c r="J376" i="3"/>
  <c r="F376" i="3"/>
  <c r="H376" i="3"/>
  <c r="J828" i="3"/>
  <c r="K828" i="3"/>
  <c r="F828" i="3"/>
  <c r="H828" i="3"/>
  <c r="I828" i="3"/>
  <c r="I731" i="3"/>
  <c r="J731" i="3"/>
  <c r="K731" i="3"/>
  <c r="H731" i="3"/>
  <c r="F731" i="3"/>
  <c r="F844" i="3"/>
  <c r="I844" i="3"/>
  <c r="K844" i="3"/>
  <c r="H844" i="3"/>
  <c r="J844" i="3"/>
  <c r="K495" i="3"/>
  <c r="J495" i="3"/>
  <c r="H495" i="3"/>
  <c r="F495" i="3"/>
  <c r="I495" i="3"/>
  <c r="I937" i="3"/>
  <c r="H937" i="3"/>
  <c r="K937" i="3"/>
  <c r="F937" i="3"/>
  <c r="J937" i="3"/>
  <c r="K421" i="3"/>
  <c r="F421" i="3"/>
  <c r="J421" i="3"/>
  <c r="H421" i="3"/>
  <c r="I421" i="3"/>
  <c r="I340" i="3"/>
  <c r="K340" i="3"/>
  <c r="J340" i="3"/>
  <c r="F340" i="3"/>
  <c r="H340" i="3"/>
  <c r="I590" i="3"/>
  <c r="H590" i="3"/>
  <c r="K590" i="3"/>
  <c r="F590" i="3"/>
  <c r="J590" i="3"/>
  <c r="H289" i="3"/>
  <c r="K289" i="3"/>
  <c r="F289" i="3"/>
  <c r="J289" i="3"/>
  <c r="I289" i="3"/>
  <c r="H420" i="3"/>
  <c r="F420" i="3"/>
  <c r="I420" i="3"/>
  <c r="J420" i="3"/>
  <c r="K420" i="3"/>
  <c r="J465" i="3"/>
  <c r="K465" i="3"/>
  <c r="F465" i="3"/>
  <c r="H465" i="3"/>
  <c r="I465" i="3"/>
  <c r="I535" i="3"/>
  <c r="F535" i="3"/>
  <c r="K535" i="3"/>
  <c r="J535" i="3"/>
  <c r="H535" i="3"/>
  <c r="J806" i="3"/>
  <c r="H806" i="3"/>
  <c r="F806" i="3"/>
  <c r="K806" i="3"/>
  <c r="I806" i="3"/>
  <c r="J977" i="3"/>
  <c r="I977" i="3"/>
  <c r="K977" i="3"/>
  <c r="H977" i="3"/>
  <c r="F977" i="3"/>
  <c r="F747" i="3"/>
  <c r="K747" i="3"/>
  <c r="I747" i="3"/>
  <c r="J747" i="3"/>
  <c r="H747" i="3"/>
  <c r="F540" i="3"/>
  <c r="H540" i="3"/>
  <c r="I540" i="3"/>
  <c r="J540" i="3"/>
  <c r="K540" i="3"/>
  <c r="F992" i="3"/>
  <c r="H992" i="3"/>
  <c r="J992" i="3"/>
  <c r="I992" i="3"/>
  <c r="K992" i="3"/>
  <c r="K634" i="3"/>
  <c r="F634" i="3"/>
  <c r="I634" i="3"/>
  <c r="J634" i="3"/>
  <c r="H634" i="3"/>
  <c r="I810" i="3"/>
  <c r="J810" i="3"/>
  <c r="H810" i="3"/>
  <c r="K810" i="3"/>
  <c r="F810" i="3"/>
  <c r="J928" i="3"/>
  <c r="I928" i="3"/>
  <c r="H928" i="3"/>
  <c r="F928" i="3"/>
  <c r="K928" i="3"/>
  <c r="F311" i="3"/>
  <c r="H311" i="3"/>
  <c r="J311" i="3"/>
  <c r="K311" i="3"/>
  <c r="I311" i="3"/>
  <c r="K901" i="8"/>
  <c r="J901" i="8"/>
  <c r="J415" i="3"/>
  <c r="H415" i="3"/>
  <c r="I415" i="3"/>
  <c r="K415" i="3"/>
  <c r="F415" i="3"/>
  <c r="K791" i="3"/>
  <c r="H791" i="3"/>
  <c r="J791" i="3"/>
  <c r="F791" i="3"/>
  <c r="I791" i="3"/>
  <c r="J364" i="3"/>
  <c r="H364" i="3"/>
  <c r="F364" i="3"/>
  <c r="I364" i="3"/>
  <c r="K364" i="3"/>
  <c r="J895" i="3"/>
  <c r="I895" i="3"/>
  <c r="F895" i="3"/>
  <c r="K895" i="3"/>
  <c r="H895" i="3"/>
  <c r="I318" i="3"/>
  <c r="J318" i="3"/>
  <c r="K318" i="3"/>
  <c r="H318" i="3"/>
  <c r="F318" i="3"/>
  <c r="J298" i="3"/>
  <c r="F298" i="3"/>
  <c r="H298" i="3"/>
  <c r="I298" i="3"/>
  <c r="K298" i="3"/>
  <c r="I913" i="3"/>
  <c r="F913" i="3"/>
  <c r="K913" i="3"/>
  <c r="H913" i="3"/>
  <c r="J913" i="3"/>
  <c r="J731" i="8"/>
  <c r="K731" i="8"/>
  <c r="J936" i="8"/>
  <c r="K936" i="8"/>
  <c r="K805" i="8"/>
  <c r="J805" i="8"/>
  <c r="K935" i="8"/>
  <c r="J935" i="8"/>
  <c r="J665" i="3"/>
  <c r="F665" i="3"/>
  <c r="K665" i="3"/>
  <c r="H665" i="3"/>
  <c r="I665" i="3"/>
  <c r="K579" i="3"/>
  <c r="F579" i="3"/>
  <c r="I579" i="3"/>
  <c r="H579" i="3"/>
  <c r="J579" i="3"/>
  <c r="K416" i="3"/>
  <c r="F416" i="3"/>
  <c r="H416" i="3"/>
  <c r="I416" i="3"/>
  <c r="J416" i="3"/>
  <c r="J939" i="8"/>
  <c r="K939" i="8"/>
  <c r="K466" i="3"/>
  <c r="F466" i="3"/>
  <c r="H466" i="3"/>
  <c r="J466" i="3"/>
  <c r="I466" i="3"/>
  <c r="K306" i="3"/>
  <c r="I306" i="3"/>
  <c r="J306" i="3"/>
  <c r="H306" i="3"/>
  <c r="F306" i="3"/>
  <c r="F618" i="3"/>
  <c r="J618" i="3"/>
  <c r="K618" i="3"/>
  <c r="I618" i="3"/>
  <c r="H618" i="3"/>
  <c r="I869" i="3"/>
  <c r="K869" i="3"/>
  <c r="F869" i="3"/>
  <c r="J869" i="3"/>
  <c r="H869" i="3"/>
  <c r="J784" i="8"/>
  <c r="K784" i="8"/>
  <c r="J786" i="3"/>
  <c r="I786" i="3"/>
  <c r="F786" i="3"/>
  <c r="H786" i="3"/>
  <c r="K786" i="3"/>
  <c r="F610" i="3"/>
  <c r="K610" i="3"/>
  <c r="J610" i="3"/>
  <c r="H610" i="3"/>
  <c r="I610" i="3"/>
  <c r="F814" i="3"/>
  <c r="K814" i="3"/>
  <c r="I814" i="3"/>
  <c r="H814" i="3"/>
  <c r="J814" i="3"/>
  <c r="F750" i="3"/>
  <c r="I750" i="3"/>
  <c r="J750" i="3"/>
  <c r="H750" i="3"/>
  <c r="K750" i="3"/>
  <c r="I811" i="3"/>
  <c r="J811" i="3"/>
  <c r="F811" i="3"/>
  <c r="H811" i="3"/>
  <c r="K811" i="3"/>
  <c r="H536" i="3"/>
  <c r="K536" i="3"/>
  <c r="J536" i="3"/>
  <c r="I536" i="3"/>
  <c r="F536" i="3"/>
  <c r="K889" i="8"/>
  <c r="J889" i="8"/>
  <c r="F276" i="3"/>
  <c r="J276" i="3"/>
  <c r="H276" i="3"/>
  <c r="I276" i="3"/>
  <c r="K276" i="3"/>
  <c r="H483" i="3"/>
  <c r="I483" i="3"/>
  <c r="F483" i="3"/>
  <c r="K483" i="3"/>
  <c r="J483" i="3"/>
  <c r="J275" i="3"/>
  <c r="H275" i="3"/>
  <c r="F275" i="3"/>
  <c r="I275" i="3"/>
  <c r="K275" i="3"/>
  <c r="J350" i="3"/>
  <c r="K350" i="3"/>
  <c r="F350" i="3"/>
  <c r="H350" i="3"/>
  <c r="I350" i="3"/>
  <c r="I640" i="3"/>
  <c r="F640" i="3"/>
  <c r="J640" i="3"/>
  <c r="H640" i="3"/>
  <c r="K640" i="3"/>
  <c r="F324" i="3"/>
  <c r="H324" i="3"/>
  <c r="J324" i="3"/>
  <c r="I324" i="3"/>
  <c r="K324" i="3"/>
  <c r="F320" i="3"/>
  <c r="J320" i="3"/>
  <c r="H320" i="3"/>
  <c r="I320" i="3"/>
  <c r="K320" i="3"/>
  <c r="F442" i="3"/>
  <c r="H442" i="3"/>
  <c r="K442" i="3"/>
  <c r="J442" i="3"/>
  <c r="I442" i="3"/>
  <c r="H910" i="3"/>
  <c r="K910" i="3"/>
  <c r="J910" i="3"/>
  <c r="I910" i="3"/>
  <c r="F910" i="3"/>
  <c r="J845" i="3"/>
  <c r="F845" i="3"/>
  <c r="H845" i="3"/>
  <c r="K845" i="3"/>
  <c r="I845" i="3"/>
  <c r="K284" i="3"/>
  <c r="H284" i="3"/>
  <c r="I284" i="3"/>
  <c r="F284" i="3"/>
  <c r="J284" i="3"/>
  <c r="J929" i="8"/>
  <c r="K929" i="8"/>
  <c r="K422" i="3"/>
  <c r="J422" i="3"/>
  <c r="H422" i="3"/>
  <c r="F422" i="3"/>
  <c r="I422" i="3"/>
  <c r="K991" i="8"/>
  <c r="J991" i="8"/>
  <c r="I603" i="3"/>
  <c r="F603" i="3"/>
  <c r="K603" i="3"/>
  <c r="H603" i="3"/>
  <c r="J603" i="3"/>
  <c r="H259" i="3"/>
  <c r="F259" i="3"/>
  <c r="J259" i="3"/>
  <c r="I259" i="3"/>
  <c r="K259" i="3"/>
  <c r="F255" i="3"/>
  <c r="I255" i="3"/>
  <c r="K255" i="3"/>
  <c r="H255" i="3"/>
  <c r="J255" i="3"/>
  <c r="I900" i="3"/>
  <c r="K900" i="3"/>
  <c r="H900" i="3"/>
  <c r="J900" i="3"/>
  <c r="F900" i="3"/>
  <c r="J720" i="3"/>
  <c r="H720" i="3"/>
  <c r="I720" i="3"/>
  <c r="F720" i="3"/>
  <c r="K720" i="3"/>
  <c r="K943" i="3"/>
  <c r="J943" i="3"/>
  <c r="F943" i="3"/>
  <c r="I943" i="3"/>
  <c r="H943" i="3"/>
  <c r="K800" i="3"/>
  <c r="F800" i="3"/>
  <c r="J800" i="3"/>
  <c r="H800" i="3"/>
  <c r="I800" i="3"/>
  <c r="F996" i="3"/>
  <c r="H996" i="3"/>
  <c r="J996" i="3"/>
  <c r="I996" i="3"/>
  <c r="K996" i="3"/>
  <c r="F639" i="3"/>
  <c r="K639" i="3"/>
  <c r="I639" i="3"/>
  <c r="H639" i="3"/>
  <c r="J639" i="3"/>
  <c r="H375" i="3"/>
  <c r="F375" i="3"/>
  <c r="K375" i="3"/>
  <c r="I375" i="3"/>
  <c r="J375" i="3"/>
  <c r="H531" i="3"/>
  <c r="J531" i="3"/>
  <c r="K531" i="3"/>
  <c r="I531" i="3"/>
  <c r="F531" i="3"/>
  <c r="J309" i="3"/>
  <c r="I309" i="3"/>
  <c r="K309" i="3"/>
  <c r="F309" i="3"/>
  <c r="H309" i="3"/>
  <c r="J709" i="3"/>
  <c r="F709" i="3"/>
  <c r="K709" i="3"/>
  <c r="H709" i="3"/>
  <c r="I709" i="3"/>
  <c r="K657" i="3"/>
  <c r="J657" i="3"/>
  <c r="F657" i="3"/>
  <c r="H657" i="3"/>
  <c r="I657" i="3"/>
  <c r="J359" i="3"/>
  <c r="K359" i="3"/>
  <c r="H359" i="3"/>
  <c r="F359" i="3"/>
  <c r="I359" i="3"/>
  <c r="K944" i="8"/>
  <c r="J944" i="8"/>
  <c r="I321" i="3"/>
  <c r="H321" i="3"/>
  <c r="F321" i="3"/>
  <c r="K321" i="3"/>
  <c r="J321" i="3"/>
  <c r="F734" i="3"/>
  <c r="K734" i="3"/>
  <c r="J734" i="3"/>
  <c r="I734" i="3"/>
  <c r="H734" i="3"/>
  <c r="H412" i="3"/>
  <c r="F412" i="3"/>
  <c r="I412" i="3"/>
  <c r="K412" i="3"/>
  <c r="J412" i="3"/>
  <c r="H604" i="3"/>
  <c r="I604" i="3"/>
  <c r="K604" i="3"/>
  <c r="F604" i="3"/>
  <c r="J604" i="3"/>
  <c r="K971" i="3"/>
  <c r="J971" i="3"/>
  <c r="F971" i="3"/>
  <c r="I971" i="3"/>
  <c r="H971" i="3"/>
  <c r="K760" i="8"/>
  <c r="J760" i="8"/>
  <c r="J887" i="3"/>
  <c r="K887" i="3"/>
  <c r="F887" i="3"/>
  <c r="I887" i="3"/>
  <c r="H887" i="3"/>
  <c r="H390" i="3"/>
  <c r="J390" i="3"/>
  <c r="K390" i="3"/>
  <c r="F390" i="3"/>
  <c r="I390" i="3"/>
  <c r="J799" i="8"/>
  <c r="K799" i="8"/>
  <c r="J485" i="3"/>
  <c r="K485" i="3"/>
  <c r="H485" i="3"/>
  <c r="F485" i="3"/>
  <c r="I485" i="3"/>
  <c r="F808" i="3"/>
  <c r="H808" i="3"/>
  <c r="I808" i="3"/>
  <c r="J808" i="3"/>
  <c r="K808" i="3"/>
  <c r="J767" i="3"/>
  <c r="I767" i="3"/>
  <c r="K767" i="3"/>
  <c r="F767" i="3"/>
  <c r="H767" i="3"/>
  <c r="F279" i="3"/>
  <c r="K279" i="3"/>
  <c r="J279" i="3"/>
  <c r="H279" i="3"/>
  <c r="I279" i="3"/>
  <c r="I834" i="3"/>
  <c r="J834" i="3"/>
  <c r="K834" i="3"/>
  <c r="H834" i="3"/>
  <c r="F834" i="3"/>
  <c r="I849" i="3"/>
  <c r="J849" i="3"/>
  <c r="K849" i="3"/>
  <c r="H849" i="3"/>
  <c r="F849" i="3"/>
  <c r="K468" i="3"/>
  <c r="J468" i="3"/>
  <c r="H468" i="3"/>
  <c r="I468" i="3"/>
  <c r="F468" i="3"/>
  <c r="K614" i="3"/>
  <c r="F614" i="3"/>
  <c r="I614" i="3"/>
  <c r="J614" i="3"/>
  <c r="H614" i="3"/>
  <c r="K277" i="3"/>
  <c r="H277" i="3"/>
  <c r="J277" i="3"/>
  <c r="F277" i="3"/>
  <c r="I277" i="3"/>
  <c r="I699" i="3"/>
  <c r="K699" i="3"/>
  <c r="J699" i="3"/>
  <c r="F699" i="3"/>
  <c r="H699" i="3"/>
  <c r="J441" i="3"/>
  <c r="F441" i="3"/>
  <c r="H441" i="3"/>
  <c r="I441" i="3"/>
  <c r="K441" i="3"/>
  <c r="K395" i="3"/>
  <c r="H395" i="3"/>
  <c r="J395" i="3"/>
  <c r="F395" i="3"/>
  <c r="I395" i="3"/>
  <c r="J738" i="3"/>
  <c r="H738" i="3"/>
  <c r="K738" i="3"/>
  <c r="I738" i="3"/>
  <c r="F738" i="3"/>
  <c r="J796" i="8"/>
  <c r="K796" i="8"/>
  <c r="I312" i="3"/>
  <c r="J312" i="3"/>
  <c r="K312" i="3"/>
  <c r="H312" i="3"/>
  <c r="F312" i="3"/>
  <c r="H605" i="3"/>
  <c r="F605" i="3"/>
  <c r="K605" i="3"/>
  <c r="I605" i="3"/>
  <c r="J605" i="3"/>
  <c r="I964" i="3"/>
  <c r="J964" i="3"/>
  <c r="F964" i="3"/>
  <c r="H964" i="3"/>
  <c r="K964" i="3"/>
  <c r="K354" i="3"/>
  <c r="J354" i="3"/>
  <c r="H354" i="3"/>
  <c r="F354" i="3"/>
  <c r="I354" i="3"/>
  <c r="K891" i="3"/>
  <c r="J891" i="3"/>
  <c r="H891" i="3"/>
  <c r="F891" i="3"/>
  <c r="I891" i="3"/>
  <c r="H266" i="3"/>
  <c r="F266" i="3"/>
  <c r="K266" i="3"/>
  <c r="J266" i="3"/>
  <c r="I266" i="3"/>
  <c r="I976" i="3"/>
  <c r="F976" i="3"/>
  <c r="H976" i="3"/>
  <c r="J976" i="3"/>
  <c r="K976" i="3"/>
  <c r="H281" i="3"/>
  <c r="K281" i="3"/>
  <c r="I281" i="3"/>
  <c r="F281" i="3"/>
  <c r="J281" i="3"/>
  <c r="F838" i="3"/>
  <c r="J838" i="3"/>
  <c r="I838" i="3"/>
  <c r="K838" i="3"/>
  <c r="H838" i="3"/>
  <c r="K924" i="3"/>
  <c r="I924" i="3"/>
  <c r="J924" i="3"/>
  <c r="F924" i="3"/>
  <c r="H924" i="3"/>
  <c r="J562" i="3"/>
  <c r="F562" i="3"/>
  <c r="K562" i="3"/>
  <c r="I562" i="3"/>
  <c r="H562" i="3"/>
  <c r="K820" i="3"/>
  <c r="F820" i="3"/>
  <c r="H820" i="3"/>
  <c r="J820" i="3"/>
  <c r="I820" i="3"/>
  <c r="K737" i="3"/>
  <c r="I737" i="3"/>
  <c r="J737" i="3"/>
  <c r="H737" i="3"/>
  <c r="F737" i="3"/>
  <c r="I307" i="3"/>
  <c r="K307" i="3"/>
  <c r="F307" i="3"/>
  <c r="H307" i="3"/>
  <c r="J307" i="3"/>
  <c r="J458" i="3"/>
  <c r="K458" i="3"/>
  <c r="F458" i="3"/>
  <c r="H458" i="3"/>
  <c r="I458" i="3"/>
  <c r="K339" i="3"/>
  <c r="H339" i="3"/>
  <c r="J339" i="3"/>
  <c r="I339" i="3"/>
  <c r="F339" i="3"/>
  <c r="J597" i="3"/>
  <c r="K597" i="3"/>
  <c r="H597" i="3"/>
  <c r="F597" i="3"/>
  <c r="I597" i="3"/>
  <c r="I932" i="3"/>
  <c r="J932" i="3"/>
  <c r="H932" i="3"/>
  <c r="K932" i="3"/>
  <c r="F932" i="3"/>
  <c r="I253" i="3"/>
  <c r="K253" i="3"/>
  <c r="F253" i="3"/>
  <c r="H253" i="3"/>
  <c r="J253" i="3"/>
  <c r="K953" i="3"/>
  <c r="I953" i="3"/>
  <c r="J953" i="3"/>
  <c r="H953" i="3"/>
  <c r="F953" i="3"/>
  <c r="F661" i="3"/>
  <c r="I661" i="3"/>
  <c r="K661" i="3"/>
  <c r="J661" i="3"/>
  <c r="H661" i="3"/>
  <c r="K351" i="3"/>
  <c r="I351" i="3"/>
  <c r="F351" i="3"/>
  <c r="H351" i="3"/>
  <c r="J351" i="3"/>
  <c r="K696" i="3"/>
  <c r="J696" i="3"/>
  <c r="I696" i="3"/>
  <c r="H696" i="3"/>
  <c r="F696" i="3"/>
  <c r="J991" i="3"/>
  <c r="H991" i="3"/>
  <c r="F991" i="3"/>
  <c r="K991" i="3"/>
  <c r="I991" i="3"/>
  <c r="J815" i="3"/>
  <c r="H815" i="3"/>
  <c r="I815" i="3"/>
  <c r="F815" i="3"/>
  <c r="K815" i="3"/>
  <c r="I721" i="3"/>
  <c r="F721" i="3"/>
  <c r="J721" i="3"/>
  <c r="H721" i="3"/>
  <c r="K721" i="3"/>
  <c r="I557" i="3"/>
  <c r="F557" i="3"/>
  <c r="K557" i="3"/>
  <c r="J557" i="3"/>
  <c r="H557" i="3"/>
  <c r="I835" i="3"/>
  <c r="J835" i="3"/>
  <c r="K835" i="3"/>
  <c r="F835" i="3"/>
  <c r="H835" i="3"/>
  <c r="J938" i="3"/>
  <c r="I938" i="3"/>
  <c r="F938" i="3"/>
  <c r="K938" i="3"/>
  <c r="H938" i="3"/>
  <c r="J816" i="3"/>
  <c r="I816" i="3"/>
  <c r="H816" i="3"/>
  <c r="F816" i="3"/>
  <c r="K816" i="3"/>
  <c r="K349" i="3"/>
  <c r="F349" i="3"/>
  <c r="H349" i="3"/>
  <c r="I349" i="3"/>
  <c r="J349" i="3"/>
  <c r="I679" i="3"/>
  <c r="H679" i="3"/>
  <c r="J679" i="3"/>
  <c r="K679" i="3"/>
  <c r="F679" i="3"/>
  <c r="F492" i="3"/>
  <c r="I492" i="3"/>
  <c r="K492" i="3"/>
  <c r="J492" i="3"/>
  <c r="H492" i="3"/>
  <c r="K574" i="3"/>
  <c r="F574" i="3"/>
  <c r="I574" i="3"/>
  <c r="J574" i="3"/>
  <c r="H574" i="3"/>
  <c r="I254" i="3"/>
  <c r="F254" i="3"/>
  <c r="H254" i="3"/>
  <c r="J254" i="3"/>
  <c r="K254" i="3"/>
  <c r="H433" i="3"/>
  <c r="J433" i="3"/>
  <c r="I433" i="3"/>
  <c r="F433" i="3"/>
  <c r="K433" i="3"/>
  <c r="K501" i="3"/>
  <c r="H501" i="3"/>
  <c r="J501" i="3"/>
  <c r="I501" i="3"/>
  <c r="F501" i="3"/>
  <c r="F425" i="3"/>
  <c r="J425" i="3"/>
  <c r="I425" i="3"/>
  <c r="H425" i="3"/>
  <c r="K425" i="3"/>
  <c r="H473" i="3"/>
  <c r="F473" i="3"/>
  <c r="K473" i="3"/>
  <c r="I473" i="3"/>
  <c r="J473" i="3"/>
  <c r="J648" i="3"/>
  <c r="I648" i="3"/>
  <c r="F648" i="3"/>
  <c r="K648" i="3"/>
  <c r="H648" i="3"/>
  <c r="J330" i="3"/>
  <c r="H330" i="3"/>
  <c r="F330" i="3"/>
  <c r="K330" i="3"/>
  <c r="I330" i="3"/>
  <c r="K734" i="8"/>
  <c r="J734" i="8"/>
  <c r="K964" i="8"/>
  <c r="J964" i="8"/>
  <c r="H293" i="3"/>
  <c r="J293" i="3"/>
  <c r="F293" i="3"/>
  <c r="K293" i="3"/>
  <c r="I293" i="3"/>
  <c r="I409" i="3"/>
  <c r="H409" i="3"/>
  <c r="J409" i="3"/>
  <c r="K409" i="3"/>
  <c r="F409" i="3"/>
  <c r="H394" i="3"/>
  <c r="J394" i="3"/>
  <c r="I394" i="3"/>
  <c r="F394" i="3"/>
  <c r="K394" i="3"/>
  <c r="H866" i="3"/>
  <c r="I866" i="3"/>
  <c r="K866" i="3"/>
  <c r="J866" i="3"/>
  <c r="F866" i="3"/>
  <c r="K724" i="3"/>
  <c r="I724" i="3"/>
  <c r="H724" i="3"/>
  <c r="F724" i="3"/>
  <c r="J724" i="3"/>
  <c r="H701" i="3"/>
  <c r="J701" i="3"/>
  <c r="I701" i="3"/>
  <c r="K701" i="3"/>
  <c r="F701" i="3"/>
  <c r="F377" i="3"/>
  <c r="I377" i="3"/>
  <c r="H377" i="3"/>
  <c r="J377" i="3"/>
  <c r="K377" i="3"/>
  <c r="K403" i="3"/>
  <c r="F403" i="3"/>
  <c r="I403" i="3"/>
  <c r="H403" i="3"/>
  <c r="J403" i="3"/>
  <c r="K825" i="8"/>
  <c r="J825" i="8"/>
  <c r="K553" i="3"/>
  <c r="H553" i="3"/>
  <c r="J553" i="3"/>
  <c r="F553" i="3"/>
  <c r="I553" i="3"/>
  <c r="H332" i="3"/>
  <c r="I332" i="3"/>
  <c r="K332" i="3"/>
  <c r="F332" i="3"/>
  <c r="J332" i="3"/>
  <c r="J966" i="3"/>
  <c r="I966" i="3"/>
  <c r="F966" i="3"/>
  <c r="H966" i="3"/>
  <c r="K966" i="3"/>
  <c r="K611" i="3"/>
  <c r="F611" i="3"/>
  <c r="H611" i="3"/>
  <c r="I611" i="3"/>
  <c r="J611" i="3"/>
  <c r="J299" i="3"/>
  <c r="I299" i="3"/>
  <c r="F299" i="3"/>
  <c r="K299" i="3"/>
  <c r="H299" i="3"/>
  <c r="H372" i="3"/>
  <c r="J372" i="3"/>
  <c r="I372" i="3"/>
  <c r="K372" i="3"/>
  <c r="F372" i="3"/>
  <c r="F888" i="3"/>
  <c r="I888" i="3"/>
  <c r="J888" i="3"/>
  <c r="K888" i="3"/>
  <c r="H888" i="3"/>
  <c r="F859" i="3"/>
  <c r="K859" i="3"/>
  <c r="J859" i="3"/>
  <c r="I859" i="3"/>
  <c r="H859" i="3"/>
  <c r="H358" i="3"/>
  <c r="I358" i="3"/>
  <c r="J358" i="3"/>
  <c r="F358" i="3"/>
  <c r="K358" i="3"/>
  <c r="F357" i="3"/>
  <c r="H357" i="3"/>
  <c r="I357" i="3"/>
  <c r="K357" i="3"/>
  <c r="J357" i="3"/>
  <c r="I857" i="3"/>
  <c r="K857" i="3"/>
  <c r="H857" i="3"/>
  <c r="J857" i="3"/>
  <c r="F857" i="3"/>
  <c r="F383" i="3"/>
  <c r="I383" i="3"/>
  <c r="H383" i="3"/>
  <c r="J383" i="3"/>
  <c r="K383" i="3"/>
  <c r="F785" i="3"/>
  <c r="K785" i="3"/>
  <c r="J785" i="3"/>
  <c r="I785" i="3"/>
  <c r="H785" i="3"/>
  <c r="I766" i="3"/>
  <c r="K766" i="3"/>
  <c r="J766" i="3"/>
  <c r="H766" i="3"/>
  <c r="F766" i="3"/>
  <c r="H716" i="3"/>
  <c r="I716" i="3"/>
  <c r="F716" i="3"/>
  <c r="K716" i="3"/>
  <c r="J716" i="3"/>
  <c r="K471" i="3"/>
  <c r="F471" i="3"/>
  <c r="H471" i="3"/>
  <c r="J471" i="3"/>
  <c r="I471" i="3"/>
  <c r="H710" i="3"/>
  <c r="F710" i="3"/>
  <c r="K710" i="3"/>
  <c r="J710" i="3"/>
  <c r="I710" i="3"/>
  <c r="K251" i="3"/>
  <c r="J251" i="3"/>
  <c r="F251" i="3"/>
  <c r="I251" i="3"/>
  <c r="H251" i="3"/>
  <c r="J257" i="3"/>
  <c r="F257" i="3"/>
  <c r="H257" i="3"/>
  <c r="I257" i="3"/>
  <c r="K257" i="3"/>
  <c r="F497" i="3"/>
  <c r="H497" i="3"/>
  <c r="J497" i="3"/>
  <c r="K497" i="3"/>
  <c r="I497" i="3"/>
  <c r="F833" i="3"/>
  <c r="H833" i="3"/>
  <c r="I833" i="3"/>
  <c r="J833" i="3"/>
  <c r="K833" i="3"/>
  <c r="K723" i="3"/>
  <c r="H723" i="3"/>
  <c r="I723" i="3"/>
  <c r="F723" i="3"/>
  <c r="J723" i="3"/>
  <c r="J799" i="3"/>
  <c r="K799" i="3"/>
  <c r="F799" i="3"/>
  <c r="I799" i="3"/>
  <c r="H799" i="3"/>
  <c r="K440" i="3"/>
  <c r="I440" i="3"/>
  <c r="H440" i="3"/>
  <c r="F440" i="3"/>
  <c r="J440" i="3"/>
  <c r="K269" i="3"/>
  <c r="I269" i="3"/>
  <c r="H269" i="3"/>
  <c r="J269" i="3"/>
  <c r="F269" i="3"/>
  <c r="I424" i="3"/>
  <c r="F424" i="3"/>
  <c r="H424" i="3"/>
  <c r="K424" i="3"/>
  <c r="J424" i="3"/>
  <c r="I703" i="3"/>
  <c r="F703" i="3"/>
  <c r="K703" i="3"/>
  <c r="H703" i="3"/>
  <c r="J703" i="3"/>
  <c r="I250" i="3"/>
  <c r="F250" i="3"/>
  <c r="H250" i="3"/>
  <c r="K250" i="3"/>
  <c r="J250" i="3"/>
  <c r="K732" i="3"/>
  <c r="I732" i="3"/>
  <c r="F732" i="3"/>
  <c r="H732" i="3"/>
  <c r="J732" i="3"/>
  <c r="K924" i="8"/>
  <c r="J924" i="8"/>
  <c r="J352" i="3"/>
  <c r="K352" i="3"/>
  <c r="F352" i="3"/>
  <c r="H352" i="3"/>
  <c r="I352" i="3"/>
  <c r="J908" i="8"/>
  <c r="K908" i="8"/>
  <c r="K525" i="3"/>
  <c r="H525" i="3"/>
  <c r="F525" i="3"/>
  <c r="I525" i="3"/>
  <c r="J525" i="3"/>
  <c r="I500" i="3"/>
  <c r="J500" i="3"/>
  <c r="K500" i="3"/>
  <c r="F500" i="3"/>
  <c r="H500" i="3"/>
  <c r="I272" i="3"/>
  <c r="J272" i="3"/>
  <c r="H272" i="3"/>
  <c r="K272" i="3"/>
  <c r="F272" i="3"/>
  <c r="H687" i="3"/>
  <c r="K687" i="3"/>
  <c r="F687" i="3"/>
  <c r="I687" i="3"/>
  <c r="J687" i="3"/>
  <c r="F905" i="3"/>
  <c r="H905" i="3"/>
  <c r="I905" i="3"/>
  <c r="J905" i="3"/>
  <c r="K905" i="3"/>
  <c r="F261" i="3"/>
  <c r="I261" i="3"/>
  <c r="H261" i="3"/>
  <c r="J261" i="3"/>
  <c r="K261" i="3"/>
  <c r="H915" i="3"/>
  <c r="F915" i="3"/>
  <c r="I915" i="3"/>
  <c r="K915" i="3"/>
  <c r="J915" i="3"/>
  <c r="F692" i="3"/>
  <c r="H692" i="3"/>
  <c r="I692" i="3"/>
  <c r="K692" i="3"/>
  <c r="J692" i="3"/>
  <c r="K317" i="3"/>
  <c r="I317" i="3"/>
  <c r="F317" i="3"/>
  <c r="J317" i="3"/>
  <c r="H317" i="3"/>
  <c r="I949" i="3"/>
  <c r="F949" i="3"/>
  <c r="J949" i="3"/>
  <c r="H949" i="3"/>
  <c r="K949" i="3"/>
  <c r="H371" i="3"/>
  <c r="K371" i="3"/>
  <c r="J371" i="3"/>
  <c r="F371" i="3"/>
  <c r="I371" i="3"/>
  <c r="K327" i="3"/>
  <c r="F327" i="3"/>
  <c r="I327" i="3"/>
  <c r="J327" i="3"/>
  <c r="H327" i="3"/>
  <c r="H789" i="3"/>
  <c r="F789" i="3"/>
  <c r="I789" i="3"/>
  <c r="K789" i="3"/>
  <c r="J789" i="3"/>
  <c r="I802" i="3"/>
  <c r="K802" i="3"/>
  <c r="F802" i="3"/>
  <c r="H802" i="3"/>
  <c r="J802" i="3"/>
  <c r="H286" i="3"/>
  <c r="I286" i="3"/>
  <c r="J286" i="3"/>
  <c r="K286" i="3"/>
  <c r="F286" i="3"/>
  <c r="J282" i="3"/>
  <c r="H282" i="3"/>
  <c r="F282" i="3"/>
  <c r="K282" i="3"/>
  <c r="I282" i="3"/>
  <c r="F529" i="3"/>
  <c r="J529" i="3"/>
  <c r="H529" i="3"/>
  <c r="I529" i="3"/>
  <c r="K529" i="3"/>
  <c r="K823" i="8"/>
  <c r="J823" i="8"/>
  <c r="J787" i="8"/>
  <c r="K787" i="8"/>
  <c r="J835" i="8"/>
  <c r="K835" i="8"/>
  <c r="I884" i="3"/>
  <c r="H884" i="3"/>
  <c r="J884" i="3"/>
  <c r="K884" i="3"/>
  <c r="F884" i="3"/>
  <c r="F496" i="3"/>
  <c r="J496" i="3"/>
  <c r="K496" i="3"/>
  <c r="I496" i="3"/>
  <c r="H496" i="3"/>
  <c r="K985" i="8"/>
  <c r="J985" i="8"/>
  <c r="K391" i="3"/>
  <c r="F391" i="3"/>
  <c r="J391" i="3"/>
  <c r="I391" i="3"/>
  <c r="H391" i="3"/>
  <c r="K901" i="3"/>
  <c r="F901" i="3"/>
  <c r="H901" i="3"/>
  <c r="I901" i="3"/>
  <c r="J901" i="3"/>
  <c r="F773" i="3"/>
  <c r="I773" i="3"/>
  <c r="J773" i="3"/>
  <c r="H773" i="3"/>
  <c r="K773" i="3"/>
  <c r="J707" i="3"/>
  <c r="K707" i="3"/>
  <c r="I707" i="3"/>
  <c r="F707" i="3"/>
  <c r="H707" i="3"/>
  <c r="J668" i="3"/>
  <c r="F668" i="3"/>
  <c r="I668" i="3"/>
  <c r="K668" i="3"/>
  <c r="H668" i="3"/>
  <c r="J646" i="3"/>
  <c r="I646" i="3"/>
  <c r="K646" i="3"/>
  <c r="H646" i="3"/>
  <c r="F646" i="3"/>
  <c r="K722" i="8"/>
  <c r="J722" i="8"/>
  <c r="H563" i="3"/>
  <c r="F563" i="3"/>
  <c r="J563" i="3"/>
  <c r="I563" i="3"/>
  <c r="K563" i="3"/>
  <c r="J711" i="3"/>
  <c r="I711" i="3"/>
  <c r="H711" i="3"/>
  <c r="K711" i="3"/>
  <c r="F711" i="3"/>
  <c r="H860" i="3"/>
  <c r="I860" i="3"/>
  <c r="J860" i="3"/>
  <c r="K860" i="3"/>
  <c r="F860" i="3"/>
  <c r="K331" i="3"/>
  <c r="I331" i="3"/>
  <c r="J331" i="3"/>
  <c r="H331" i="3"/>
  <c r="F331" i="3"/>
  <c r="I399" i="3"/>
  <c r="J399" i="3"/>
  <c r="K399" i="3"/>
  <c r="F399" i="3"/>
  <c r="H399" i="3"/>
  <c r="K493" i="3"/>
  <c r="J493" i="3"/>
  <c r="I493" i="3"/>
  <c r="H493" i="3"/>
  <c r="F493" i="3"/>
  <c r="J580" i="3"/>
  <c r="F580" i="3"/>
  <c r="I580" i="3"/>
  <c r="K580" i="3"/>
  <c r="H580" i="3"/>
  <c r="K850" i="3"/>
  <c r="I850" i="3"/>
  <c r="J850" i="3"/>
  <c r="H850" i="3"/>
  <c r="F850" i="3"/>
  <c r="H550" i="3"/>
  <c r="J550" i="3"/>
  <c r="I550" i="3"/>
  <c r="K550" i="3"/>
  <c r="F550" i="3"/>
  <c r="F973" i="3"/>
  <c r="H973" i="3"/>
  <c r="K973" i="3"/>
  <c r="I973" i="3"/>
  <c r="J973" i="3"/>
  <c r="K830" i="3"/>
  <c r="J830" i="3"/>
  <c r="I830" i="3"/>
  <c r="H830" i="3"/>
  <c r="F830" i="3"/>
  <c r="J988" i="8"/>
  <c r="K988" i="8"/>
  <c r="K301" i="3"/>
  <c r="F301" i="3"/>
  <c r="H301" i="3"/>
  <c r="J301" i="3"/>
  <c r="I301" i="3"/>
  <c r="J946" i="3"/>
  <c r="I946" i="3"/>
  <c r="H946" i="3"/>
  <c r="F946" i="3"/>
  <c r="K946" i="3"/>
  <c r="J898" i="8"/>
  <c r="K898" i="8"/>
  <c r="F546" i="3"/>
  <c r="K546" i="3"/>
  <c r="J546" i="3"/>
  <c r="I546" i="3"/>
  <c r="H546" i="3"/>
  <c r="F329" i="3"/>
  <c r="J329" i="3"/>
  <c r="I329" i="3"/>
  <c r="K329" i="3"/>
  <c r="H329" i="3"/>
  <c r="F385" i="3"/>
  <c r="K385" i="3"/>
  <c r="I385" i="3"/>
  <c r="J385" i="3"/>
  <c r="H385" i="3"/>
  <c r="I549" i="3"/>
  <c r="J549" i="3"/>
  <c r="F549" i="3"/>
  <c r="K549" i="3"/>
  <c r="H549" i="3"/>
  <c r="H700" i="3"/>
  <c r="F700" i="3"/>
  <c r="K700" i="3"/>
  <c r="I700" i="3"/>
  <c r="J700" i="3"/>
  <c r="J782" i="3"/>
  <c r="I782" i="3"/>
  <c r="K782" i="3"/>
  <c r="H782" i="3"/>
  <c r="F782" i="3"/>
  <c r="J397" i="3"/>
  <c r="F397" i="3"/>
  <c r="H397" i="3"/>
  <c r="I397" i="3"/>
  <c r="K397" i="3"/>
  <c r="F804" i="3"/>
  <c r="I804" i="3"/>
  <c r="H804" i="3"/>
  <c r="K804" i="3"/>
  <c r="J804" i="3"/>
  <c r="F513" i="3"/>
  <c r="J513" i="3"/>
  <c r="K513" i="3"/>
  <c r="H513" i="3"/>
  <c r="I513" i="3"/>
  <c r="I909" i="3"/>
  <c r="J909" i="3"/>
  <c r="K909" i="3"/>
  <c r="H909" i="3"/>
  <c r="F909" i="3"/>
  <c r="H526" i="3"/>
  <c r="F526" i="3"/>
  <c r="I526" i="3"/>
  <c r="J526" i="3"/>
  <c r="K526" i="3"/>
  <c r="K739" i="3"/>
  <c r="F739" i="3"/>
  <c r="I739" i="3"/>
  <c r="H739" i="3"/>
  <c r="J739" i="3"/>
  <c r="K365" i="3"/>
  <c r="J365" i="3"/>
  <c r="H365" i="3"/>
  <c r="I365" i="3"/>
  <c r="F365" i="3"/>
  <c r="F813" i="3"/>
  <c r="K813" i="3"/>
  <c r="H813" i="3"/>
  <c r="J813" i="3"/>
  <c r="I813" i="3"/>
  <c r="K727" i="8"/>
  <c r="J727" i="8"/>
  <c r="J651" i="3"/>
  <c r="K651" i="3"/>
  <c r="F651" i="3"/>
  <c r="H651" i="3"/>
  <c r="I651" i="3"/>
  <c r="J407" i="3"/>
  <c r="K407" i="3"/>
  <c r="H407" i="3"/>
  <c r="I407" i="3"/>
  <c r="F407" i="3"/>
  <c r="F714" i="3"/>
  <c r="K714" i="3"/>
  <c r="H714" i="3"/>
  <c r="J714" i="3"/>
  <c r="I714" i="3"/>
  <c r="J858" i="3"/>
  <c r="H858" i="3"/>
  <c r="F858" i="3"/>
  <c r="I858" i="3"/>
  <c r="K858" i="3"/>
  <c r="I934" i="3"/>
  <c r="J934" i="3"/>
  <c r="H934" i="3"/>
  <c r="K934" i="3"/>
  <c r="F934" i="3"/>
  <c r="J758" i="8"/>
  <c r="K758" i="8"/>
  <c r="I400" i="3"/>
  <c r="K400" i="3"/>
  <c r="J400" i="3"/>
  <c r="F400" i="3"/>
  <c r="H400" i="3"/>
  <c r="O992" i="2"/>
  <c r="F1000" i="3"/>
  <c r="K1000" i="3"/>
  <c r="J1000" i="3"/>
  <c r="H1000" i="3"/>
  <c r="N992" i="2"/>
  <c r="I1000" i="3"/>
  <c r="H325" i="3"/>
  <c r="J325" i="3"/>
  <c r="F325" i="3"/>
  <c r="I325" i="3"/>
  <c r="K325" i="3"/>
  <c r="K460" i="3"/>
  <c r="F460" i="3"/>
  <c r="J460" i="3"/>
  <c r="I460" i="3"/>
  <c r="H460" i="3"/>
  <c r="J728" i="3"/>
  <c r="K728" i="3"/>
  <c r="H728" i="3"/>
  <c r="I728" i="3"/>
  <c r="F728" i="3"/>
  <c r="J487" i="3"/>
  <c r="K487" i="3"/>
  <c r="H487" i="3"/>
  <c r="I487" i="3"/>
  <c r="F487" i="3"/>
  <c r="J742" i="8"/>
  <c r="K742" i="8"/>
  <c r="F918" i="3"/>
  <c r="K918" i="3"/>
  <c r="H918" i="3"/>
  <c r="J918" i="3"/>
  <c r="I918" i="3"/>
  <c r="F805" i="3"/>
  <c r="I805" i="3"/>
  <c r="H805" i="3"/>
  <c r="J805" i="3"/>
  <c r="K805" i="3"/>
  <c r="J427" i="3"/>
  <c r="H427" i="3"/>
  <c r="I427" i="3"/>
  <c r="K427" i="3"/>
  <c r="F427" i="3"/>
  <c r="K515" i="3"/>
  <c r="I515" i="3"/>
  <c r="F515" i="3"/>
  <c r="H515" i="3"/>
  <c r="J515" i="3"/>
  <c r="K418" i="3"/>
  <c r="F418" i="3"/>
  <c r="H418" i="3"/>
  <c r="J418" i="3"/>
  <c r="I418" i="3"/>
  <c r="K630" i="3"/>
  <c r="I630" i="3"/>
  <c r="F630" i="3"/>
  <c r="J630" i="3"/>
  <c r="H630" i="3"/>
  <c r="H334" i="3"/>
  <c r="J334" i="3"/>
  <c r="K334" i="3"/>
  <c r="F334" i="3"/>
  <c r="I334" i="3"/>
  <c r="J506" i="3"/>
  <c r="F506" i="3"/>
  <c r="K506" i="3"/>
  <c r="I506" i="3"/>
  <c r="H506" i="3"/>
  <c r="H304" i="3"/>
  <c r="I304" i="3"/>
  <c r="K304" i="3"/>
  <c r="J304" i="3"/>
  <c r="F304" i="3"/>
  <c r="J423" i="3"/>
  <c r="F423" i="3"/>
  <c r="I423" i="3"/>
  <c r="H423" i="3"/>
  <c r="K423" i="3"/>
  <c r="J405" i="3"/>
  <c r="I405" i="3"/>
  <c r="F405" i="3"/>
  <c r="H405" i="3"/>
  <c r="K405" i="3"/>
  <c r="K606" i="3"/>
  <c r="H606" i="3"/>
  <c r="I606" i="3"/>
  <c r="F606" i="3"/>
  <c r="J606" i="3"/>
  <c r="I712" i="3"/>
  <c r="H712" i="3"/>
  <c r="K712" i="3"/>
  <c r="J712" i="3"/>
  <c r="F712" i="3"/>
  <c r="J627" i="3"/>
  <c r="H627" i="3"/>
  <c r="I627" i="3"/>
  <c r="K627" i="3"/>
  <c r="F627" i="3"/>
  <c r="F958" i="3"/>
  <c r="H958" i="3"/>
  <c r="J958" i="3"/>
  <c r="I958" i="3"/>
  <c r="K958" i="3"/>
  <c r="H787" i="3"/>
  <c r="J787" i="3"/>
  <c r="I787" i="3"/>
  <c r="K787" i="3"/>
  <c r="F787" i="3"/>
  <c r="I455" i="3"/>
  <c r="F455" i="3"/>
  <c r="J455" i="3"/>
  <c r="H455" i="3"/>
  <c r="K455" i="3"/>
  <c r="K775" i="3"/>
  <c r="J775" i="3"/>
  <c r="F775" i="3"/>
  <c r="H775" i="3"/>
  <c r="I775" i="3"/>
  <c r="F818" i="3"/>
  <c r="I818" i="3"/>
  <c r="J818" i="3"/>
  <c r="H818" i="3"/>
  <c r="K818" i="3"/>
  <c r="K794" i="3"/>
  <c r="J794" i="3"/>
  <c r="H794" i="3"/>
  <c r="F794" i="3"/>
  <c r="I794" i="3"/>
  <c r="F263" i="3"/>
  <c r="I263" i="3"/>
  <c r="H263" i="3"/>
  <c r="K263" i="3"/>
  <c r="J263" i="3"/>
  <c r="I387" i="3"/>
  <c r="K387" i="3"/>
  <c r="J387" i="3"/>
  <c r="H387" i="3"/>
  <c r="F387" i="3"/>
  <c r="H428" i="3"/>
  <c r="K428" i="3"/>
  <c r="J428" i="3"/>
  <c r="F428" i="3"/>
  <c r="I428" i="3"/>
  <c r="K343" i="3"/>
  <c r="F343" i="3"/>
  <c r="H343" i="3"/>
  <c r="J343" i="3"/>
  <c r="I343" i="3"/>
  <c r="J716" i="8"/>
  <c r="K716" i="8"/>
  <c r="K482" i="3"/>
  <c r="H482" i="3"/>
  <c r="F482" i="3"/>
  <c r="I482" i="3"/>
  <c r="J482" i="3"/>
  <c r="H935" i="3"/>
  <c r="I935" i="3"/>
  <c r="K935" i="3"/>
  <c r="F935" i="3"/>
  <c r="J935" i="3"/>
  <c r="K772" i="8"/>
  <c r="J772" i="8"/>
  <c r="F896" i="3"/>
  <c r="I896" i="3"/>
  <c r="J896" i="3"/>
  <c r="H896" i="3"/>
  <c r="K896" i="3"/>
  <c r="I837" i="3"/>
  <c r="K837" i="3"/>
  <c r="J837" i="3"/>
  <c r="H837" i="3"/>
  <c r="F837" i="3"/>
  <c r="H873" i="3"/>
  <c r="K873" i="3"/>
  <c r="F873" i="3"/>
  <c r="J873" i="3"/>
  <c r="I873" i="3"/>
  <c r="F592" i="3"/>
  <c r="I592" i="3"/>
  <c r="H592" i="3"/>
  <c r="J592" i="3"/>
  <c r="K592" i="3"/>
  <c r="K911" i="3"/>
  <c r="I911" i="3"/>
  <c r="F911" i="3"/>
  <c r="H911" i="3"/>
  <c r="J911" i="3"/>
  <c r="I677" i="3"/>
  <c r="F677" i="3"/>
  <c r="J677" i="3"/>
  <c r="K677" i="3"/>
  <c r="H677" i="3"/>
  <c r="I735" i="3"/>
  <c r="J735" i="3"/>
  <c r="F735" i="3"/>
  <c r="H735" i="3"/>
  <c r="K735" i="3"/>
  <c r="H573" i="3"/>
  <c r="I573" i="3"/>
  <c r="K573" i="3"/>
  <c r="F573" i="3"/>
  <c r="J573" i="3"/>
  <c r="F517" i="3"/>
  <c r="J517" i="3"/>
  <c r="I517" i="3"/>
  <c r="H517" i="3"/>
  <c r="K517" i="3"/>
  <c r="I899" i="3"/>
  <c r="H899" i="3"/>
  <c r="J899" i="3"/>
  <c r="F899" i="3"/>
  <c r="K899" i="3"/>
  <c r="J726" i="3"/>
  <c r="I726" i="3"/>
  <c r="K726" i="3"/>
  <c r="H726" i="3"/>
  <c r="F726" i="3"/>
  <c r="K843" i="3"/>
  <c r="I843" i="3"/>
  <c r="H843" i="3"/>
  <c r="J843" i="3"/>
  <c r="F843" i="3"/>
  <c r="F477" i="3"/>
  <c r="J477" i="3"/>
  <c r="H477" i="3"/>
  <c r="I477" i="3"/>
  <c r="K477" i="3"/>
  <c r="K955" i="3"/>
  <c r="F955" i="3"/>
  <c r="H955" i="3"/>
  <c r="J955" i="3"/>
  <c r="I955" i="3"/>
  <c r="F335" i="3"/>
  <c r="I335" i="3"/>
  <c r="J335" i="3"/>
  <c r="H335" i="3"/>
  <c r="K335" i="3"/>
  <c r="H581" i="3"/>
  <c r="F581" i="3"/>
  <c r="K581" i="3"/>
  <c r="I581" i="3"/>
  <c r="J581" i="3"/>
  <c r="H380" i="3"/>
  <c r="F380" i="3"/>
  <c r="K380" i="3"/>
  <c r="J380" i="3"/>
  <c r="I380" i="3"/>
  <c r="K542" i="3"/>
  <c r="J542" i="3"/>
  <c r="I542" i="3"/>
  <c r="F542" i="3"/>
  <c r="H542" i="3"/>
  <c r="J514" i="3"/>
  <c r="I514" i="3"/>
  <c r="F514" i="3"/>
  <c r="H514" i="3"/>
  <c r="K514" i="3"/>
  <c r="J271" i="3"/>
  <c r="F271" i="3"/>
  <c r="I271" i="3"/>
  <c r="K271" i="3"/>
  <c r="H271" i="3"/>
  <c r="H704" i="3"/>
  <c r="J704" i="3"/>
  <c r="I704" i="3"/>
  <c r="F704" i="3"/>
  <c r="K704" i="3"/>
  <c r="I265" i="3"/>
  <c r="K265" i="3"/>
  <c r="H265" i="3"/>
  <c r="F265" i="3"/>
  <c r="J265" i="3"/>
  <c r="I693" i="3"/>
  <c r="H693" i="3"/>
  <c r="K693" i="3"/>
  <c r="J693" i="3"/>
  <c r="F693" i="3"/>
  <c r="I969" i="3"/>
  <c r="H969" i="3"/>
  <c r="J969" i="3"/>
  <c r="F969" i="3"/>
  <c r="K969" i="3"/>
  <c r="I944" i="3"/>
  <c r="J944" i="3"/>
  <c r="H944" i="3"/>
  <c r="K944" i="3"/>
  <c r="F944" i="3"/>
  <c r="J933" i="3"/>
  <c r="I933" i="3"/>
  <c r="F933" i="3"/>
  <c r="H933" i="3"/>
  <c r="K933" i="3"/>
  <c r="F260" i="3"/>
  <c r="J260" i="3"/>
  <c r="I260" i="3"/>
  <c r="H260" i="3"/>
  <c r="K260" i="3"/>
  <c r="K509" i="3"/>
  <c r="H509" i="3"/>
  <c r="F509" i="3"/>
  <c r="I509" i="3"/>
  <c r="J509" i="3"/>
  <c r="J717" i="3"/>
  <c r="F717" i="3"/>
  <c r="H717" i="3"/>
  <c r="K717" i="3"/>
  <c r="I717" i="3"/>
  <c r="K793" i="8"/>
  <c r="J793" i="8"/>
  <c r="F586" i="3"/>
  <c r="K586" i="3"/>
  <c r="J586" i="3"/>
  <c r="H586" i="3"/>
  <c r="I586" i="3"/>
  <c r="J790" i="3"/>
  <c r="F790" i="3"/>
  <c r="I790" i="3"/>
  <c r="K790" i="3"/>
  <c r="H790" i="3"/>
  <c r="K791" i="8"/>
  <c r="J791" i="8"/>
  <c r="J700" i="8"/>
  <c r="K700" i="8"/>
  <c r="J959" i="8"/>
  <c r="K959" i="8"/>
  <c r="F713" i="3"/>
  <c r="I713" i="3"/>
  <c r="J713" i="3"/>
  <c r="K713" i="3"/>
  <c r="H713" i="3"/>
  <c r="F292" i="3"/>
  <c r="J292" i="3"/>
  <c r="K292" i="3"/>
  <c r="I292" i="3"/>
  <c r="H292" i="3"/>
  <c r="J744" i="3"/>
  <c r="K744" i="3"/>
  <c r="H744" i="3"/>
  <c r="I744" i="3"/>
  <c r="F744" i="3"/>
  <c r="J310" i="3"/>
  <c r="I310" i="3"/>
  <c r="F310" i="3"/>
  <c r="H310" i="3"/>
  <c r="K310" i="3"/>
  <c r="K288" i="3"/>
  <c r="J288" i="3"/>
  <c r="H288" i="3"/>
  <c r="I288" i="3"/>
  <c r="F288" i="3"/>
  <c r="I333" i="3"/>
  <c r="F333" i="3"/>
  <c r="H333" i="3"/>
  <c r="J333" i="3"/>
  <c r="K333" i="3"/>
  <c r="F464" i="3"/>
  <c r="K464" i="3"/>
  <c r="J464" i="3"/>
  <c r="I464" i="3"/>
  <c r="H464" i="3"/>
  <c r="K431" i="3"/>
  <c r="I431" i="3"/>
  <c r="H431" i="3"/>
  <c r="J431" i="3"/>
  <c r="F431" i="3"/>
  <c r="J979" i="3"/>
  <c r="F979" i="3"/>
  <c r="K979" i="3"/>
  <c r="H979" i="3"/>
  <c r="I979" i="3"/>
  <c r="K727" i="3"/>
  <c r="J727" i="3"/>
  <c r="F727" i="3"/>
  <c r="I727" i="3"/>
  <c r="H727" i="3"/>
  <c r="F853" i="3"/>
  <c r="K853" i="3"/>
  <c r="I853" i="3"/>
  <c r="H853" i="3"/>
  <c r="J853" i="3"/>
  <c r="H419" i="3"/>
  <c r="K419" i="3"/>
  <c r="J419" i="3"/>
  <c r="F419" i="3"/>
  <c r="I419" i="3"/>
  <c r="H729" i="3"/>
  <c r="K729" i="3"/>
  <c r="J729" i="3"/>
  <c r="F729" i="3"/>
  <c r="I729" i="3"/>
  <c r="K947" i="3"/>
  <c r="J947" i="3"/>
  <c r="H947" i="3"/>
  <c r="F947" i="3"/>
  <c r="I947" i="3"/>
  <c r="H370" i="3"/>
  <c r="I370" i="3"/>
  <c r="J370" i="3"/>
  <c r="F370" i="3"/>
  <c r="K370" i="3"/>
  <c r="H653" i="3"/>
  <c r="J653" i="3"/>
  <c r="I653" i="3"/>
  <c r="F653" i="3"/>
  <c r="K653" i="3"/>
  <c r="K896" i="8"/>
  <c r="J896" i="8"/>
  <c r="F475" i="3"/>
  <c r="H475" i="3"/>
  <c r="J475" i="3"/>
  <c r="I475" i="3"/>
  <c r="K475" i="3"/>
  <c r="K671" i="3"/>
  <c r="J671" i="3"/>
  <c r="H671" i="3"/>
  <c r="I671" i="3"/>
  <c r="F671" i="3"/>
  <c r="J923" i="3"/>
  <c r="I923" i="3"/>
  <c r="F923" i="3"/>
  <c r="K923" i="3"/>
  <c r="H923" i="3"/>
  <c r="K952" i="3"/>
  <c r="F952" i="3"/>
  <c r="J952" i="3"/>
  <c r="H952" i="3"/>
  <c r="I952" i="3"/>
  <c r="F443" i="3"/>
  <c r="I443" i="3"/>
  <c r="J443" i="3"/>
  <c r="K443" i="3"/>
  <c r="H443" i="3"/>
  <c r="H881" i="3"/>
  <c r="F881" i="3"/>
  <c r="I881" i="3"/>
  <c r="K881" i="3"/>
  <c r="J881" i="3"/>
  <c r="K662" i="3"/>
  <c r="J662" i="3"/>
  <c r="H662" i="3"/>
  <c r="I662" i="3"/>
  <c r="F662" i="3"/>
  <c r="F890" i="3"/>
  <c r="H890" i="3"/>
  <c r="K890" i="3"/>
  <c r="I890" i="3"/>
  <c r="J890" i="3"/>
  <c r="H875" i="3"/>
  <c r="F875" i="3"/>
  <c r="I875" i="3"/>
  <c r="J875" i="3"/>
  <c r="K875" i="3"/>
  <c r="F783" i="3"/>
  <c r="J783" i="3"/>
  <c r="K783" i="3"/>
  <c r="H783" i="3"/>
  <c r="I783" i="3"/>
  <c r="K554" i="3"/>
  <c r="F554" i="3"/>
  <c r="H554" i="3"/>
  <c r="J554" i="3"/>
  <c r="I554" i="3"/>
  <c r="I551" i="3"/>
  <c r="K551" i="3"/>
  <c r="H551" i="3"/>
  <c r="F551" i="3"/>
  <c r="J551" i="3"/>
  <c r="K797" i="8"/>
  <c r="J797" i="8"/>
  <c r="K736" i="8"/>
  <c r="J736" i="8"/>
  <c r="K809" i="8"/>
  <c r="J809" i="8"/>
  <c r="K775" i="8"/>
  <c r="J775" i="8"/>
  <c r="J774" i="8"/>
  <c r="K774" i="8"/>
  <c r="J865" i="8"/>
  <c r="K865" i="8"/>
  <c r="K957" i="8"/>
  <c r="J957" i="8"/>
  <c r="J916" i="8"/>
  <c r="K916" i="8"/>
  <c r="J691" i="8"/>
  <c r="K691" i="8"/>
  <c r="J786" i="8"/>
  <c r="K786" i="8"/>
  <c r="K721" i="8"/>
  <c r="J721" i="8"/>
  <c r="J717" i="8"/>
  <c r="K717" i="8"/>
  <c r="J985" i="3"/>
  <c r="H985" i="3"/>
  <c r="K985" i="3"/>
  <c r="I985" i="3"/>
  <c r="F985" i="3"/>
  <c r="F904" i="3"/>
  <c r="H904" i="3"/>
  <c r="I904" i="3"/>
  <c r="J904" i="3"/>
  <c r="K904" i="3"/>
  <c r="F584" i="3"/>
  <c r="J584" i="3"/>
  <c r="I584" i="3"/>
  <c r="H584" i="3"/>
  <c r="K584" i="3"/>
  <c r="H564" i="3"/>
  <c r="J564" i="3"/>
  <c r="I564" i="3"/>
  <c r="K564" i="3"/>
  <c r="F564" i="3"/>
  <c r="I598" i="3"/>
  <c r="K598" i="3"/>
  <c r="J598" i="3"/>
  <c r="H598" i="3"/>
  <c r="F598" i="3"/>
  <c r="F667" i="3"/>
  <c r="J667" i="3"/>
  <c r="H667" i="3"/>
  <c r="I667" i="3"/>
  <c r="K667" i="3"/>
  <c r="H836" i="3"/>
  <c r="J836" i="3"/>
  <c r="F836" i="3"/>
  <c r="I836" i="3"/>
  <c r="K836" i="3"/>
  <c r="K499" i="3"/>
  <c r="H499" i="3"/>
  <c r="I499" i="3"/>
  <c r="F499" i="3"/>
  <c r="J499" i="3"/>
  <c r="J777" i="3"/>
  <c r="F777" i="3"/>
  <c r="H777" i="3"/>
  <c r="K777" i="3"/>
  <c r="I777" i="3"/>
  <c r="H922" i="3"/>
  <c r="K922" i="3"/>
  <c r="I922" i="3"/>
  <c r="J922" i="3"/>
  <c r="F922" i="3"/>
  <c r="K469" i="3"/>
  <c r="H469" i="3"/>
  <c r="I469" i="3"/>
  <c r="F469" i="3"/>
  <c r="J469" i="3"/>
  <c r="I945" i="3"/>
  <c r="F945" i="3"/>
  <c r="K945" i="3"/>
  <c r="H945" i="3"/>
  <c r="J945" i="3"/>
  <c r="F852" i="3"/>
  <c r="K852" i="3"/>
  <c r="H852" i="3"/>
  <c r="J852" i="3"/>
  <c r="I852" i="3"/>
  <c r="F534" i="3"/>
  <c r="I534" i="3"/>
  <c r="K534" i="3"/>
  <c r="J534" i="3"/>
  <c r="H534" i="3"/>
  <c r="F988" i="3"/>
  <c r="J988" i="3"/>
  <c r="H988" i="3"/>
  <c r="K988" i="3"/>
  <c r="I988" i="3"/>
  <c r="K555" i="3"/>
  <c r="F555" i="3"/>
  <c r="H555" i="3"/>
  <c r="J555" i="3"/>
  <c r="I555" i="3"/>
  <c r="H771" i="3"/>
  <c r="J771" i="3"/>
  <c r="F771" i="3"/>
  <c r="K771" i="3"/>
  <c r="I771" i="3"/>
  <c r="F753" i="3"/>
  <c r="I753" i="3"/>
  <c r="K753" i="3"/>
  <c r="J753" i="3"/>
  <c r="H753" i="3"/>
  <c r="H907" i="3"/>
  <c r="J907" i="3"/>
  <c r="F907" i="3"/>
  <c r="K907" i="3"/>
  <c r="I907" i="3"/>
  <c r="H846" i="3"/>
  <c r="F846" i="3"/>
  <c r="J846" i="3"/>
  <c r="I846" i="3"/>
  <c r="K846" i="3"/>
  <c r="J819" i="3"/>
  <c r="F819" i="3"/>
  <c r="I819" i="3"/>
  <c r="K819" i="3"/>
  <c r="H819" i="3"/>
  <c r="F865" i="3"/>
  <c r="J865" i="3"/>
  <c r="I865" i="3"/>
  <c r="K865" i="3"/>
  <c r="H865" i="3"/>
  <c r="H768" i="3"/>
  <c r="I768" i="3"/>
  <c r="J768" i="3"/>
  <c r="K768" i="3"/>
  <c r="F768" i="3"/>
  <c r="K956" i="3"/>
  <c r="J956" i="3"/>
  <c r="F956" i="3"/>
  <c r="I956" i="3"/>
  <c r="H956" i="3"/>
  <c r="J652" i="3"/>
  <c r="I652" i="3"/>
  <c r="F652" i="3"/>
  <c r="H652" i="3"/>
  <c r="K652" i="3"/>
  <c r="I999" i="3"/>
  <c r="K999" i="3"/>
  <c r="H999" i="3"/>
  <c r="J999" i="3"/>
  <c r="O991" i="2"/>
  <c r="N991" i="2"/>
  <c r="F999" i="3"/>
  <c r="I939" i="3"/>
  <c r="H939" i="3"/>
  <c r="K939" i="3"/>
  <c r="F939" i="3"/>
  <c r="J939" i="3"/>
  <c r="K650" i="3"/>
  <c r="J650" i="3"/>
  <c r="H650" i="3"/>
  <c r="F650" i="3"/>
  <c r="I650" i="3"/>
  <c r="J461" i="3"/>
  <c r="I461" i="3"/>
  <c r="H461" i="3"/>
  <c r="F461" i="3"/>
  <c r="K461" i="3"/>
  <c r="K457" i="3"/>
  <c r="J457" i="3"/>
  <c r="F457" i="3"/>
  <c r="H457" i="3"/>
  <c r="I457" i="3"/>
  <c r="I528" i="3"/>
  <c r="J528" i="3"/>
  <c r="K528" i="3"/>
  <c r="F528" i="3"/>
  <c r="H528" i="3"/>
  <c r="K508" i="3"/>
  <c r="I508" i="3"/>
  <c r="F508" i="3"/>
  <c r="H508" i="3"/>
  <c r="J508" i="3"/>
  <c r="H446" i="3"/>
  <c r="K446" i="3"/>
  <c r="I446" i="3"/>
  <c r="J446" i="3"/>
  <c r="F446" i="3"/>
  <c r="H920" i="3"/>
  <c r="K920" i="3"/>
  <c r="F920" i="3"/>
  <c r="J920" i="3"/>
  <c r="I920" i="3"/>
  <c r="I538" i="3"/>
  <c r="H538" i="3"/>
  <c r="K538" i="3"/>
  <c r="F538" i="3"/>
  <c r="J538" i="3"/>
  <c r="K476" i="3"/>
  <c r="J476" i="3"/>
  <c r="I476" i="3"/>
  <c r="F476" i="3"/>
  <c r="H476" i="3"/>
  <c r="J956" i="8"/>
  <c r="K956" i="8"/>
  <c r="K874" i="8"/>
  <c r="J874" i="8"/>
  <c r="K788" i="8"/>
  <c r="J788" i="8"/>
  <c r="J877" i="8"/>
  <c r="K877" i="8"/>
  <c r="J732" i="8"/>
  <c r="K732" i="8"/>
  <c r="J720" i="8"/>
  <c r="K720" i="8"/>
  <c r="J767" i="8"/>
  <c r="K767" i="8"/>
  <c r="J870" i="8"/>
  <c r="K870" i="8"/>
  <c r="K902" i="8"/>
  <c r="J902" i="8"/>
  <c r="J844" i="8"/>
  <c r="K844" i="8"/>
  <c r="J826" i="8"/>
  <c r="K826" i="8"/>
  <c r="K778" i="8"/>
  <c r="J778" i="8"/>
  <c r="K875" i="8"/>
  <c r="J875" i="8"/>
  <c r="J744" i="8"/>
  <c r="K744" i="8"/>
  <c r="J904" i="8"/>
  <c r="K904" i="8"/>
  <c r="J859" i="8"/>
  <c r="K859" i="8"/>
  <c r="I548" i="3"/>
  <c r="F548" i="3"/>
  <c r="J548" i="3"/>
  <c r="H548" i="3"/>
  <c r="K548" i="3"/>
  <c r="J761" i="3"/>
  <c r="I761" i="3"/>
  <c r="H761" i="3"/>
  <c r="K761" i="3"/>
  <c r="F761" i="3"/>
  <c r="F484" i="3"/>
  <c r="H484" i="3"/>
  <c r="I484" i="3"/>
  <c r="J484" i="3"/>
  <c r="K484" i="3"/>
  <c r="F505" i="3"/>
  <c r="H505" i="3"/>
  <c r="J505" i="3"/>
  <c r="K505" i="3"/>
  <c r="I505" i="3"/>
  <c r="I655" i="3"/>
  <c r="J655" i="3"/>
  <c r="K655" i="3"/>
  <c r="F655" i="3"/>
  <c r="H655" i="3"/>
  <c r="H975" i="3"/>
  <c r="I975" i="3"/>
  <c r="K975" i="3"/>
  <c r="F975" i="3"/>
  <c r="J975" i="3"/>
  <c r="I524" i="3"/>
  <c r="K524" i="3"/>
  <c r="H524" i="3"/>
  <c r="J524" i="3"/>
  <c r="F524" i="3"/>
  <c r="H781" i="3"/>
  <c r="K781" i="3"/>
  <c r="I781" i="3"/>
  <c r="J781" i="3"/>
  <c r="F781" i="3"/>
  <c r="H784" i="3"/>
  <c r="K784" i="3"/>
  <c r="J784" i="3"/>
  <c r="I784" i="3"/>
  <c r="F784" i="3"/>
  <c r="I807" i="3"/>
  <c r="J807" i="3"/>
  <c r="H807" i="3"/>
  <c r="F807" i="3"/>
  <c r="K807" i="3"/>
  <c r="I490" i="3"/>
  <c r="J490" i="3"/>
  <c r="F490" i="3"/>
  <c r="K490" i="3"/>
  <c r="H490" i="3"/>
  <c r="K978" i="3"/>
  <c r="J978" i="3"/>
  <c r="H978" i="3"/>
  <c r="F978" i="3"/>
  <c r="I978" i="3"/>
  <c r="I516" i="3"/>
  <c r="K516" i="3"/>
  <c r="J516" i="3"/>
  <c r="F516" i="3"/>
  <c r="H516" i="3"/>
  <c r="K959" i="3"/>
  <c r="J959" i="3"/>
  <c r="F959" i="3"/>
  <c r="I959" i="3"/>
  <c r="H959" i="3"/>
  <c r="F829" i="3"/>
  <c r="J829" i="3"/>
  <c r="H829" i="3"/>
  <c r="I829" i="3"/>
  <c r="K829" i="3"/>
  <c r="F886" i="3"/>
  <c r="H886" i="3"/>
  <c r="I886" i="3"/>
  <c r="J886" i="3"/>
  <c r="K886" i="3"/>
  <c r="J680" i="3"/>
  <c r="K680" i="3"/>
  <c r="F680" i="3"/>
  <c r="H680" i="3"/>
  <c r="I680" i="3"/>
  <c r="I602" i="3"/>
  <c r="F602" i="3"/>
  <c r="J602" i="3"/>
  <c r="H602" i="3"/>
  <c r="K602" i="3"/>
  <c r="H481" i="3"/>
  <c r="K481" i="3"/>
  <c r="I481" i="3"/>
  <c r="F481" i="3"/>
  <c r="J481" i="3"/>
  <c r="K688" i="3"/>
  <c r="H688" i="3"/>
  <c r="I688" i="3"/>
  <c r="F688" i="3"/>
  <c r="J688" i="3"/>
  <c r="K974" i="3"/>
  <c r="H974" i="3"/>
  <c r="I974" i="3"/>
  <c r="F974" i="3"/>
  <c r="J974" i="3"/>
  <c r="H796" i="3"/>
  <c r="F796" i="3"/>
  <c r="I796" i="3"/>
  <c r="K796" i="3"/>
  <c r="J796" i="3"/>
  <c r="J961" i="8"/>
  <c r="K961" i="8"/>
  <c r="K696" i="8"/>
  <c r="J696" i="8"/>
  <c r="K841" i="8"/>
  <c r="J841" i="8"/>
  <c r="K863" i="3"/>
  <c r="J863" i="3"/>
  <c r="I863" i="3"/>
  <c r="H863" i="3"/>
  <c r="F863" i="3"/>
  <c r="F643" i="3"/>
  <c r="I643" i="3"/>
  <c r="H643" i="3"/>
  <c r="J643" i="3"/>
  <c r="K643" i="3"/>
  <c r="K624" i="3"/>
  <c r="I624" i="3"/>
  <c r="F624" i="3"/>
  <c r="H624" i="3"/>
  <c r="J624" i="3"/>
  <c r="J793" i="3"/>
  <c r="H793" i="3"/>
  <c r="I793" i="3"/>
  <c r="K793" i="3"/>
  <c r="F793" i="3"/>
  <c r="K666" i="3"/>
  <c r="H666" i="3"/>
  <c r="F666" i="3"/>
  <c r="I666" i="3"/>
  <c r="J666" i="3"/>
  <c r="F760" i="3"/>
  <c r="K760" i="3"/>
  <c r="I760" i="3"/>
  <c r="J760" i="3"/>
  <c r="H760" i="3"/>
  <c r="I861" i="3"/>
  <c r="K861" i="3"/>
  <c r="F861" i="3"/>
  <c r="H861" i="3"/>
  <c r="J861" i="3"/>
  <c r="H893" i="3"/>
  <c r="K893" i="3"/>
  <c r="J893" i="3"/>
  <c r="I893" i="3"/>
  <c r="F893" i="3"/>
  <c r="F617" i="3"/>
  <c r="I617" i="3"/>
  <c r="J617" i="3"/>
  <c r="K617" i="3"/>
  <c r="H617" i="3"/>
  <c r="H930" i="3"/>
  <c r="J930" i="3"/>
  <c r="F930" i="3"/>
  <c r="K930" i="3"/>
  <c r="I930" i="3"/>
  <c r="F545" i="3"/>
  <c r="K545" i="3"/>
  <c r="I545" i="3"/>
  <c r="H545" i="3"/>
  <c r="J545" i="3"/>
  <c r="I942" i="3"/>
  <c r="J942" i="3"/>
  <c r="K942" i="3"/>
  <c r="H942" i="3"/>
  <c r="F942" i="3"/>
  <c r="H686" i="3"/>
  <c r="F686" i="3"/>
  <c r="I686" i="3"/>
  <c r="J686" i="3"/>
  <c r="K686" i="3"/>
  <c r="J622" i="3"/>
  <c r="I622" i="3"/>
  <c r="K622" i="3"/>
  <c r="F622" i="3"/>
  <c r="H622" i="3"/>
  <c r="F983" i="3"/>
  <c r="H983" i="3"/>
  <c r="I983" i="3"/>
  <c r="J983" i="3"/>
  <c r="K983" i="3"/>
  <c r="J522" i="3"/>
  <c r="F522" i="3"/>
  <c r="H522" i="3"/>
  <c r="I522" i="3"/>
  <c r="K522" i="3"/>
  <c r="H537" i="3"/>
  <c r="F537" i="3"/>
  <c r="J537" i="3"/>
  <c r="I537" i="3"/>
  <c r="K537" i="3"/>
  <c r="F756" i="3"/>
  <c r="I756" i="3"/>
  <c r="J756" i="3"/>
  <c r="H756" i="3"/>
  <c r="K756" i="3"/>
  <c r="J794" i="8"/>
  <c r="K794" i="8"/>
  <c r="J750" i="8"/>
  <c r="K750" i="8"/>
  <c r="J770" i="8"/>
  <c r="K770" i="8"/>
  <c r="K695" i="3"/>
  <c r="F695" i="3"/>
  <c r="J695" i="3"/>
  <c r="H695" i="3"/>
  <c r="I695" i="3"/>
  <c r="F638" i="3"/>
  <c r="I638" i="3"/>
  <c r="J638" i="3"/>
  <c r="H638" i="3"/>
  <c r="K638" i="3"/>
  <c r="J742" i="3"/>
  <c r="K742" i="3"/>
  <c r="H742" i="3"/>
  <c r="F742" i="3"/>
  <c r="I742" i="3"/>
  <c r="I467" i="3"/>
  <c r="H467" i="3"/>
  <c r="K467" i="3"/>
  <c r="J467" i="3"/>
  <c r="F467" i="3"/>
  <c r="F940" i="3"/>
  <c r="I940" i="3"/>
  <c r="K940" i="3"/>
  <c r="H940" i="3"/>
  <c r="J940" i="3"/>
  <c r="K772" i="3"/>
  <c r="H772" i="3"/>
  <c r="I772" i="3"/>
  <c r="F772" i="3"/>
  <c r="J772" i="3"/>
  <c r="I1001" i="3"/>
  <c r="K1001" i="3"/>
  <c r="N993" i="2"/>
  <c r="H1001" i="3"/>
  <c r="O993" i="2"/>
  <c r="J1001" i="3"/>
  <c r="F1001" i="3"/>
  <c r="J715" i="3"/>
  <c r="H715" i="3"/>
  <c r="F715" i="3"/>
  <c r="I715" i="3"/>
  <c r="K715" i="3"/>
  <c r="J789" i="8"/>
  <c r="K789" i="8"/>
  <c r="J891" i="8"/>
  <c r="K891" i="8"/>
  <c r="J806" i="8"/>
  <c r="K806" i="8"/>
  <c r="K921" i="8"/>
  <c r="J921" i="8"/>
  <c r="J840" i="8"/>
  <c r="K840" i="8"/>
  <c r="F957" i="3"/>
  <c r="J957" i="3"/>
  <c r="K957" i="3"/>
  <c r="H957" i="3"/>
  <c r="I957" i="3"/>
  <c r="K864" i="3"/>
  <c r="H864" i="3"/>
  <c r="I864" i="3"/>
  <c r="F864" i="3"/>
  <c r="J864" i="3"/>
  <c r="K751" i="3"/>
  <c r="J751" i="3"/>
  <c r="F751" i="3"/>
  <c r="H751" i="3"/>
  <c r="I751" i="3"/>
  <c r="H690" i="3"/>
  <c r="J690" i="3"/>
  <c r="K690" i="3"/>
  <c r="I690" i="3"/>
  <c r="F690" i="3"/>
  <c r="J480" i="3"/>
  <c r="K480" i="3"/>
  <c r="F480" i="3"/>
  <c r="H480" i="3"/>
  <c r="I480" i="3"/>
  <c r="J885" i="8"/>
  <c r="K885" i="8"/>
  <c r="K954" i="8"/>
  <c r="J954" i="8"/>
  <c r="K827" i="8"/>
  <c r="J827" i="8"/>
  <c r="K886" i="8"/>
  <c r="J886" i="8"/>
  <c r="J834" i="8"/>
  <c r="K834" i="8"/>
  <c r="F970" i="3"/>
  <c r="J970" i="3"/>
  <c r="I970" i="3"/>
  <c r="K970" i="3"/>
  <c r="H970" i="3"/>
  <c r="K642" i="3"/>
  <c r="H642" i="3"/>
  <c r="F642" i="3"/>
  <c r="I642" i="3"/>
  <c r="J642" i="3"/>
  <c r="I629" i="3"/>
  <c r="F629" i="3"/>
  <c r="K629" i="3"/>
  <c r="J629" i="3"/>
  <c r="H629" i="3"/>
  <c r="F451" i="3"/>
  <c r="H451" i="3"/>
  <c r="I451" i="3"/>
  <c r="K451" i="3"/>
  <c r="J451" i="3"/>
  <c r="F963" i="3"/>
  <c r="H963" i="3"/>
  <c r="K963" i="3"/>
  <c r="J963" i="3"/>
  <c r="I963" i="3"/>
  <c r="F510" i="3"/>
  <c r="J510" i="3"/>
  <c r="I510" i="3"/>
  <c r="K510" i="3"/>
  <c r="H510" i="3"/>
  <c r="F842" i="3"/>
  <c r="H842" i="3"/>
  <c r="K842" i="3"/>
  <c r="I842" i="3"/>
  <c r="J842" i="3"/>
  <c r="K779" i="3"/>
  <c r="J779" i="3"/>
  <c r="H779" i="3"/>
  <c r="F779" i="3"/>
  <c r="I779" i="3"/>
  <c r="H520" i="3"/>
  <c r="F520" i="3"/>
  <c r="J520" i="3"/>
  <c r="K520" i="3"/>
  <c r="I520" i="3"/>
  <c r="H982" i="3"/>
  <c r="I982" i="3"/>
  <c r="F982" i="3"/>
  <c r="J982" i="3"/>
  <c r="K982" i="3"/>
  <c r="H797" i="3"/>
  <c r="F797" i="3"/>
  <c r="I797" i="3"/>
  <c r="K797" i="3"/>
  <c r="J797" i="3"/>
  <c r="H673" i="3"/>
  <c r="J673" i="3"/>
  <c r="K673" i="3"/>
  <c r="I673" i="3"/>
  <c r="F673" i="3"/>
  <c r="J691" i="3"/>
  <c r="H691" i="3"/>
  <c r="I691" i="3"/>
  <c r="F691" i="3"/>
  <c r="K691" i="3"/>
  <c r="J993" i="3"/>
  <c r="K993" i="3"/>
  <c r="F993" i="3"/>
  <c r="I993" i="3"/>
  <c r="H993" i="3"/>
  <c r="F848" i="3"/>
  <c r="J848" i="3"/>
  <c r="H848" i="3"/>
  <c r="K848" i="3"/>
  <c r="I848" i="3"/>
  <c r="K544" i="3"/>
  <c r="I544" i="3"/>
  <c r="F544" i="3"/>
  <c r="J544" i="3"/>
  <c r="H544" i="3"/>
  <c r="K644" i="3"/>
  <c r="F644" i="3"/>
  <c r="I644" i="3"/>
  <c r="J644" i="3"/>
  <c r="H644" i="3"/>
  <c r="J951" i="3"/>
  <c r="I951" i="3"/>
  <c r="H951" i="3"/>
  <c r="F951" i="3"/>
  <c r="K951" i="3"/>
  <c r="F670" i="3"/>
  <c r="J670" i="3"/>
  <c r="I670" i="3"/>
  <c r="H670" i="3"/>
  <c r="K670" i="3"/>
  <c r="K981" i="3"/>
  <c r="F981" i="3"/>
  <c r="I981" i="3"/>
  <c r="J981" i="3"/>
  <c r="H981" i="3"/>
  <c r="I547" i="3"/>
  <c r="F547" i="3"/>
  <c r="H547" i="3"/>
  <c r="J547" i="3"/>
  <c r="K547" i="3"/>
  <c r="K851" i="3"/>
  <c r="J851" i="3"/>
  <c r="F851" i="3"/>
  <c r="H851" i="3"/>
  <c r="I851" i="3"/>
  <c r="I593" i="3"/>
  <c r="J593" i="3"/>
  <c r="H593" i="3"/>
  <c r="F593" i="3"/>
  <c r="K593" i="3"/>
  <c r="I961" i="3"/>
  <c r="K961" i="3"/>
  <c r="F961" i="3"/>
  <c r="H961" i="3"/>
  <c r="J961" i="3"/>
  <c r="I623" i="3"/>
  <c r="H623" i="3"/>
  <c r="F623" i="3"/>
  <c r="K623" i="3"/>
  <c r="J623" i="3"/>
  <c r="J874" i="3"/>
  <c r="H874" i="3"/>
  <c r="I874" i="3"/>
  <c r="F874" i="3"/>
  <c r="K874" i="3"/>
  <c r="F660" i="3"/>
  <c r="K660" i="3"/>
  <c r="I660" i="3"/>
  <c r="H660" i="3"/>
  <c r="J660" i="3"/>
  <c r="F559" i="3"/>
  <c r="K559" i="3"/>
  <c r="H559" i="3"/>
  <c r="I559" i="3"/>
  <c r="J559" i="3"/>
  <c r="H759" i="3"/>
  <c r="F759" i="3"/>
  <c r="I759" i="3"/>
  <c r="J759" i="3"/>
  <c r="K759" i="3"/>
  <c r="H575" i="3"/>
  <c r="I575" i="3"/>
  <c r="K575" i="3"/>
  <c r="J575" i="3"/>
  <c r="F575" i="3"/>
  <c r="K914" i="3"/>
  <c r="F914" i="3"/>
  <c r="H914" i="3"/>
  <c r="J914" i="3"/>
  <c r="I914" i="3"/>
  <c r="J795" i="3"/>
  <c r="I795" i="3"/>
  <c r="F795" i="3"/>
  <c r="K795" i="3"/>
  <c r="H795" i="3"/>
  <c r="H658" i="3"/>
  <c r="J658" i="3"/>
  <c r="K658" i="3"/>
  <c r="I658" i="3"/>
  <c r="F658" i="3"/>
  <c r="F883" i="3"/>
  <c r="H883" i="3"/>
  <c r="I883" i="3"/>
  <c r="J883" i="3"/>
  <c r="K883" i="3"/>
  <c r="H762" i="3"/>
  <c r="I762" i="3"/>
  <c r="J762" i="3"/>
  <c r="F762" i="3"/>
  <c r="K762" i="3"/>
  <c r="I778" i="3"/>
  <c r="J778" i="3"/>
  <c r="H778" i="3"/>
  <c r="K778" i="3"/>
  <c r="F778" i="3"/>
  <c r="H588" i="3"/>
  <c r="K588" i="3"/>
  <c r="I588" i="3"/>
  <c r="J588" i="3"/>
  <c r="F588" i="3"/>
  <c r="I706" i="3"/>
  <c r="K706" i="3"/>
  <c r="J706" i="3"/>
  <c r="F706" i="3"/>
  <c r="H706" i="3"/>
  <c r="H456" i="3"/>
  <c r="J456" i="3"/>
  <c r="K456" i="3"/>
  <c r="F456" i="3"/>
  <c r="I456" i="3"/>
  <c r="H577" i="3"/>
  <c r="K577" i="3"/>
  <c r="I577" i="3"/>
  <c r="F577" i="3"/>
  <c r="J577" i="3"/>
  <c r="F698" i="3"/>
  <c r="I698" i="3"/>
  <c r="K698" i="3"/>
  <c r="J698" i="3"/>
  <c r="H698" i="3"/>
  <c r="I855" i="3"/>
  <c r="K855" i="3"/>
  <c r="J855" i="3"/>
  <c r="H855" i="3"/>
  <c r="F855" i="3"/>
  <c r="J709" i="8"/>
  <c r="K709" i="8"/>
  <c r="K833" i="8"/>
  <c r="J833" i="8"/>
  <c r="J930" i="8"/>
  <c r="K930" i="8"/>
  <c r="J699" i="8"/>
  <c r="K699" i="8"/>
  <c r="J754" i="8"/>
  <c r="K754" i="8"/>
  <c r="K800" i="8"/>
  <c r="J800" i="8"/>
  <c r="J851" i="8"/>
  <c r="K851" i="8"/>
  <c r="J854" i="8"/>
  <c r="K854" i="8"/>
  <c r="J989" i="8"/>
  <c r="K989" i="8"/>
  <c r="K725" i="8"/>
  <c r="J725" i="8"/>
  <c r="J845" i="8"/>
  <c r="K845" i="8"/>
  <c r="J711" i="8"/>
  <c r="K711" i="8"/>
  <c r="J780" i="8"/>
  <c r="K780" i="8"/>
  <c r="K757" i="8"/>
  <c r="J757" i="8"/>
  <c r="J962" i="8"/>
  <c r="K962" i="8"/>
  <c r="K780" i="3"/>
  <c r="H780" i="3"/>
  <c r="F780" i="3"/>
  <c r="I780" i="3"/>
  <c r="J780" i="3"/>
  <c r="H754" i="3"/>
  <c r="K754" i="3"/>
  <c r="J754" i="3"/>
  <c r="I754" i="3"/>
  <c r="F754" i="3"/>
  <c r="I543" i="3"/>
  <c r="F543" i="3"/>
  <c r="K543" i="3"/>
  <c r="H543" i="3"/>
  <c r="J543" i="3"/>
  <c r="F826" i="3"/>
  <c r="K826" i="3"/>
  <c r="J826" i="3"/>
  <c r="H826" i="3"/>
  <c r="I826" i="3"/>
  <c r="K860" i="8"/>
  <c r="J860" i="8"/>
  <c r="J871" i="8"/>
  <c r="K871" i="8"/>
  <c r="J853" i="8"/>
  <c r="K853" i="8"/>
  <c r="K927" i="3"/>
  <c r="H927" i="3"/>
  <c r="J927" i="3"/>
  <c r="I927" i="3"/>
  <c r="F927" i="3"/>
  <c r="J749" i="3"/>
  <c r="K749" i="3"/>
  <c r="I749" i="3"/>
  <c r="H749" i="3"/>
  <c r="F749" i="3"/>
  <c r="K503" i="3"/>
  <c r="J503" i="3"/>
  <c r="I503" i="3"/>
  <c r="F503" i="3"/>
  <c r="H503" i="3"/>
  <c r="F595" i="3"/>
  <c r="K595" i="3"/>
  <c r="I595" i="3"/>
  <c r="J595" i="3"/>
  <c r="H595" i="3"/>
  <c r="I950" i="3"/>
  <c r="K950" i="3"/>
  <c r="H950" i="3"/>
  <c r="F950" i="3"/>
  <c r="J950" i="3"/>
  <c r="F967" i="3"/>
  <c r="J967" i="3"/>
  <c r="H967" i="3"/>
  <c r="I967" i="3"/>
  <c r="K967" i="3"/>
  <c r="F636" i="3"/>
  <c r="I636" i="3"/>
  <c r="H636" i="3"/>
  <c r="K636" i="3"/>
  <c r="J636" i="3"/>
  <c r="J632" i="3"/>
  <c r="F632" i="3"/>
  <c r="K632" i="3"/>
  <c r="H632" i="3"/>
  <c r="I632" i="3"/>
  <c r="I591" i="3"/>
  <c r="H591" i="3"/>
  <c r="K591" i="3"/>
  <c r="J591" i="3"/>
  <c r="F591" i="3"/>
  <c r="F479" i="3"/>
  <c r="K479" i="3"/>
  <c r="I479" i="3"/>
  <c r="H479" i="3"/>
  <c r="J479" i="3"/>
  <c r="K889" i="3"/>
  <c r="F889" i="3"/>
  <c r="H889" i="3"/>
  <c r="I889" i="3"/>
  <c r="J889" i="3"/>
  <c r="F539" i="3"/>
  <c r="K539" i="3"/>
  <c r="J539" i="3"/>
  <c r="H539" i="3"/>
  <c r="I539" i="3"/>
  <c r="K921" i="3"/>
  <c r="I921" i="3"/>
  <c r="J921" i="3"/>
  <c r="F921" i="3"/>
  <c r="H921" i="3"/>
  <c r="I628" i="3"/>
  <c r="J628" i="3"/>
  <c r="K628" i="3"/>
  <c r="H628" i="3"/>
  <c r="F628" i="3"/>
  <c r="K755" i="3"/>
  <c r="J755" i="3"/>
  <c r="I755" i="3"/>
  <c r="F755" i="3"/>
  <c r="H755" i="3"/>
  <c r="H986" i="3"/>
  <c r="I986" i="3"/>
  <c r="K986" i="3"/>
  <c r="F986" i="3"/>
  <c r="J986" i="3"/>
  <c r="I462" i="3"/>
  <c r="K462" i="3"/>
  <c r="J462" i="3"/>
  <c r="F462" i="3"/>
  <c r="H462" i="3"/>
  <c r="H903" i="3"/>
  <c r="K903" i="3"/>
  <c r="J903" i="3"/>
  <c r="F903" i="3"/>
  <c r="I903" i="3"/>
  <c r="F839" i="3"/>
  <c r="H839" i="3"/>
  <c r="J839" i="3"/>
  <c r="K839" i="3"/>
  <c r="I839" i="3"/>
  <c r="I817" i="3"/>
  <c r="F817" i="3"/>
  <c r="H817" i="3"/>
  <c r="K817" i="3"/>
  <c r="J817" i="3"/>
  <c r="I621" i="3"/>
  <c r="J621" i="3"/>
  <c r="F621" i="3"/>
  <c r="K621" i="3"/>
  <c r="H621" i="3"/>
  <c r="H885" i="3"/>
  <c r="K885" i="3"/>
  <c r="J885" i="3"/>
  <c r="I885" i="3"/>
  <c r="F885" i="3"/>
  <c r="F511" i="3"/>
  <c r="I511" i="3"/>
  <c r="K511" i="3"/>
  <c r="J511" i="3"/>
  <c r="H511" i="3"/>
  <c r="H892" i="3"/>
  <c r="J892" i="3"/>
  <c r="I892" i="3"/>
  <c r="F892" i="3"/>
  <c r="K892" i="3"/>
  <c r="H745" i="3"/>
  <c r="F745" i="3"/>
  <c r="I745" i="3"/>
  <c r="J745" i="3"/>
  <c r="K745" i="3"/>
  <c r="K599" i="3"/>
  <c r="H599" i="3"/>
  <c r="J599" i="3"/>
  <c r="F599" i="3"/>
  <c r="I599" i="3"/>
  <c r="I635" i="3"/>
  <c r="F635" i="3"/>
  <c r="H635" i="3"/>
  <c r="J635" i="3"/>
  <c r="K635" i="3"/>
  <c r="J521" i="3"/>
  <c r="F521" i="3"/>
  <c r="H521" i="3"/>
  <c r="I521" i="3"/>
  <c r="K521" i="3"/>
  <c r="K960" i="3"/>
  <c r="F960" i="3"/>
  <c r="J960" i="3"/>
  <c r="H960" i="3"/>
  <c r="I960" i="3"/>
  <c r="H641" i="3"/>
  <c r="J641" i="3"/>
  <c r="I641" i="3"/>
  <c r="K641" i="3"/>
  <c r="F641" i="3"/>
  <c r="K829" i="8"/>
  <c r="J829" i="8"/>
  <c r="K993" i="8"/>
  <c r="J993" i="8"/>
  <c r="K710" i="8"/>
  <c r="J710" i="8"/>
  <c r="K776" i="8"/>
  <c r="J776" i="8"/>
  <c r="K445" i="3"/>
  <c r="I445" i="3"/>
  <c r="J445" i="3"/>
  <c r="H445" i="3"/>
  <c r="F445" i="3"/>
  <c r="J843" i="8"/>
  <c r="K843" i="8"/>
  <c r="K1001" i="8"/>
  <c r="J1001" i="8"/>
  <c r="J912" i="8"/>
  <c r="K912" i="8"/>
  <c r="K807" i="8"/>
  <c r="J807" i="8"/>
  <c r="K932" i="8"/>
  <c r="J932" i="8"/>
  <c r="K946" i="8"/>
  <c r="J946" i="8"/>
  <c r="J702" i="8"/>
  <c r="K702" i="8"/>
  <c r="K763" i="8"/>
  <c r="J763" i="8"/>
  <c r="J863" i="8"/>
  <c r="K863" i="8"/>
  <c r="J943" i="8"/>
  <c r="K943" i="8"/>
  <c r="F995" i="3"/>
  <c r="H995" i="3"/>
  <c r="I995" i="3"/>
  <c r="K995" i="3"/>
  <c r="J995" i="3"/>
  <c r="F585" i="3"/>
  <c r="I585" i="3"/>
  <c r="J585" i="3"/>
  <c r="K585" i="3"/>
  <c r="H585" i="3"/>
  <c r="J952" i="8"/>
  <c r="K952" i="8"/>
  <c r="J945" i="8"/>
  <c r="K945" i="8"/>
  <c r="J1000" i="8"/>
  <c r="K1000" i="8"/>
  <c r="J765" i="3"/>
  <c r="H765" i="3"/>
  <c r="K765" i="3"/>
  <c r="F765" i="3"/>
  <c r="I765" i="3"/>
  <c r="J454" i="3"/>
  <c r="F454" i="3"/>
  <c r="I454" i="3"/>
  <c r="H454" i="3"/>
  <c r="K454" i="3"/>
  <c r="K533" i="3"/>
  <c r="I533" i="3"/>
  <c r="J533" i="3"/>
  <c r="H533" i="3"/>
  <c r="F533" i="3"/>
  <c r="F936" i="3"/>
  <c r="K936" i="3"/>
  <c r="I936" i="3"/>
  <c r="J936" i="3"/>
  <c r="H936" i="3"/>
  <c r="F682" i="3"/>
  <c r="K682" i="3"/>
  <c r="H682" i="3"/>
  <c r="J682" i="3"/>
  <c r="I682" i="3"/>
  <c r="F968" i="3"/>
  <c r="K968" i="3"/>
  <c r="H968" i="3"/>
  <c r="I968" i="3"/>
  <c r="J968" i="3"/>
  <c r="K823" i="3"/>
  <c r="F823" i="3"/>
  <c r="J823" i="3"/>
  <c r="I823" i="3"/>
  <c r="H823" i="3"/>
  <c r="K801" i="3"/>
  <c r="I801" i="3"/>
  <c r="J801" i="3"/>
  <c r="H801" i="3"/>
  <c r="F801" i="3"/>
  <c r="K877" i="3"/>
  <c r="H877" i="3"/>
  <c r="I877" i="3"/>
  <c r="F877" i="3"/>
  <c r="J877" i="3"/>
  <c r="I929" i="3"/>
  <c r="J929" i="3"/>
  <c r="F929" i="3"/>
  <c r="K929" i="3"/>
  <c r="H929" i="3"/>
  <c r="I965" i="3"/>
  <c r="J965" i="3"/>
  <c r="K965" i="3"/>
  <c r="F965" i="3"/>
  <c r="H965" i="3"/>
  <c r="K827" i="3"/>
  <c r="I827" i="3"/>
  <c r="F827" i="3"/>
  <c r="H827" i="3"/>
  <c r="J827" i="3"/>
  <c r="I518" i="3"/>
  <c r="F518" i="3"/>
  <c r="J518" i="3"/>
  <c r="H518" i="3"/>
  <c r="K518" i="3"/>
  <c r="F612" i="3"/>
  <c r="I612" i="3"/>
  <c r="J612" i="3"/>
  <c r="K612" i="3"/>
  <c r="H612" i="3"/>
  <c r="J769" i="3"/>
  <c r="K769" i="3"/>
  <c r="F769" i="3"/>
  <c r="I769" i="3"/>
  <c r="H769" i="3"/>
  <c r="I609" i="3"/>
  <c r="H609" i="3"/>
  <c r="J609" i="3"/>
  <c r="K609" i="3"/>
  <c r="F609" i="3"/>
  <c r="J746" i="8"/>
  <c r="K746" i="8"/>
  <c r="J713" i="8"/>
  <c r="K713" i="8"/>
  <c r="K719" i="8"/>
  <c r="J719" i="8"/>
  <c r="K918" i="8"/>
  <c r="J918" i="8"/>
  <c r="K938" i="8"/>
  <c r="J938" i="8"/>
  <c r="J910" i="8"/>
  <c r="K910" i="8"/>
  <c r="K703" i="8"/>
  <c r="J703" i="8"/>
  <c r="K779" i="8"/>
  <c r="J779" i="8"/>
  <c r="J893" i="8"/>
  <c r="K893" i="8"/>
  <c r="K862" i="8"/>
  <c r="J862" i="8"/>
  <c r="K888" i="8"/>
  <c r="J888" i="8"/>
  <c r="J968" i="8"/>
  <c r="K968" i="8"/>
  <c r="J942" i="8"/>
  <c r="K942" i="8"/>
  <c r="K802" i="8"/>
  <c r="J802" i="8"/>
  <c r="K999" i="8"/>
  <c r="J999" i="8"/>
  <c r="J927" i="8"/>
  <c r="K927" i="8"/>
  <c r="J878" i="8"/>
  <c r="K878" i="8"/>
  <c r="J708" i="8"/>
  <c r="K708" i="8"/>
  <c r="J955" i="8"/>
  <c r="K955" i="8"/>
  <c r="J741" i="8"/>
  <c r="K741" i="8"/>
  <c r="J815" i="8"/>
  <c r="K815" i="8"/>
  <c r="K923" i="8"/>
  <c r="J923" i="8"/>
  <c r="K864" i="8"/>
  <c r="J864" i="8"/>
  <c r="K960" i="8"/>
  <c r="J960" i="8"/>
  <c r="K707" i="8"/>
  <c r="J707" i="8"/>
  <c r="J967" i="8"/>
  <c r="K967" i="8"/>
  <c r="K876" i="8"/>
  <c r="J876" i="8"/>
  <c r="J920" i="8"/>
  <c r="K920" i="8"/>
  <c r="K718" i="8"/>
  <c r="J718" i="8"/>
  <c r="J766" i="8"/>
  <c r="K766" i="8"/>
  <c r="J905" i="8"/>
  <c r="K905" i="8"/>
  <c r="K773" i="8"/>
  <c r="J773" i="8"/>
  <c r="J726" i="8"/>
  <c r="K726" i="8"/>
  <c r="K764" i="8"/>
  <c r="J764" i="8"/>
  <c r="J950" i="8"/>
  <c r="K950" i="8"/>
  <c r="K816" i="8"/>
  <c r="J816" i="8"/>
  <c r="J906" i="8"/>
  <c r="K906" i="8"/>
  <c r="J941" i="8"/>
  <c r="K941" i="8"/>
  <c r="K790" i="8"/>
  <c r="J790" i="8"/>
  <c r="K761" i="8"/>
  <c r="J761" i="8"/>
  <c r="K705" i="8"/>
  <c r="J705" i="8"/>
  <c r="J735" i="8"/>
  <c r="K735" i="8"/>
  <c r="J966" i="8"/>
  <c r="K966" i="8"/>
  <c r="K819" i="8"/>
  <c r="J819" i="8"/>
  <c r="J847" i="8"/>
  <c r="K847" i="8"/>
  <c r="J714" i="8"/>
  <c r="K714" i="8"/>
  <c r="J931" i="8"/>
  <c r="K931" i="8"/>
  <c r="K747" i="8"/>
  <c r="J747" i="8"/>
  <c r="K752" i="8"/>
  <c r="J752" i="8"/>
  <c r="K769" i="8"/>
  <c r="J769" i="8"/>
  <c r="J808" i="8"/>
  <c r="K808" i="8"/>
  <c r="J695" i="8"/>
  <c r="K695" i="8"/>
  <c r="K785" i="8"/>
  <c r="J785" i="8"/>
  <c r="K911" i="8"/>
  <c r="J911" i="8"/>
  <c r="K701" i="8"/>
  <c r="J701" i="8"/>
  <c r="J982" i="8"/>
  <c r="K982" i="8"/>
  <c r="K824" i="8"/>
  <c r="J824" i="8"/>
  <c r="J801" i="8"/>
  <c r="K801" i="8"/>
  <c r="J994" i="8"/>
  <c r="K994" i="8"/>
  <c r="K881" i="8"/>
  <c r="J881" i="8"/>
  <c r="K914" i="8"/>
  <c r="J914" i="8"/>
  <c r="K724" i="8"/>
  <c r="J724" i="8"/>
  <c r="K740" i="8"/>
  <c r="J740" i="8"/>
  <c r="J866" i="8"/>
  <c r="K866" i="8"/>
  <c r="J884" i="8"/>
  <c r="K884" i="8"/>
  <c r="J748" i="8"/>
  <c r="K748" i="8"/>
  <c r="K755" i="8"/>
  <c r="J755" i="8"/>
  <c r="J777" i="8"/>
  <c r="K777" i="8"/>
  <c r="K694" i="8"/>
  <c r="J694" i="8"/>
  <c r="J981" i="8"/>
  <c r="K981" i="8"/>
  <c r="K1002" i="8"/>
  <c r="J1002" i="8"/>
  <c r="J895" i="8"/>
  <c r="K895" i="8"/>
  <c r="J971" i="8"/>
  <c r="K971" i="8"/>
  <c r="J850" i="8"/>
  <c r="K850" i="8"/>
  <c r="K783" i="8"/>
  <c r="J783" i="8"/>
  <c r="J855" i="8"/>
  <c r="K855" i="8"/>
  <c r="K998" i="8"/>
  <c r="J998" i="8"/>
  <c r="J969" i="8"/>
  <c r="K969" i="8"/>
  <c r="K899" i="8"/>
  <c r="J899" i="8"/>
  <c r="K925" i="8"/>
  <c r="J925" i="8"/>
  <c r="J798" i="8"/>
  <c r="K798" i="8"/>
  <c r="J782" i="8"/>
  <c r="K782" i="8"/>
  <c r="K948" i="8"/>
  <c r="J948" i="8"/>
  <c r="K965" i="8"/>
  <c r="J965" i="8"/>
  <c r="J953" i="8"/>
  <c r="K953" i="8"/>
  <c r="K937" i="8"/>
  <c r="J937" i="8"/>
  <c r="K749" i="8"/>
  <c r="J749" i="8"/>
  <c r="J836" i="8"/>
  <c r="K836" i="8"/>
  <c r="K867" i="8"/>
  <c r="J867" i="8"/>
  <c r="J745" i="8"/>
  <c r="K745" i="8"/>
  <c r="K868" i="8"/>
  <c r="J868" i="8"/>
  <c r="K759" i="8"/>
  <c r="J759" i="8"/>
  <c r="J830" i="8"/>
  <c r="K830" i="8"/>
  <c r="J919" i="8"/>
  <c r="K919" i="8"/>
  <c r="J814" i="8"/>
  <c r="K814" i="8"/>
  <c r="J804" i="8"/>
  <c r="K804" i="8"/>
  <c r="J692" i="8"/>
  <c r="K692" i="8"/>
  <c r="J958" i="8"/>
  <c r="K958" i="8"/>
  <c r="J947" i="8"/>
  <c r="K947" i="8"/>
  <c r="J765" i="8"/>
  <c r="K765" i="8"/>
  <c r="K832" i="8"/>
  <c r="J832" i="8"/>
  <c r="K821" i="8"/>
  <c r="J821" i="8"/>
  <c r="K697" i="8"/>
  <c r="J697" i="8"/>
  <c r="J879" i="8"/>
  <c r="K879" i="8"/>
  <c r="J963" i="8"/>
  <c r="K963" i="8"/>
  <c r="J992" i="8"/>
  <c r="K992" i="8"/>
  <c r="K858" i="8"/>
  <c r="J858" i="8"/>
  <c r="K3" i="8"/>
  <c r="J3" i="8"/>
  <c r="K810" i="8"/>
  <c r="J810" i="8"/>
  <c r="K813" i="8"/>
  <c r="J813" i="8"/>
  <c r="K730" i="8"/>
  <c r="J730" i="8"/>
  <c r="J909" i="8"/>
  <c r="K909" i="8"/>
  <c r="J974" i="8"/>
  <c r="K974" i="8"/>
  <c r="K949" i="8"/>
  <c r="J949" i="8"/>
  <c r="K995" i="8"/>
  <c r="J995" i="8"/>
  <c r="J698" i="8"/>
  <c r="K698" i="8"/>
  <c r="K715" i="8"/>
  <c r="J715" i="8"/>
  <c r="J828" i="8"/>
  <c r="K828" i="8"/>
  <c r="K970" i="8"/>
  <c r="J970" i="8"/>
  <c r="K817" i="8"/>
  <c r="J817" i="8"/>
  <c r="J980" i="8"/>
  <c r="K980" i="8"/>
  <c r="J738" i="8"/>
  <c r="K738" i="8"/>
  <c r="K846" i="8"/>
  <c r="J846" i="8"/>
  <c r="K892" i="8"/>
  <c r="J892" i="8"/>
  <c r="J781" i="8"/>
  <c r="K781" i="8"/>
  <c r="K822" i="8"/>
  <c r="J822" i="8"/>
  <c r="I453" i="3"/>
  <c r="F453" i="3"/>
  <c r="J453" i="3"/>
  <c r="K453" i="3"/>
  <c r="H453" i="3"/>
  <c r="F803" i="3"/>
  <c r="H803" i="3"/>
  <c r="J803" i="3"/>
  <c r="K803" i="3"/>
  <c r="I803" i="3"/>
  <c r="J792" i="3"/>
  <c r="I792" i="3"/>
  <c r="K792" i="3"/>
  <c r="F792" i="3"/>
  <c r="H792" i="3"/>
  <c r="J975" i="8"/>
  <c r="K975" i="8"/>
  <c r="J940" i="8"/>
  <c r="K940" i="8"/>
  <c r="K926" i="8"/>
  <c r="J926" i="8"/>
  <c r="J693" i="8"/>
  <c r="K693" i="8"/>
  <c r="J723" i="8"/>
  <c r="K723" i="8"/>
  <c r="K986" i="8"/>
  <c r="J986" i="8"/>
  <c r="K903" i="8"/>
  <c r="J903" i="8"/>
  <c r="J831" i="8"/>
  <c r="K831" i="8"/>
  <c r="J768" i="8"/>
  <c r="K768" i="8"/>
  <c r="J704" i="8"/>
  <c r="K704" i="8"/>
  <c r="J706" i="8"/>
  <c r="K706" i="8"/>
  <c r="J913" i="8"/>
  <c r="K913" i="8"/>
  <c r="J753" i="8"/>
  <c r="K753" i="8"/>
  <c r="J733" i="8"/>
  <c r="K733" i="8"/>
  <c r="J873" i="8"/>
  <c r="K873" i="8"/>
  <c r="J771" i="8"/>
  <c r="K771" i="8"/>
  <c r="J838" i="8"/>
  <c r="K838" i="8"/>
  <c r="J928" i="8"/>
  <c r="K928" i="8"/>
  <c r="K897" i="8"/>
  <c r="J897" i="8"/>
  <c r="J990" i="8"/>
  <c r="K990" i="8"/>
  <c r="K712" i="8"/>
  <c r="J712" i="8"/>
  <c r="J978" i="8"/>
  <c r="K978" i="8"/>
  <c r="J996" i="8"/>
  <c r="K996" i="8"/>
  <c r="J812" i="8"/>
  <c r="K812" i="8"/>
  <c r="K739" i="8"/>
  <c r="J739" i="8"/>
  <c r="K915" i="8"/>
  <c r="J915" i="8"/>
  <c r="K951" i="8"/>
  <c r="J951" i="8"/>
  <c r="J751" i="8"/>
  <c r="K751" i="8"/>
  <c r="J882" i="8"/>
  <c r="K882" i="8"/>
  <c r="J842" i="8"/>
  <c r="K842" i="8"/>
  <c r="J811" i="8"/>
  <c r="K811" i="8"/>
  <c r="J933" i="8"/>
  <c r="K933" i="8"/>
  <c r="K983" i="8"/>
  <c r="J983" i="8"/>
  <c r="J818" i="8"/>
  <c r="K818" i="8"/>
  <c r="J887" i="8"/>
  <c r="K887" i="8"/>
  <c r="K997" i="8"/>
  <c r="J997" i="8"/>
  <c r="K839" i="8"/>
  <c r="J839" i="8"/>
  <c r="J852" i="8"/>
  <c r="K852" i="8"/>
  <c r="K934" i="8"/>
  <c r="J934" i="8"/>
  <c r="K869" i="8"/>
  <c r="J869" i="8"/>
  <c r="K979" i="8"/>
  <c r="J979" i="8"/>
  <c r="K729" i="8"/>
  <c r="J729" i="8"/>
  <c r="J856" i="8"/>
  <c r="K856" i="8"/>
  <c r="J917" i="8"/>
  <c r="K917" i="8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558" i="4" l="1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<sst xmlns="http://schemas.openxmlformats.org/spreadsheetml/2006/main" count="526" uniqueCount="272">
  <si>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</si>
  <si>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</si>
  <si>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</si>
  <si>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</si>
  <si>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</si>
  <si>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</si>
  <si>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</si>
  <si>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</si>
  <si>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</si>
  <si>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</si>
  <si>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</si>
  <si>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</si>
  <si>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</si>
  <si>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</si>
  <si>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</si>
  <si>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</si>
  <si>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</si>
  <si>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</si>
  <si>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</si>
  <si>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</si>
  <si>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</si>
  <si>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</si>
  <si>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</si>
  <si>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</si>
  <si>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</si>
  <si>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</si>
  <si>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</si>
  <si>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</si>
  <si>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</si>
  <si>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</si>
  <si>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</si>
  <si>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</si>
  <si>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</si>
  <si>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</si>
  <si>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</si>
  <si>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</si>
  <si>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</si>
  <si>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</si>
  <si>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</si>
  <si>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</si>
  <si>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</si>
  <si>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</si>
  <si>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</si>
  <si>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</si>
  <si>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</si>
  <si>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</si>
  <si>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</si>
  <si>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</si>
  <si>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</si>
  <si>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</si>
  <si>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</si>
  <si>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</si>
  <si>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</si>
  <si>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</si>
  <si>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</si>
  <si>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</si>
  <si>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</si>
  <si>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</si>
  <si>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</si>
  <si>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</si>
  <si>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</si>
  <si>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</si>
  <si>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</si>
  <si>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</si>
  <si>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</si>
  <si>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</si>
  <si>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</si>
  <si>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</si>
  <si>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</si>
  <si>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</si>
  <si>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</si>
  <si>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</si>
  <si>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</si>
  <si>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</si>
  <si>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</si>
  <si>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</si>
  <si>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</si>
  <si>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</si>
  <si>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</si>
  <si>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</si>
  <si>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</si>
  <si>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</si>
  <si>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</si>
  <si>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</si>
  <si>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</si>
  <si>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</si>
  <si>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</si>
  <si>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</si>
  <si>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</si>
  <si>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</si>
  <si>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</si>
  <si>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</si>
  <si>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</si>
  <si>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</si>
  <si>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</si>
  <si>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</si>
  <si>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</si>
  <si>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</si>
  <si>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</si>
  <si>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</si>
  <si>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</si>
  <si>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</si>
  <si>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</si>
  <si>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</si>
  <si>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</si>
  <si>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</si>
  <si>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</si>
  <si>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</si>
  <si>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</si>
  <si>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</si>
  <si>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</si>
  <si>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</si>
  <si>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</si>
  <si>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</si>
  <si>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</si>
  <si>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</si>
  <si>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</si>
  <si>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</si>
  <si>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</si>
  <si>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</si>
  <si>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</si>
  <si>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</si>
  <si>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</si>
  <si>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</si>
  <si>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</si>
  <si>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</si>
  <si>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</si>
  <si>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</si>
  <si>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</si>
  <si>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</si>
  <si>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</si>
  <si>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</si>
  <si>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</si>
  <si>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</si>
  <si>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</si>
  <si>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</si>
  <si>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</si>
  <si>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</si>
  <si>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</si>
  <si>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</si>
  <si>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</si>
  <si>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</si>
  <si>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</si>
  <si>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</si>
  <si>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</si>
  <si>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</si>
  <si>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</si>
  <si>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</si>
  <si>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</si>
  <si>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</si>
  <si>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</si>
  <si>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</si>
  <si>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</si>
  <si>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</si>
  <si>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</si>
  <si>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</si>
  <si>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</si>
  <si>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</si>
  <si>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</si>
  <si>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</si>
  <si>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</si>
  <si>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</si>
  <si>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</si>
  <si>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</si>
  <si>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</si>
  <si>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</si>
  <si>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</si>
  <si>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</si>
  <si>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</si>
  <si>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</si>
  <si>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</si>
  <si>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Shonan Bellmare</t>
  </si>
  <si>
    <t>Kashiwa Reysol</t>
  </si>
  <si>
    <t>Independiente</t>
  </si>
  <si>
    <t>Platense</t>
  </si>
  <si>
    <t>Sarmiento Junin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</si>
  <si>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</si>
  <si>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</si>
  <si>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</si>
  <si>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</si>
  <si>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</si>
  <si>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</si>
  <si>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</si>
  <si>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</si>
  <si>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</si>
  <si>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</si>
  <si>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</si>
  <si>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</si>
  <si>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</si>
  <si>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</si>
  <si>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</si>
  <si>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</si>
  <si>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</si>
  <si>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</si>
  <si>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</si>
  <si>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</si>
  <si>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</si>
  <si>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</si>
  <si>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</si>
  <si>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</si>
  <si>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</si>
  <si>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</si>
  <si>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</si>
  <si>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</si>
  <si>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</si>
  <si>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</si>
  <si>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</si>
  <si>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</si>
  <si>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</si>
  <si>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</si>
  <si>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</si>
  <si>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</si>
  <si>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</si>
  <si>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</si>
  <si>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</si>
  <si>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</si>
  <si>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</si>
  <si>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</si>
  <si>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</si>
  <si>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</si>
  <si>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</si>
  <si>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</si>
  <si>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</si>
  <si>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</si>
  <si>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</si>
  <si>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FC Cincinnati</t>
  </si>
  <si>
    <t>DC United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</si>
  <si>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</si>
  <si>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</si>
  <si>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</si>
  <si>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</si>
  <si>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</si>
  <si>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</si>
  <si>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</si>
  <si>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</si>
  <si>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</si>
  <si>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</si>
  <si>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</si>
  <si>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</si>
  <si>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</si>
  <si>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</si>
  <si>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</si>
  <si>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</si>
  <si>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</si>
  <si>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</si>
  <si>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New York City</t>
  </si>
  <si>
    <t>Zenit</t>
  </si>
  <si>
    <t>Rubin Kazan</t>
  </si>
  <si>
    <t>Houston Dynamo</t>
  </si>
  <si>
    <t>Real Salt Lake</t>
  </si>
  <si>
    <t>Seattle Sounders</t>
  </si>
  <si>
    <t>Nashville SC</t>
  </si>
  <si>
    <t>Premier League</t>
  </si>
  <si>
    <t>MLS</t>
  </si>
  <si>
    <t>LASK</t>
  </si>
  <si>
    <t>Salzburg</t>
  </si>
  <si>
    <t>Toluca</t>
  </si>
  <si>
    <t>Queretaro</t>
  </si>
  <si>
    <t>Mazatlan FC</t>
  </si>
  <si>
    <t>Pachuca</t>
  </si>
  <si>
    <t>Huracan</t>
  </si>
  <si>
    <t>Nagoya Grampus</t>
  </si>
  <si>
    <t>FC Tokyo</t>
  </si>
  <si>
    <t>Velez Sarsfield</t>
  </si>
  <si>
    <t>Rosario Central</t>
  </si>
  <si>
    <t>CF Montreal</t>
  </si>
  <si>
    <t>Central Cordoba</t>
  </si>
  <si>
    <t>11/03/2022</t>
  </si>
  <si>
    <t>12/03/2022</t>
  </si>
  <si>
    <t>13/03/2022</t>
  </si>
  <si>
    <t>14/03/2022</t>
  </si>
  <si>
    <t>15/03/2022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</si>
</sst>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1.0332628576721055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5.3199452197079484</v>
      </c>
      <c r="I2" s="6">
        <f>IF('Log_working_3-way'!$D2="","",'True_Odds_Calculator_3-way'!O3/'True_Odds_Calculator_3-way'!B3-1)</f>
        <v>8.9256199163191461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3.4982892546420397E-2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1.0287788603204606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25.080406973243509</v>
      </c>
      <c r="I3" s="6">
        <f>IF('Log_working_3-way'!$D3="","",'True_Odds_Calculator_3-way'!O4/'True_Odds_Calculator_3-way'!B4-1)</f>
        <v>6.0961948820039984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2.9368840717863609E-2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1.0255743995935205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6.3468065788416839</v>
      </c>
      <c r="I4" s="6">
        <f>IF('Log_working_3-way'!$D4="","",'True_Odds_Calculator_3-way'!O5/'True_Odds_Calculator_3-way'!B5-1)</f>
        <v>9.0642309784866573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2.7303165844024146E-2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1.0277582316206084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6.4954358628903925</v>
      </c>
      <c r="I5" s="6">
        <f>IF('Log_working_3-way'!$D5="","",'True_Odds_Calculator_3-way'!O6/'True_Odds_Calculator_3-way'!B6-1)</f>
        <v>7.8130396994356488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2.9433047505336596E-2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1.0427084608937851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-0.27276407616471376</v>
      </c>
      <c r="I6" s="6">
        <f>IF('Log_working_3-way'!$D6="","",'True_Odds_Calculator_3-way'!O7/'True_Odds_Calculator_3-way'!B7-1)</f>
        <v>2.5878361808223658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3.0767478135899085E-2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1.0249075161790697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7.3261177359161742</v>
      </c>
      <c r="I7" s="6">
        <f>IF('Log_working_3-way'!$D7="","",'True_Odds_Calculator_3-way'!O8/'True_Odds_Calculator_3-way'!B8-1)</f>
        <v>9.8931223908423771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2.6845821353830512E-2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1.0317551352371364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33.407034135229353</v>
      </c>
      <c r="I8" s="6">
        <f>IF('Log_working_3-way'!$D8="","",'True_Odds_Calculator_3-way'!O9/'True_Odds_Calculator_3-way'!B9-1)</f>
        <v>6.4930874338943925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2.9755684928098658E-2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1.0248368683150926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11.073184494881582</v>
      </c>
      <c r="I9" s="6">
        <f>IF('Log_working_3-way'!$D9="","",'True_Odds_Calculator_3-way'!O10/'True_Odds_Calculator_3-way'!B10-1)</f>
        <v>8.5095192247965699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2.6931516636048203E-2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1.0306884357785777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3.6843238145868158</v>
      </c>
      <c r="I10" s="6">
        <f>IF('Log_working_3-way'!$D10="","",'True_Odds_Calculator_3-way'!O11/'True_Odds_Calculator_3-way'!B11-1)</f>
        <v>7.3399019419753468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3.1170066770935811E-2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1.1043687952069472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66.977355943500015</v>
      </c>
      <c r="I11" s="6">
        <f>IF('Log_working_3-way'!$D11="","",'True_Odds_Calculator_3-way'!O12/'True_Odds_Calculator_3-way'!B12-1)</f>
        <v>1.1468026567655278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5.6505390351587526E-2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1.0513212967598313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34.953719830333327</v>
      </c>
      <c r="I12" s="6">
        <f>IF('Log_working_3-way'!$D12="","",'True_Odds_Calculator_3-way'!O13/'True_Odds_Calculator_3-way'!B13-1)</f>
        <v>6.7096331205782365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4.6841572949530175E-2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1.0324793872912197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19.160712613616425</v>
      </c>
      <c r="I13" s="6">
        <f>IF('Log_working_3-way'!$D13="","",'True_Odds_Calculator_3-way'!O14/'True_Odds_Calculator_3-way'!B14-1)</f>
        <v>8.9331025811725162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3.4203233819390277E-2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1.043064326677454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6.9915988826691029</v>
      </c>
      <c r="I14" s="6">
        <f>IF('Log_working_3-way'!$D14="","",'True_Odds_Calculator_3-way'!O15/'True_Odds_Calculator_3-way'!B15-1)</f>
        <v>7.2276747864020283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4.5235435968234761E-2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1.0433495836081799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19.694455035780699</v>
      </c>
      <c r="I15" s="6">
        <f>IF('Log_working_3-way'!$D15="","",'True_Odds_Calculator_3-way'!O16/'True_Odds_Calculator_3-way'!B16-1)</f>
        <v>8.7022311658582776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4.5367721361427193E-2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1.0619699052221412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44.231162426039937</v>
      </c>
      <c r="I16" s="6">
        <f>IF('Log_working_3-way'!$D16="","",'True_Odds_Calculator_3-way'!O17/'True_Odds_Calculator_3-way'!B17-1)</f>
        <v>3.6547556093247797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5.1541086556904592E-2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1.040081618312257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12.965421869523281</v>
      </c>
      <c r="I17" s="6">
        <f>IF('Log_working_3-way'!$D17="","",'True_Odds_Calculator_3-way'!O18/'True_Odds_Calculator_3-way'!B18-1)</f>
        <v>9.0401380254873374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4.3141822620070602E-2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1.0259570628355734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16.032168160311123</v>
      </c>
      <c r="I18" s="6">
        <f>IF('Log_working_3-way'!$D18="","",'True_Odds_Calculator_3-way'!O19/'True_Odds_Calculator_3-way'!B19-1)</f>
        <v>7.4657675923907032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2.7860701383498609E-2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1.0265806802186024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8.7379690241279757</v>
      </c>
      <c r="I19" s="6">
        <f>IF('Log_working_3-way'!$D19="","",'True_Odds_Calculator_3-way'!O20/'True_Odds_Calculator_3-way'!B20-1)</f>
        <v>6.6726000100470531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2.8389055365646731E-2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1.0281459094217547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7.1619839899544822</v>
      </c>
      <c r="I20" s="6">
        <f>IF('Log_working_3-way'!$D20="","",'True_Odds_Calculator_3-way'!O21/'True_Odds_Calculator_3-way'!B21-1)</f>
        <v>5.3871146903637879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2.9357116313638132E-2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1.025861813820979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15.342233312601021</v>
      </c>
      <c r="I21" s="6">
        <f>IF('Log_working_3-way'!$D21="","",'True_Odds_Calculator_3-way'!O22/'True_Odds_Calculator_3-way'!B22-1)</f>
        <v>7.1271609684504522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2.7800775035285552E-2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1.0254655019955787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10.258891965813909</v>
      </c>
      <c r="I22" s="6">
        <f>IF('Log_working_3-way'!$D22="","",'True_Odds_Calculator_3-way'!O23/'True_Odds_Calculator_3-way'!B23-1)</f>
        <v>8.2704388237034276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2.756590851828955E-2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1.0261014269681408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15.072985723379464</v>
      </c>
      <c r="I23" s="6">
        <f>IF('Log_working_3-way'!$D23="","",'True_Odds_Calculator_3-way'!O24/'True_Odds_Calculator_3-way'!B24-1)</f>
        <v>9.3202453504655924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2.8094952229132275E-2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1.0268250874611089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16.602436400720862</v>
      </c>
      <c r="I24" s="6">
        <f>IF('Log_working_3-way'!$D24="","",'True_Odds_Calculator_3-way'!O25/'True_Odds_Calculator_3-way'!B25-1)</f>
        <v>8.7968712545206333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2.8706518068219999E-2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1.0264864777062157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16.912465477069368</v>
      </c>
      <c r="I25" s="6">
        <f>IF('Log_working_3-way'!$D25="","",'True_Odds_Calculator_3-way'!O26/'True_Odds_Calculator_3-way'!B26-1)</f>
        <v>8.1502299511142606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2.8330676432605451E-2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1.027650451238489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23.306804997393687</v>
      </c>
      <c r="I26" s="6">
        <f>IF('Log_working_3-way'!$D26="","",'True_Odds_Calculator_3-way'!O27/'True_Odds_Calculator_3-way'!B27-1)</f>
        <v>7.168638520443162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2.8518556950641649E-2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1.0454532853664504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22.179485601081446</v>
      </c>
      <c r="I27" s="6">
        <f>IF('Log_working_3-way'!$D27="","",'True_Odds_Calculator_3-way'!O28/'True_Odds_Calculator_3-way'!B28-1)</f>
        <v>7.7713812868224537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4.6897421875761847E-2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1.0267572869849426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5.5948135375736667</v>
      </c>
      <c r="I28" s="6">
        <f>IF('Log_working_3-way'!$D28="","",'True_Odds_Calculator_3-way'!O29/'True_Odds_Calculator_3-way'!B29-1)</f>
        <v>8.9260462492876584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2.8335977831583037E-2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1.0405969808968734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47.037529283446318</v>
      </c>
      <c r="I29" s="6">
        <f>IF('Log_working_3-way'!$D29="","",'True_Odds_Calculator_3-way'!O30/'True_Odds_Calculator_3-way'!B30-1)</f>
        <v>3.72020593868403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3.2387289595930069E-2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1.0256016276935949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8.1026544816796999</v>
      </c>
      <c r="I30" s="6">
        <f>IF('Log_working_3-way'!$D30="","",'True_Odds_Calculator_3-way'!O31/'True_Odds_Calculator_3-way'!B31-1)</f>
        <v>7.3216865109908067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2.7392607728453422E-2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1.0256016276935949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8.1026544816796999</v>
      </c>
      <c r="I31" s="6">
        <f>IF('Log_working_3-way'!$D31="","",'True_Odds_Calculator_3-way'!O32/'True_Odds_Calculator_3-way'!B32-1)</f>
        <v>7.3216865109908067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2.7392607728453422E-2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1.0359822574204962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9.8402262246999754</v>
      </c>
      <c r="I32" s="6">
        <f>IF('Log_working_3-way'!$D32="","",'True_Odds_Calculator_3-way'!O33/'True_Odds_Calculator_3-way'!B33-1)</f>
        <v>8.9529104295681048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3.8793267471763482E-2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1.0370088347433888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15.289166533308872</v>
      </c>
      <c r="I33" s="6">
        <f>IF('Log_working_3-way'!$D33="","",'True_Odds_Calculator_3-way'!O34/'True_Odds_Calculator_3-way'!B34-1)</f>
        <v>8.1626561749862425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3.9653426944871617E-2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1.0408844477828372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4.0506086779929413</v>
      </c>
      <c r="I34" s="6">
        <f>IF('Log_working_3-way'!$D34="","",'True_Odds_Calculator_3-way'!O35/'True_Odds_Calculator_3-way'!B35-1)</f>
        <v>7.4538959333246417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4.1557620735421352E-2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1.0504431578533782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10.516687808498963</v>
      </c>
      <c r="I35" s="6">
        <f>IF('Log_working_3-way'!$D35="","",'True_Odds_Calculator_3-way'!O36/'True_Odds_Calculator_3-way'!B36-1)</f>
        <v>11.274443068400332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5.4165047210630979E-2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1.077066246725406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43.119031857119523</v>
      </c>
      <c r="I36" s="6">
        <f>IF('Log_working_3-way'!$D36="","",'True_Odds_Calculator_3-way'!O37/'True_Odds_Calculator_3-way'!B37-1)</f>
        <v>5.3118559093288402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6.3330606605705109E-2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1.042984062219579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21.564055371307017</v>
      </c>
      <c r="I37" s="6">
        <f>IF('Log_working_3-way'!$D37="","",'True_Odds_Calculator_3-way'!O38/'True_Odds_Calculator_3-way'!B38-1)</f>
        <v>9.0284690539142307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4.4355606320197971E-2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1.0487383026489845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4.7512946027927327E-2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1.0426336002233656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4.5214138286893801E-2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1.0496836952570183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28.794392795096464</v>
      </c>
      <c r="I42" s="6">
        <f>IF('Log_working_3-way'!$D42="","",'True_Odds_Calculator_3-way'!O41/'True_Odds_Calculator_3-way'!B41-1)</f>
        <v>4.0450106463082882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4.8960942015026099E-2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1.0404646422846564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9.352555254226278</v>
      </c>
      <c r="I43" s="6">
        <f>IF('Log_working_3-way'!$D43="","",'True_Odds_Calculator_3-way'!O42/'True_Odds_Calculator_3-way'!B42-1)</f>
        <v>8.4610749809597685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4.3412777226083943E-2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1.0393296130141152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45.619606932461174</v>
      </c>
      <c r="I44" s="6">
        <f>IF('Log_working_3-way'!$D44="","",'True_Odds_Calculator_3-way'!O43/'True_Odds_Calculator_3-way'!B43-1)</f>
        <v>3.4857888969179438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3.1827375413196579E-2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1.0358668242641622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35.973630549275107</v>
      </c>
      <c r="I45" s="6">
        <f>IF('Log_working_3-way'!$D45="","",'True_Odds_Calculator_3-way'!O44/'True_Odds_Calculator_3-way'!B44-1)</f>
        <v>4.1354245834820818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3.3104909066296706E-2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1.030615303679012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4.7935710591168075</v>
      </c>
      <c r="I46" s="6">
        <f>IF('Log_working_3-way'!$D46="","",'True_Odds_Calculator_3-way'!O45/'True_Odds_Calculator_3-way'!B45-1)</f>
        <v>4.8506502323594987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3.0739563746898568E-2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1.0271412721442927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19.940095353067694</v>
      </c>
      <c r="I47" s="6">
        <f>IF('Log_working_3-way'!$D47="","",'True_Odds_Calculator_3-way'!O46/'True_Odds_Calculator_3-way'!B46-1)</f>
        <v>7.7290525452980372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2.8574474106909831E-2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1.032557125402068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30.320285925462812</v>
      </c>
      <c r="I48" s="6">
        <f>IF('Log_working_3-way'!$D48="","",'True_Odds_Calculator_3-way'!O47/'True_Odds_Calculator_3-way'!B47-1)</f>
        <v>5.2815374448985501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3.1839765310971657E-2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1.0439241601491807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20.429155228057265</v>
      </c>
      <c r="I49" s="6">
        <f>IF('Log_working_3-way'!$D49="","",'True_Odds_Calculator_3-way'!O48/'True_Odds_Calculator_3-way'!B48-1)</f>
        <v>9.6598322830328733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4.5707435105373229E-2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1.041912251603716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17.005772947798619</v>
      </c>
      <c r="I50" s="6">
        <f>IF('Log_working_3-way'!$D50="","",'True_Odds_Calculator_3-way'!O49/'True_Odds_Calculator_3-way'!B49-1)</f>
        <v>7.9535640204942002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4.4583373759589984E-2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1.0406004142242604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15.741485929642433</v>
      </c>
      <c r="I51" s="6">
        <f>IF('Log_working_3-way'!$D51="","",'True_Odds_Calculator_3-way'!O50/'True_Odds_Calculator_3-way'!B50-1)</f>
        <v>9.8411887424991278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4.3294816581686657E-2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1.0661601233773801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52.314739827124676</v>
      </c>
      <c r="I52" s="6">
        <f>IF('Log_working_3-way'!$D52="","",'True_Odds_Calculator_3-way'!O51/'True_Odds_Calculator_3-way'!B51-1)</f>
        <v>2.637660470404382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4.9075295751978665E-2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1.0287193268763568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6.562980042768138</v>
      </c>
      <c r="I53" s="6">
        <f>IF('Log_working_3-way'!$D53="","",'True_Odds_Calculator_3-way'!O52/'True_Odds_Calculator_3-way'!B52-1)</f>
        <v>5.1744816840182866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2.9755487953974313E-2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1.0304325628128195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17.33680412612193</v>
      </c>
      <c r="I54" s="6">
        <f>IF('Log_working_3-way'!$D54="","",'True_Odds_Calculator_3-way'!O53/'True_Odds_Calculator_3-way'!B53-1)</f>
        <v>7.0085732047244047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3.2402931472993224E-2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1.0426686088730537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41.031869684377774</v>
      </c>
      <c r="I55" s="6">
        <f>IF('Log_working_3-way'!$D55="","",'True_Odds_Calculator_3-way'!O54/'True_Odds_Calculator_3-way'!B54-1)</f>
        <v>3.5496913344383723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3.7477090323316808E-2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1.0421688590408995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48.419084940480872</v>
      </c>
      <c r="I56" s="6">
        <f>IF('Log_working_3-way'!$D56="","",'True_Odds_Calculator_3-way'!O55/'True_Odds_Calculator_3-way'!B55-1)</f>
        <v>2.5008965896334527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3.3598749135047568E-2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1.0353179748521846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9.8539784879297052</v>
      </c>
      <c r="I57" s="6">
        <f>IF('Log_working_3-way'!$D57="","",'True_Odds_Calculator_3-way'!O56/'True_Odds_Calculator_3-way'!B56-1)</f>
        <v>7.3380337858313975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3.7851382163603731E-2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1.0437716710326899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31.326286575714498</v>
      </c>
      <c r="I58" s="6">
        <f>IF('Log_working_3-way'!$D58="","",'True_Odds_Calculator_3-way'!O57/'True_Odds_Calculator_3-way'!B57-1)</f>
        <v>5.2324037653930731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4.2368104469383328E-2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1.0405506419944948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25.411805929356056</v>
      </c>
      <c r="I59" s="6">
        <f>IF('Log_working_3-way'!$D59="","",'True_Odds_Calculator_3-way'!O58/'True_Odds_Calculator_3-way'!B58-1)</f>
        <v>6.1537326144587778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4.1137812672467522E-2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1.0358959981108535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14.982573759791149</v>
      </c>
      <c r="I60" s="6">
        <f>IF('Log_working_3-way'!$D60="","",'True_Odds_Calculator_3-way'!O59/'True_Odds_Calculator_3-way'!B59-1)</f>
        <v>7.3974124674509305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3.8469414006919944E-2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1.0266662103081505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5.8667079371407844</v>
      </c>
      <c r="I61" s="6">
        <f>IF('Log_working_3-way'!$D61="","",'True_Odds_Calculator_3-way'!O60/'True_Odds_Calculator_3-way'!B60-1)</f>
        <v>8.7416491481957124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2.8328892830197461E-2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1.0290609098196102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23.812689325761561</v>
      </c>
      <c r="I62" s="6">
        <f>IF('Log_working_3-way'!$D62="","",'True_Odds_Calculator_3-way'!O61/'True_Odds_Calculator_3-way'!B61-1)</f>
        <v>7.1374700855486122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2.9793369098055633E-2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1.0241236860796108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13.496676032955047</v>
      </c>
      <c r="I63" s="6">
        <f>IF('Log_working_3-way'!$D63="","",'True_Odds_Calculator_3-way'!O62/'True_Odds_Calculator_3-way'!B62-1)</f>
        <v>9.0541922123081591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2.6115132040132494E-2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1.0274558015610362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8.1935488277554605</v>
      </c>
      <c r="I64" s="6">
        <f>IF('Log_working_3-way'!$D64="","",'True_Odds_Calculator_3-way'!O63/'True_Odds_Calculator_3-way'!B63-1)</f>
        <v>6.8819863063747082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2.927381530001627E-2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1.0253042357555964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10.668317080071425</v>
      </c>
      <c r="I65" s="6">
        <f>IF('Log_working_3-way'!$D65="","",'True_Odds_Calculator_3-way'!O64/'True_Odds_Calculator_3-way'!B64-1)</f>
        <v>8.7595488588031305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2.7439961097841303E-2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1.0366059023109222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17.207281873847865</v>
      </c>
      <c r="I66" s="6">
        <f>IF('Log_working_3-way'!$D66="","",'True_Odds_Calculator_3-way'!O65/'True_Odds_Calculator_3-way'!B65-1)</f>
        <v>8.0306994355145367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3.8983300958029155E-2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1.0356847731997285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13.397823686434675</v>
      </c>
      <c r="I67" s="6">
        <f>IF('Log_working_3-way'!$D67="","",'True_Odds_Calculator_3-way'!O66/'True_Odds_Calculator_3-way'!B66-1)</f>
        <v>8.9984886711351919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3.8461538461538325E-2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1.0516390277187997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1.3869536283433517</v>
      </c>
      <c r="I68" s="6">
        <f>IF('Log_working_3-way'!$D68="","",'True_Odds_Calculator_3-way'!O67/'True_Odds_Calculator_3-way'!B67-1)</f>
        <v>5.1067539086520926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4.6312158885608579E-2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1.0698278190201436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37.57406517236673</v>
      </c>
      <c r="I69" s="6">
        <f>IF('Log_working_3-way'!$D69="","",'True_Odds_Calculator_3-way'!O68/'True_Odds_Calculator_3-way'!B68-1)</f>
        <v>6.5556729590892289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6.2277168566273966E-2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1.0573220474882183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25.474729161547703</v>
      </c>
      <c r="I70" s="6">
        <f>IF('Log_working_3-way'!$D70="","",'True_Odds_Calculator_3-way'!O69/'True_Odds_Calculator_3-way'!B69-1)</f>
        <v>7.3164758636965548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5.7707659596490046E-2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1.0418639436680306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6.4278334412291089</v>
      </c>
      <c r="I71" s="6">
        <f>IF('Log_working_3-way'!$D71="","",'True_Odds_Calculator_3-way'!O70/'True_Odds_Calculator_3-way'!B70-1)</f>
        <v>9.0535467022044127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4.4377484732832873E-2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1.0472158397015428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5.0289818821270611</v>
      </c>
      <c r="I72" s="6">
        <f>IF('Log_working_3-way'!$D72="","",'True_Odds_Calculator_3-way'!O71/'True_Odds_Calculator_3-way'!B71-1)</f>
        <v>6.4181894155908426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4.8101214868952802E-2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1.0610708177308714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1.826809422148393</v>
      </c>
      <c r="I73" s="6">
        <f>IF('Log_working_3-way'!$D73="","",'True_Odds_Calculator_3-way'!O72/'True_Odds_Calculator_3-way'!B72-1)</f>
        <v>3.0207109761648105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5.2415014304485252E-2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1.0522420038141631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33.210847523305603</v>
      </c>
      <c r="I74" s="6">
        <f>IF('Log_working_3-way'!$D74="","",'True_Odds_Calculator_3-way'!O73/'True_Odds_Calculator_3-way'!B73-1)</f>
        <v>4.3831016896624932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4.95517026256731E-2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1.0640514805045214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0.95590343079188278</v>
      </c>
      <c r="I75" s="6">
        <f>IF('Log_working_3-way'!$D75="","",'True_Odds_Calculator_3-way'!O74/'True_Odds_Calculator_3-way'!B74-1)</f>
        <v>3.3944756147974271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5.2970230840828414E-2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1.0442578352198872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21.89474589087466</v>
      </c>
      <c r="I76" s="6">
        <f>IF('Log_working_3-way'!$D76="","",'True_Odds_Calculator_3-way'!O75/'True_Odds_Calculator_3-way'!B75-1)</f>
        <v>5.4279827626556907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4.5794326337312619E-2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1.0435809958484838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18.801389982749949</v>
      </c>
      <c r="I77" s="6">
        <f>IF('Log_working_3-way'!$D77="","",'True_Odds_Calculator_3-way'!O76/'True_Odds_Calculator_3-way'!B76-1)</f>
        <v>6.0127485893391874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4.5820452461310168E-2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1.0269180703403877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21.753384012090695</v>
      </c>
      <c r="I78" s="6">
        <f>IF('Log_working_3-way'!$D78="","",'True_Odds_Calculator_3-way'!O77/'True_Odds_Calculator_3-way'!B77-1)</f>
        <v>6.6303980585728173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2.8022712517881798E-2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1.035808200594087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35.888510302850037</v>
      </c>
      <c r="I79" s="6">
        <f>IF('Log_working_3-way'!$D79="","",'True_Odds_Calculator_3-way'!O78/'True_Odds_Calculator_3-way'!B78-1)</f>
        <v>4.9464000569659126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3.2832233363513819E-2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1.0349917023018105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42.815195454228103</v>
      </c>
      <c r="I80" s="6">
        <f>IF('Log_working_3-way'!$D80="","",'True_Odds_Calculator_3-way'!O79/'True_Odds_Calculator_3-way'!B79-1)</f>
        <v>3.5376950691532745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2.9980803836747727E-2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1.0327827915304655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38.785151855123154</v>
      </c>
      <c r="I81" s="6">
        <f>IF('Log_working_3-way'!$D81="","",'True_Odds_Calculator_3-way'!O80/'True_Odds_Calculator_3-way'!B80-1)</f>
        <v>4.2364059250745116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2.9347020435914084E-2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1.0258779237476008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12.930381671400783</v>
      </c>
      <c r="I82" s="6">
        <f>IF('Log_working_3-way'!$D82="","",'True_Odds_Calculator_3-way'!O81/'True_Odds_Calculator_3-way'!B81-1)</f>
        <v>8.1355704107225453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2.8002098470204961E-2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1.027468846864068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23.531947999327461</v>
      </c>
      <c r="I83" s="6">
        <f>IF('Log_working_3-way'!$D83="","",'True_Odds_Calculator_3-way'!O82/'True_Odds_Calculator_3-way'!B82-1)</f>
        <v>6.6225758752235535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2.8324853332243105E-2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1.0295253346963704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25.94627867603873</v>
      </c>
      <c r="I84" s="6">
        <f>IF('Log_working_3-way'!$D84="","",'True_Odds_Calculator_3-way'!O83/'True_Odds_Calculator_3-way'!B83-1)</f>
        <v>5.9174091392355415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2.9949280784900667E-2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1.0306164393318589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35.601127064671246</v>
      </c>
      <c r="I85" s="6">
        <f>IF('Log_working_3-way'!$D85="","",'True_Odds_Calculator_3-way'!O84/'True_Odds_Calculator_3-way'!B84-1)</f>
        <v>4.8705778180444801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2.8401915948239598E-2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1.0324805684992162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32.994663929368585</v>
      </c>
      <c r="I86" s="6">
        <f>IF('Log_working_3-way'!$D86="","",'True_Odds_Calculator_3-way'!O85/'True_Odds_Calculator_3-way'!B85-1)</f>
        <v>5.9785709412609593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3.0752662016840349E-2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1.0422879428275971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6.219464653271392</v>
      </c>
      <c r="I87" s="6">
        <f>IF('Log_working_3-way'!$D87="","",'True_Odds_Calculator_3-way'!O86/'True_Odds_Calculator_3-way'!B86-1)</f>
        <v>8.1495960958680289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4.4344309360133671E-2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1.0421808867086506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6.444424523438478</v>
      </c>
      <c r="I88" s="6">
        <f>IF('Log_working_3-way'!$D88="","",'True_Odds_Calculator_3-way'!O87/'True_Odds_Calculator_3-way'!B87-1)</f>
        <v>8.2417776284010227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4.4365881888224656E-2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1.0363931690954671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16.637801609601599</v>
      </c>
      <c r="I89" s="6">
        <f>IF('Log_working_3-way'!$D89="","",'True_Odds_Calculator_3-way'!O88/'True_Odds_Calculator_3-way'!B88-1)</f>
        <v>6.7721659043649112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3.8760158931832711E-2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1.0194461333688363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20.304708805814226</v>
      </c>
      <c r="I90" s="6">
        <f>IF('Log_working_3-way'!$D90="","",'True_Odds_Calculator_3-way'!O89/'True_Odds_Calculator_3-way'!B89-1)</f>
        <v>6.9982528030381435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2.0455713988269286E-2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1.0173475241115091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27.746338573941387</v>
      </c>
      <c r="I91" s="6">
        <f>IF('Log_working_3-way'!$D91="","",'True_Odds_Calculator_3-way'!O90/'True_Odds_Calculator_3-way'!B90-1)</f>
        <v>6.2657750611544722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1.7251793529517556E-2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1.0307198319830719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8.2208432234339774</v>
      </c>
      <c r="I92" s="6">
        <f>IF('Log_working_3-way'!$D92="","",'True_Odds_Calculator_3-way'!O91/'True_Odds_Calculator_3-way'!B91-1)</f>
        <v>7.0918411812464424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3.2701279324819366E-2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1.0234596689113504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23.823635346939074</v>
      </c>
      <c r="I93" s="6">
        <f>IF('Log_working_3-way'!$D93="","",'True_Odds_Calculator_3-way'!O92/'True_Odds_Calculator_3-way'!B92-1)</f>
        <v>7.3071996972530275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2.4157119449765174E-2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1.0236899492280291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56.297883538812414</v>
      </c>
      <c r="I94" s="6">
        <f>IF('Log_working_3-way'!$D94="","",'True_Odds_Calculator_3-way'!O93/'True_Odds_Calculator_3-way'!B93-1)</f>
        <v>2.1436871416473653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1.6077616077616153E-2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1.0167674702392393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23.65626328132468</v>
      </c>
      <c r="I95" s="6">
        <f>IF('Log_working_3-way'!$D95="","",'True_Odds_Calculator_3-way'!O94/'True_Odds_Calculator_3-way'!B94-1)</f>
        <v>6.9253632860426357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1.7297905185619467E-2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1.0570811716191499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53.001469603403542</v>
      </c>
      <c r="I96" s="6">
        <f>IF('Log_working_3-way'!$D96="","",'True_Odds_Calculator_3-way'!O95/'True_Odds_Calculator_3-way'!B95-1)</f>
        <v>2.8287516524943865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4.2691441402677777E-2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1.0966065603085875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83.276082348301927</v>
      </c>
      <c r="I97" s="6">
        <f>IF('Log_working_3-way'!$D97="","",'True_Odds_Calculator_3-way'!O96/'True_Odds_Calculator_3-way'!B96-1)</f>
        <v>-0.31736373297875431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3.1481481481481222E-2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1.0641899761437801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31.418080577588618</v>
      </c>
      <c r="I98" s="6">
        <f>IF('Log_working_3-way'!$D98="","",'True_Odds_Calculator_3-way'!O97/'True_Odds_Calculator_3-way'!B97-1)</f>
        <v>7.3948084433964301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6.1076866414654596E-2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1.0464949609971812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27.949187902906356</v>
      </c>
      <c r="I99" s="6">
        <f>IF('Log_working_3-way'!$D99="","",'True_Odds_Calculator_3-way'!O98/'True_Odds_Calculator_3-way'!B98-1)</f>
        <v>5.6437279246760719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4.6323430238973895E-2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1.0419669020289324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16.661565409357223</v>
      </c>
      <c r="I100" s="6">
        <f>IF('Log_working_3-way'!$D100="","",'True_Odds_Calculator_3-way'!O99/'True_Odds_Calculator_3-way'!B99-1)</f>
        <v>7.6019550004902374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4.461275974562473E-2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1.0438375070726502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21.090593269200433</v>
      </c>
      <c r="I101" s="6">
        <f>IF('Log_working_3-way'!$D101="","",'True_Odds_Calculator_3-way'!O100/'True_Odds_Calculator_3-way'!B100-1)</f>
        <v>7.7761930872239446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4.5579638511575649E-2</v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9">
        <f>(K2/(AR2+K2-(AR2*K2)))</f>
        <v>0.24566349202683119</v>
      </c>
      <c r="E2" s="9">
        <f>(L2/(AR2+L2-(AR2*L2)))</f>
        <v>0.30892733454977711</v>
      </c>
      <c r="F2" s="9">
        <f>(M2/(AR2+M2-(AR2*M2)))</f>
        <v>0.4454091734233917</v>
      </c>
      <c r="G2" s="9">
        <f>AR2</f>
        <v>1.0551920659829346</v>
      </c>
      <c r="H2" s="9">
        <f>IF(A2="","",1/D2)</f>
        <v>4.0706089120103393</v>
      </c>
      <c r="I2" s="9">
        <f>IF(B2="","",1/E2)</f>
        <v>3.2370071798838218</v>
      </c>
      <c r="J2" s="9">
        <f>IF(C2="","",1/F2)</f>
        <v>2.2451266378598627</v>
      </c>
      <c r="K2" s="11">
        <f>1/A2</f>
        <v>0.25575447570332482</v>
      </c>
      <c r="L2" s="11">
        <f>1/B2</f>
        <v>0.32051282051282048</v>
      </c>
      <c r="M2" s="11">
        <f>1/C2</f>
        <v>0.4587155963302752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-0.27373038749420187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0.23350907053011746</v>
      </c>
      <c r="Q2" s="11">
        <f>2*'OddsRatio_working_3-way'!K2*'OddsRatio_working_3-way'!L2*'OddsRatio_working_3-way'!M2</f>
        <v>7.5204209510504813E-2</v>
      </c>
      <c r="R2" s="11">
        <f>O2/N2</f>
        <v>0</v>
      </c>
      <c r="S2" s="11">
        <f>P2/N2</f>
        <v>-0.85306228755864244</v>
      </c>
      <c r="T2" s="11">
        <f>Q2/N2</f>
        <v>-0.27473825686268677</v>
      </c>
      <c r="U2" s="11">
        <f>'OddsRatio_working_3-way'!S2-'OddsRatio_working_3-way'!R2^2/3</f>
        <v>-0.85306228755864244</v>
      </c>
      <c r="V2" s="11">
        <f>'OddsRatio_working_3-way'!S2*'OddsRatio_working_3-way'!R2/3-2*'OddsRatio_working_3-way'!R2^3/27-'OddsRatio_working_3-way'!T2</f>
        <v>0.27473825686268677</v>
      </c>
      <c r="W2" s="11">
        <f>'OddsRatio_working_3-way'!V2^2+4*'OddsRatio_working_3-way'!U2^3/27</f>
        <v>-1.6487253163202722E-2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0.15163143057027323</v>
      </c>
      <c r="Y2" s="11">
        <f>IF('OddsRatio_working_3-way'!W2&gt;=0,IF('OddsRatio_working_3-way'!V2+SQRT('OddsRatio_working_3-way'!W2)&gt;0,0,PI()),ACOS('OddsRatio_working_3-way'!V2/(2*'OddsRatio_working_3-way'!X2)))</f>
        <v>0.43719942098951403</v>
      </c>
      <c r="Z2" s="11">
        <f>'OddsRatio_working_3-way'!X2^(1/3)*COS('OddsRatio_working_3-way'!Y2/3)</f>
        <v>0.52759603299146729</v>
      </c>
      <c r="AA2" s="11">
        <f>'OddsRatio_working_3-way'!X2^(1/3)*COS(('OddsRatio_working_3-way'!Y2+2*PI())/3)</f>
        <v>-0.33086060941019368</v>
      </c>
      <c r="AB2" s="11">
        <f>'OddsRatio_working_3-way'!X2^(1/3)*COS(('OddsRatio_working_3-way'!Y2+4*PI())/3)</f>
        <v>-0.19673542358127369</v>
      </c>
      <c r="AC2" s="11">
        <f>'OddsRatio_working_3-way'!X2^(1/3)*SIN('OddsRatio_working_3-way'!Y2/3)</f>
        <v>7.743721214343556E-2</v>
      </c>
      <c r="AD2" s="11">
        <f>'OddsRatio_working_3-way'!X2^(1/3)*SIN(('OddsRatio_working_3-way'!Y2+2*PI())/3)</f>
        <v>0.41819296143478568</v>
      </c>
      <c r="AE2" s="11">
        <f>'OddsRatio_working_3-way'!X2^(1/3)*SIN(('OddsRatio_working_3-way'!Y2+4*PI())/3)</f>
        <v>-0.49563017357822126</v>
      </c>
      <c r="AF2" s="11">
        <f>-'OddsRatio_working_3-way'!U2/(3*'OddsRatio_working_3-way'!X2^(1/3))*COS(('OddsRatio_working_3-way'!Y2)/3)</f>
        <v>0.52759603299146718</v>
      </c>
      <c r="AG2" s="11">
        <f>-'OddsRatio_working_3-way'!U2/(3*'OddsRatio_working_3-way'!X2^(1/3))*COS(('OddsRatio_working_3-way'!Y2+2*PI())/3)</f>
        <v>-0.33086060941019363</v>
      </c>
      <c r="AH2" s="11">
        <f>-'OddsRatio_working_3-way'!U2/(3*'OddsRatio_working_3-way'!X2^(1/3))*COS(('OddsRatio_working_3-way'!Y2+4*PI())/3)</f>
        <v>-0.19673542358127366</v>
      </c>
      <c r="AI2" s="11">
        <f>'OddsRatio_working_3-way'!U2/(3*'OddsRatio_working_3-way'!X2^(1/3))*SIN(('OddsRatio_working_3-way'!Y2)/3)</f>
        <v>-7.7437212143435546E-2</v>
      </c>
      <c r="AJ2" s="11">
        <f>'OddsRatio_working_3-way'!U2/(3*'OddsRatio_working_3-way'!X2^(1/3))*SIN(('OddsRatio_working_3-way'!Y2+2*PI())/3)</f>
        <v>-0.41819296143478557</v>
      </c>
      <c r="AK2" s="11">
        <f>'OddsRatio_working_3-way'!U2/(3*'OddsRatio_working_3-way'!X2^(1/3))*SIN(('OddsRatio_working_3-way'!Y2+4*PI())/3)</f>
        <v>0.49563017357822114</v>
      </c>
      <c r="AL2" s="11">
        <f>'OddsRatio_working_3-way'!Z2+'OddsRatio_working_3-way'!AF2</f>
        <v>1.0551920659829346</v>
      </c>
      <c r="AM2" s="11">
        <f>'OddsRatio_working_3-way'!AA2+'OddsRatio_working_3-way'!AG2</f>
        <v>-0.66172121882038737</v>
      </c>
      <c r="AN2" s="11">
        <f>'OddsRatio_working_3-way'!AB2+'OddsRatio_working_3-way'!AH2</f>
        <v>-0.39347084716254732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1.0551920659829346</v>
      </c>
      <c r="AS2" s="11">
        <f>IF(('OddsRatio_working_3-way'!X2=0),IF(Q2&gt;0,-Q2^(1/3),(-Q2)^(1/3)),'OddsRatio_working_3-way'!AM2-'OddsRatio_working_3-way'!R2/3)</f>
        <v>-0.66172121882038737</v>
      </c>
      <c r="AT2" s="11">
        <f>IF(('OddsRatio_working_3-way'!X2=0),IF(Q2&gt;0,-Q2^(1/3),(-Q2)^(1/3)),'OddsRatio_working_3-way'!AN2-'OddsRatio_working_3-way'!R2/3)</f>
        <v>-0.39347084716254732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9">
        <f t="shared" ref="D3" si="0">(K3/(AR3+K3-(AR3*K3)))</f>
        <v>0.50640591173211458</v>
      </c>
      <c r="E3" s="9">
        <f t="shared" ref="E3" si="1">(L3/(AR3+L3-(AR3*L3)))</f>
        <v>0.26111190400731871</v>
      </c>
      <c r="F3" s="9">
        <f t="shared" ref="F3" si="2">(M3/(AR3+M3-(AR3*M3)))</f>
        <v>0.23248218426056708</v>
      </c>
      <c r="G3" s="9">
        <f t="shared" ref="G3" si="3">AR3</f>
        <v>1.0480650386870014</v>
      </c>
      <c r="H3" s="9">
        <f t="shared" ref="H3" si="4">IF(A3="","",1/D3)</f>
        <v>1.9747004859789106</v>
      </c>
      <c r="I3" s="9">
        <f t="shared" ref="I3" si="5">IF(B3="","",1/E3)</f>
        <v>3.8297756044549045</v>
      </c>
      <c r="J3" s="9">
        <f t="shared" ref="J3" si="6">IF(C3="","",1/F3)</f>
        <v>4.3014048718640545</v>
      </c>
      <c r="K3" s="11">
        <f t="shared" ref="K3" si="7">1/A3</f>
        <v>0.5181347150259068</v>
      </c>
      <c r="L3" s="11">
        <f t="shared" ref="L3" si="8">1/B3</f>
        <v>0.27027027027027023</v>
      </c>
      <c r="M3" s="11">
        <f t="shared" ref="M3" si="9">1/C3</f>
        <v>0.24096385542168672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-0.26690096051479428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0.22878237498376086</v>
      </c>
      <c r="Q3" s="11">
        <f>2*'OddsRatio_working_3-way'!K3*'OddsRatio_working_3-way'!L3*'OddsRatio_working_3-way'!M3</f>
        <v>6.7487426248897003E-2</v>
      </c>
      <c r="R3" s="11">
        <f t="shared" ref="R3" si="10">O3/N3</f>
        <v>0</v>
      </c>
      <c r="S3" s="11">
        <f t="shared" ref="S3" si="11">P3/N3</f>
        <v>-0.85718078549619714</v>
      </c>
      <c r="T3" s="11">
        <f t="shared" ref="T3" si="12">Q3/N3</f>
        <v>-0.25285568893693128</v>
      </c>
      <c r="U3" s="11">
        <f>'OddsRatio_working_3-way'!S3-'OddsRatio_working_3-way'!R3^2/3</f>
        <v>-0.85718078549619714</v>
      </c>
      <c r="V3" s="11">
        <f>'OddsRatio_working_3-way'!S3*'OddsRatio_working_3-way'!R3/3-2*'OddsRatio_working_3-way'!R3^3/27-'OddsRatio_working_3-way'!T3</f>
        <v>0.25285568893693128</v>
      </c>
      <c r="W3" s="11">
        <f>'OddsRatio_working_3-way'!V3^2+4*'OddsRatio_working_3-way'!U3^3/27</f>
        <v>-2.9370846530097777E-2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0.1527308465551965</v>
      </c>
      <c r="Y3" s="11">
        <f>IF('OddsRatio_working_3-way'!W3&gt;=0,IF('OddsRatio_working_3-way'!V3+SQRT('OddsRatio_working_3-way'!W3)&gt;0,0,PI()),ACOS('OddsRatio_working_3-way'!V3/(2*'OddsRatio_working_3-way'!X3)))</f>
        <v>0.59565356616061371</v>
      </c>
      <c r="Z3" s="11">
        <f>'OddsRatio_working_3-way'!X3^(1/3)*COS('OddsRatio_working_3-way'!Y3/3)</f>
        <v>0.5240325193435007</v>
      </c>
      <c r="AA3" s="11">
        <f>'OddsRatio_working_3-way'!X3^(1/3)*COS(('OddsRatio_working_3-way'!Y3+2*PI())/3)</f>
        <v>-0.35332691281215306</v>
      </c>
      <c r="AB3" s="11">
        <f>'OddsRatio_working_3-way'!X3^(1/3)*COS(('OddsRatio_working_3-way'!Y3+4*PI())/3)</f>
        <v>-0.17070560653134778</v>
      </c>
      <c r="AC3" s="11">
        <f>'OddsRatio_working_3-way'!X3^(1/3)*SIN('OddsRatio_working_3-way'!Y3/3)</f>
        <v>0.10543646034098403</v>
      </c>
      <c r="AD3" s="11">
        <f>'OddsRatio_working_3-way'!X3^(1/3)*SIN(('OddsRatio_working_3-way'!Y3+2*PI())/3)</f>
        <v>0.40110724399013986</v>
      </c>
      <c r="AE3" s="11">
        <f>'OddsRatio_working_3-way'!X3^(1/3)*SIN(('OddsRatio_working_3-way'!Y3+4*PI())/3)</f>
        <v>-0.50654370433112383</v>
      </c>
      <c r="AF3" s="11">
        <f>-'OddsRatio_working_3-way'!U3/(3*'OddsRatio_working_3-way'!X3^(1/3))*COS(('OddsRatio_working_3-way'!Y3)/3)</f>
        <v>0.5240325193435007</v>
      </c>
      <c r="AG3" s="11">
        <f>-'OddsRatio_working_3-way'!U3/(3*'OddsRatio_working_3-way'!X3^(1/3))*COS(('OddsRatio_working_3-way'!Y3+2*PI())/3)</f>
        <v>-0.35332691281215306</v>
      </c>
      <c r="AH3" s="11">
        <f>-'OddsRatio_working_3-way'!U3/(3*'OddsRatio_working_3-way'!X3^(1/3))*COS(('OddsRatio_working_3-way'!Y3+4*PI())/3)</f>
        <v>-0.17070560653134778</v>
      </c>
      <c r="AI3" s="11">
        <f>'OddsRatio_working_3-way'!U3/(3*'OddsRatio_working_3-way'!X3^(1/3))*SIN(('OddsRatio_working_3-way'!Y3)/3)</f>
        <v>-0.10543646034098403</v>
      </c>
      <c r="AJ3" s="11">
        <f>'OddsRatio_working_3-way'!U3/(3*'OddsRatio_working_3-way'!X3^(1/3))*SIN(('OddsRatio_working_3-way'!Y3+2*PI())/3)</f>
        <v>-0.40110724399013986</v>
      </c>
      <c r="AK3" s="11">
        <f>'OddsRatio_working_3-way'!U3/(3*'OddsRatio_working_3-way'!X3^(1/3))*SIN(('OddsRatio_working_3-way'!Y3+4*PI())/3)</f>
        <v>0.50654370433112383</v>
      </c>
      <c r="AL3" s="11">
        <f>'OddsRatio_working_3-way'!Z3+'OddsRatio_working_3-way'!AF3</f>
        <v>1.0480650386870014</v>
      </c>
      <c r="AM3" s="11">
        <f>'OddsRatio_working_3-way'!AA3+'OddsRatio_working_3-way'!AG3</f>
        <v>-0.70665382562430612</v>
      </c>
      <c r="AN3" s="11">
        <f>'OddsRatio_working_3-way'!AB3+'OddsRatio_working_3-way'!AH3</f>
        <v>-0.34141121306269556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1.0480650386870014</v>
      </c>
      <c r="AS3" s="11">
        <f>IF(('OddsRatio_working_3-way'!X3=0),IF(Q3&gt;0,-Q3^(1/3),(-Q3)^(1/3)),'OddsRatio_working_3-way'!AM3-'OddsRatio_working_3-way'!R3/3)</f>
        <v>-0.70665382562430612</v>
      </c>
      <c r="AT3" s="11">
        <f>IF(('OddsRatio_working_3-way'!X3=0),IF(Q3&gt;0,-Q3^(1/3),(-Q3)^(1/3)),'OddsRatio_working_3-way'!AN3-'OddsRatio_working_3-way'!R3/3)</f>
        <v>-0.34141121306269556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9">
        <f t="shared" ref="D4:D67" si="13">(K4/(AR4+K4-(AR4*K4)))</f>
        <v>0.26654027186239942</v>
      </c>
      <c r="E4" s="9">
        <f t="shared" ref="E4:E67" si="14">(L4/(AR4+L4-(AR4*L4)))</f>
        <v>0.31256466813218564</v>
      </c>
      <c r="F4" s="9">
        <f t="shared" ref="F4:F67" si="15">(M4/(AR4+M4-(AR4*M4)))</f>
        <v>0.42089506000541466</v>
      </c>
      <c r="G4" s="9">
        <f t="shared" ref="G4:G67" si="16">AR4</f>
        <v>1.0423402537122144</v>
      </c>
      <c r="H4" s="9">
        <f t="shared" ref="H4:H67" si="17">IF(A4="","",1/D4)</f>
        <v>3.7517782698002455</v>
      </c>
      <c r="I4" s="9">
        <f t="shared" ref="I4:I67" si="18">IF(B4="","",1/E4)</f>
        <v>3.1993379353327724</v>
      </c>
      <c r="J4" s="9">
        <f t="shared" ref="J4:J67" si="19">IF(C4="","",1/F4)</f>
        <v>2.375889134900123</v>
      </c>
      <c r="K4" s="11">
        <f t="shared" ref="K4:K67" si="20">1/A4</f>
        <v>0.27472527472527469</v>
      </c>
      <c r="L4" s="11">
        <f t="shared" ref="L4:L67" si="21">1/B4</f>
        <v>0.32154340836012862</v>
      </c>
      <c r="M4" s="11">
        <f t="shared" ref="M4:M67" si="22">1/C4</f>
        <v>0.43103448275862072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-0.27996939306397095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0.23112074753054909</v>
      </c>
      <c r="Q4" s="11">
        <f>2*'OddsRatio_working_3-way'!K4*'OddsRatio_working_3-way'!L4*'OddsRatio_working_3-way'!M4</f>
        <v>7.6151811377446144E-2</v>
      </c>
      <c r="R4" s="11">
        <f t="shared" ref="R4:R67" si="23">O4/N4</f>
        <v>0</v>
      </c>
      <c r="S4" s="11">
        <f t="shared" ref="S4:S67" si="24">P4/N4</f>
        <v>-0.82552147933449171</v>
      </c>
      <c r="T4" s="11">
        <f t="shared" ref="T4:T67" si="25">Q4/N4</f>
        <v>-0.27200048742487365</v>
      </c>
      <c r="U4" s="11">
        <f>'OddsRatio_working_3-way'!S4-'OddsRatio_working_3-way'!R4^2/3</f>
        <v>-0.82552147933449171</v>
      </c>
      <c r="V4" s="11">
        <f>'OddsRatio_working_3-way'!S4*'OddsRatio_working_3-way'!R4/3-2*'OddsRatio_working_3-way'!R4^3/27-'OddsRatio_working_3-way'!T4</f>
        <v>0.27200048742487365</v>
      </c>
      <c r="W4" s="11">
        <f>'OddsRatio_working_3-way'!V4^2+4*'OddsRatio_working_3-way'!U4^3/27</f>
        <v>-9.3610820719126492E-3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0.14434797126326498</v>
      </c>
      <c r="Y4" s="11">
        <f>IF('OddsRatio_working_3-way'!W4&gt;=0,IF('OddsRatio_working_3-way'!V4+SQRT('OddsRatio_working_3-way'!W4)&gt;0,0,PI()),ACOS('OddsRatio_working_3-way'!V4/(2*'OddsRatio_working_3-way'!X4)))</f>
        <v>0.34175060969500359</v>
      </c>
      <c r="Z4" s="11">
        <f>'OddsRatio_working_3-way'!X4^(1/3)*COS('OddsRatio_working_3-way'!Y4/3)</f>
        <v>0.5211701268561072</v>
      </c>
      <c r="AA4" s="11">
        <f>'OddsRatio_working_3-way'!X4^(1/3)*COS(('OddsRatio_working_3-way'!Y4+2*PI())/3)</f>
        <v>-0.31222462179385291</v>
      </c>
      <c r="AB4" s="11">
        <f>'OddsRatio_working_3-way'!X4^(1/3)*COS(('OddsRatio_working_3-way'!Y4+4*PI())/3)</f>
        <v>-0.2089455050622544</v>
      </c>
      <c r="AC4" s="11">
        <f>'OddsRatio_working_3-way'!X4^(1/3)*SIN('OddsRatio_working_3-way'!Y4/3)</f>
        <v>5.9628225846655447E-2</v>
      </c>
      <c r="AD4" s="11">
        <f>'OddsRatio_working_3-way'!X4^(1/3)*SIN(('OddsRatio_working_3-way'!Y4+2*PI())/3)</f>
        <v>0.42153245662761973</v>
      </c>
      <c r="AE4" s="11">
        <f>'OddsRatio_working_3-way'!X4^(1/3)*SIN(('OddsRatio_working_3-way'!Y4+4*PI())/3)</f>
        <v>-0.4811606824742749</v>
      </c>
      <c r="AF4" s="11">
        <f>-'OddsRatio_working_3-way'!U4/(3*'OddsRatio_working_3-way'!X4^(1/3))*COS(('OddsRatio_working_3-way'!Y4)/3)</f>
        <v>0.5211701268561072</v>
      </c>
      <c r="AG4" s="11">
        <f>-'OddsRatio_working_3-way'!U4/(3*'OddsRatio_working_3-way'!X4^(1/3))*COS(('OddsRatio_working_3-way'!Y4+2*PI())/3)</f>
        <v>-0.31222462179385291</v>
      </c>
      <c r="AH4" s="11">
        <f>-'OddsRatio_working_3-way'!U4/(3*'OddsRatio_working_3-way'!X4^(1/3))*COS(('OddsRatio_working_3-way'!Y4+4*PI())/3)</f>
        <v>-0.2089455050622544</v>
      </c>
      <c r="AI4" s="11">
        <f>'OddsRatio_working_3-way'!U4/(3*'OddsRatio_working_3-way'!X4^(1/3))*SIN(('OddsRatio_working_3-way'!Y4)/3)</f>
        <v>-5.9628225846655447E-2</v>
      </c>
      <c r="AJ4" s="11">
        <f>'OddsRatio_working_3-way'!U4/(3*'OddsRatio_working_3-way'!X4^(1/3))*SIN(('OddsRatio_working_3-way'!Y4+2*PI())/3)</f>
        <v>-0.42153245662761973</v>
      </c>
      <c r="AK4" s="11">
        <f>'OddsRatio_working_3-way'!U4/(3*'OddsRatio_working_3-way'!X4^(1/3))*SIN(('OddsRatio_working_3-way'!Y4+4*PI())/3)</f>
        <v>0.4811606824742749</v>
      </c>
      <c r="AL4" s="11">
        <f>'OddsRatio_working_3-way'!Z4+'OddsRatio_working_3-way'!AF4</f>
        <v>1.0423402537122144</v>
      </c>
      <c r="AM4" s="11">
        <f>'OddsRatio_working_3-way'!AA4+'OddsRatio_working_3-way'!AG4</f>
        <v>-0.62444924358770582</v>
      </c>
      <c r="AN4" s="11">
        <f>'OddsRatio_working_3-way'!AB4+'OddsRatio_working_3-way'!AH4</f>
        <v>-0.4178910101245088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1.0423402537122144</v>
      </c>
      <c r="AS4" s="11">
        <f>IF(('OddsRatio_working_3-way'!X4=0),IF(Q4&gt;0,-Q4^(1/3),(-Q4)^(1/3)),'OddsRatio_working_3-way'!AM4-'OddsRatio_working_3-way'!R4/3)</f>
        <v>-0.62444924358770582</v>
      </c>
      <c r="AT4" s="11">
        <f>IF(('OddsRatio_working_3-way'!X4=0),IF(Q4&gt;0,-Q4^(1/3),(-Q4)^(1/3)),'OddsRatio_working_3-way'!AN4-'OddsRatio_working_3-way'!R4/3)</f>
        <v>-0.4178910101245088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9">
        <f t="shared" si="13"/>
        <v>0.26884172106831328</v>
      </c>
      <c r="E5" s="9">
        <f t="shared" si="14"/>
        <v>0.29181963481690409</v>
      </c>
      <c r="F5" s="9">
        <f t="shared" si="15"/>
        <v>0.43933864411478268</v>
      </c>
      <c r="G5" s="9">
        <f t="shared" si="16"/>
        <v>1.0460233685030462</v>
      </c>
      <c r="H5" s="9">
        <f t="shared" si="17"/>
        <v>3.7196607581079193</v>
      </c>
      <c r="I5" s="9">
        <f t="shared" si="18"/>
        <v>3.4267742149270672</v>
      </c>
      <c r="J5" s="9">
        <f t="shared" si="19"/>
        <v>2.2761485095737162</v>
      </c>
      <c r="K5" s="11">
        <f t="shared" si="20"/>
        <v>0.27777777777777779</v>
      </c>
      <c r="L5" s="11">
        <f t="shared" si="21"/>
        <v>0.30120481927710846</v>
      </c>
      <c r="M5" s="11">
        <f t="shared" si="22"/>
        <v>0.4504504504504504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-0.27734963879542196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0.23140610490008079</v>
      </c>
      <c r="Q5" s="11">
        <f>2*'OddsRatio_working_3-way'!K5*'OddsRatio_working_3-way'!L5*'OddsRatio_working_3-way'!M5</f>
        <v>7.5376581400677795E-2</v>
      </c>
      <c r="R5" s="11">
        <f t="shared" si="23"/>
        <v>0</v>
      </c>
      <c r="S5" s="11">
        <f t="shared" si="24"/>
        <v>-0.83434795842936016</v>
      </c>
      <c r="T5" s="11">
        <f t="shared" si="25"/>
        <v>-0.27177457929295123</v>
      </c>
      <c r="U5" s="11">
        <f>'OddsRatio_working_3-way'!S5-'OddsRatio_working_3-way'!R5^2/3</f>
        <v>-0.83434795842936016</v>
      </c>
      <c r="V5" s="11">
        <f>'OddsRatio_working_3-way'!S5*'OddsRatio_working_3-way'!R5/3-2*'OddsRatio_working_3-way'!R5^3/27-'OddsRatio_working_3-way'!T5</f>
        <v>0.27177457929295123</v>
      </c>
      <c r="W5" s="11">
        <f>'OddsRatio_working_3-way'!V5^2+4*'OddsRatio_working_3-way'!U5^3/27</f>
        <v>-1.2185997411891455E-2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0.14666920208563905</v>
      </c>
      <c r="Y5" s="11">
        <f>IF('OddsRatio_working_3-way'!W5&gt;=0,IF('OddsRatio_working_3-way'!V5+SQRT('OddsRatio_working_3-way'!W5)&gt;0,0,PI()),ACOS('OddsRatio_working_3-way'!V5/(2*'OddsRatio_working_3-way'!X5)))</f>
        <v>0.38582513175702182</v>
      </c>
      <c r="Z5" s="11">
        <f>'OddsRatio_working_3-way'!X5^(1/3)*COS('OddsRatio_working_3-way'!Y5/3)</f>
        <v>0.52301168425152311</v>
      </c>
      <c r="AA5" s="11">
        <f>'OddsRatio_working_3-way'!X5^(1/3)*COS(('OddsRatio_working_3-way'!Y5+2*PI())/3)</f>
        <v>-0.32008120562978842</v>
      </c>
      <c r="AB5" s="11">
        <f>'OddsRatio_working_3-way'!X5^(1/3)*COS(('OddsRatio_working_3-way'!Y5+4*PI())/3)</f>
        <v>-0.20293047862173458</v>
      </c>
      <c r="AC5" s="11">
        <f>'OddsRatio_working_3-way'!X5^(1/3)*SIN('OddsRatio_working_3-way'!Y5/3)</f>
        <v>6.7637003773860241E-2</v>
      </c>
      <c r="AD5" s="11">
        <f>'OddsRatio_working_3-way'!X5^(1/3)*SIN(('OddsRatio_working_3-way'!Y5+2*PI())/3)</f>
        <v>0.41912290315097456</v>
      </c>
      <c r="AE5" s="11">
        <f>'OddsRatio_working_3-way'!X5^(1/3)*SIN(('OddsRatio_working_3-way'!Y5+4*PI())/3)</f>
        <v>-0.48675990692483478</v>
      </c>
      <c r="AF5" s="11">
        <f>-'OddsRatio_working_3-way'!U5/(3*'OddsRatio_working_3-way'!X5^(1/3))*COS(('OddsRatio_working_3-way'!Y5)/3)</f>
        <v>0.52301168425152311</v>
      </c>
      <c r="AG5" s="11">
        <f>-'OddsRatio_working_3-way'!U5/(3*'OddsRatio_working_3-way'!X5^(1/3))*COS(('OddsRatio_working_3-way'!Y5+2*PI())/3)</f>
        <v>-0.32008120562978842</v>
      </c>
      <c r="AH5" s="11">
        <f>-'OddsRatio_working_3-way'!U5/(3*'OddsRatio_working_3-way'!X5^(1/3))*COS(('OddsRatio_working_3-way'!Y5+4*PI())/3)</f>
        <v>-0.20293047862173458</v>
      </c>
      <c r="AI5" s="11">
        <f>'OddsRatio_working_3-way'!U5/(3*'OddsRatio_working_3-way'!X5^(1/3))*SIN(('OddsRatio_working_3-way'!Y5)/3)</f>
        <v>-6.7637003773860241E-2</v>
      </c>
      <c r="AJ5" s="11">
        <f>'OddsRatio_working_3-way'!U5/(3*'OddsRatio_working_3-way'!X5^(1/3))*SIN(('OddsRatio_working_3-way'!Y5+2*PI())/3)</f>
        <v>-0.41912290315097456</v>
      </c>
      <c r="AK5" s="11">
        <f>'OddsRatio_working_3-way'!U5/(3*'OddsRatio_working_3-way'!X5^(1/3))*SIN(('OddsRatio_working_3-way'!Y5+4*PI())/3)</f>
        <v>0.48675990692483478</v>
      </c>
      <c r="AL5" s="11">
        <f>'OddsRatio_working_3-way'!Z5+'OddsRatio_working_3-way'!AF5</f>
        <v>1.0460233685030462</v>
      </c>
      <c r="AM5" s="11">
        <f>'OddsRatio_working_3-way'!AA5+'OddsRatio_working_3-way'!AG5</f>
        <v>-0.64016241125957685</v>
      </c>
      <c r="AN5" s="11">
        <f>'OddsRatio_working_3-way'!AB5+'OddsRatio_working_3-way'!AH5</f>
        <v>-0.40586095724346916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1.0460233685030462</v>
      </c>
      <c r="AS5" s="11">
        <f>IF(('OddsRatio_working_3-way'!X5=0),IF(Q5&gt;0,-Q5^(1/3),(-Q5)^(1/3)),'OddsRatio_working_3-way'!AM5-'OddsRatio_working_3-way'!R5/3)</f>
        <v>-0.64016241125957685</v>
      </c>
      <c r="AT5" s="11">
        <f>IF(('OddsRatio_working_3-way'!X5=0),IF(Q5&gt;0,-Q5^(1/3),(-Q5)^(1/3)),'OddsRatio_working_3-way'!AN5-'OddsRatio_working_3-way'!R5/3)</f>
        <v>-0.40586095724346916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9">
        <f t="shared" si="13"/>
        <v>8.0940310110056507E-2</v>
      </c>
      <c r="E6" s="9">
        <f t="shared" si="14"/>
        <v>0.1811466971775221</v>
      </c>
      <c r="F6" s="9">
        <f t="shared" si="15"/>
        <v>0.73791299271242161</v>
      </c>
      <c r="G6" s="9">
        <f t="shared" si="16"/>
        <v>1.0762827870360008</v>
      </c>
      <c r="H6" s="9">
        <f t="shared" si="17"/>
        <v>12.354783403229808</v>
      </c>
      <c r="I6" s="9">
        <f t="shared" si="18"/>
        <v>5.5203877055512036</v>
      </c>
      <c r="J6" s="9">
        <f t="shared" si="19"/>
        <v>1.3551733197218803</v>
      </c>
      <c r="K6" s="11">
        <f t="shared" si="20"/>
        <v>8.6580086580086577E-2</v>
      </c>
      <c r="L6" s="11">
        <f t="shared" si="21"/>
        <v>0.19230769230769229</v>
      </c>
      <c r="M6" s="11">
        <f t="shared" si="22"/>
        <v>0.75187969924812026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-0.18305378831694641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0.18878364743026393</v>
      </c>
      <c r="Q6" s="11">
        <f>2*'OddsRatio_working_3-way'!K6*'OddsRatio_working_3-way'!L6*'OddsRatio_working_3-way'!M6</f>
        <v>2.5037619022581423E-2</v>
      </c>
      <c r="R6" s="11">
        <f t="shared" si="23"/>
        <v>0</v>
      </c>
      <c r="S6" s="11">
        <f t="shared" si="24"/>
        <v>-1.0313015052351533</v>
      </c>
      <c r="T6" s="11">
        <f t="shared" si="25"/>
        <v>-0.13677738796222191</v>
      </c>
      <c r="U6" s="11">
        <f>'OddsRatio_working_3-way'!S6-'OddsRatio_working_3-way'!R6^2/3</f>
        <v>-1.0313015052351533</v>
      </c>
      <c r="V6" s="11">
        <f>'OddsRatio_working_3-way'!S6*'OddsRatio_working_3-way'!R6/3-2*'OddsRatio_working_3-way'!R6^3/27-'OddsRatio_working_3-way'!T6</f>
        <v>0.13677738796222191</v>
      </c>
      <c r="W6" s="11">
        <f>'OddsRatio_working_3-way'!V6^2+4*'OddsRatio_working_3-way'!U6^3/27</f>
        <v>-0.14379187756691675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0.20155640117885423</v>
      </c>
      <c r="Y6" s="11">
        <f>IF('OddsRatio_working_3-way'!W6&gt;=0,IF('OddsRatio_working_3-way'!V6+SQRT('OddsRatio_working_3-way'!W6)&gt;0,0,PI()),ACOS('OddsRatio_working_3-way'!V6/(2*'OddsRatio_working_3-way'!X6)))</f>
        <v>1.2246204713703175</v>
      </c>
      <c r="Z6" s="11">
        <f>'OddsRatio_working_3-way'!X6^(1/3)*COS('OddsRatio_working_3-way'!Y6/3)</f>
        <v>0.53814139351800039</v>
      </c>
      <c r="AA6" s="11">
        <f>'OddsRatio_working_3-way'!X6^(1/3)*COS(('OddsRatio_working_3-way'!Y6+2*PI())/3)</f>
        <v>-0.47063521929624347</v>
      </c>
      <c r="AB6" s="11">
        <f>'OddsRatio_working_3-way'!X6^(1/3)*COS(('OddsRatio_working_3-way'!Y6+4*PI())/3)</f>
        <v>-6.7506174221757045E-2</v>
      </c>
      <c r="AC6" s="11">
        <f>'OddsRatio_working_3-way'!X6^(1/3)*SIN('OddsRatio_working_3-way'!Y6/3)</f>
        <v>0.23274666269191152</v>
      </c>
      <c r="AD6" s="11">
        <f>'OddsRatio_working_3-way'!X6^(1/3)*SIN(('OddsRatio_working_3-way'!Y6+2*PI())/3)</f>
        <v>0.34967078626859099</v>
      </c>
      <c r="AE6" s="11">
        <f>'OddsRatio_working_3-way'!X6^(1/3)*SIN(('OddsRatio_working_3-way'!Y6+4*PI())/3)</f>
        <v>-0.58241744896050252</v>
      </c>
      <c r="AF6" s="11">
        <f>-'OddsRatio_working_3-way'!U6/(3*'OddsRatio_working_3-way'!X6^(1/3))*COS(('OddsRatio_working_3-way'!Y6)/3)</f>
        <v>0.53814139351800028</v>
      </c>
      <c r="AG6" s="11">
        <f>-'OddsRatio_working_3-way'!U6/(3*'OddsRatio_working_3-way'!X6^(1/3))*COS(('OddsRatio_working_3-way'!Y6+2*PI())/3)</f>
        <v>-0.47063521929624336</v>
      </c>
      <c r="AH6" s="11">
        <f>-'OddsRatio_working_3-way'!U6/(3*'OddsRatio_working_3-way'!X6^(1/3))*COS(('OddsRatio_working_3-way'!Y6+4*PI())/3)</f>
        <v>-6.7506174221757032E-2</v>
      </c>
      <c r="AI6" s="11">
        <f>'OddsRatio_working_3-way'!U6/(3*'OddsRatio_working_3-way'!X6^(1/3))*SIN(('OddsRatio_working_3-way'!Y6)/3)</f>
        <v>-0.23274666269191147</v>
      </c>
      <c r="AJ6" s="11">
        <f>'OddsRatio_working_3-way'!U6/(3*'OddsRatio_working_3-way'!X6^(1/3))*SIN(('OddsRatio_working_3-way'!Y6+2*PI())/3)</f>
        <v>-0.34967078626859094</v>
      </c>
      <c r="AK6" s="11">
        <f>'OddsRatio_working_3-way'!U6/(3*'OddsRatio_working_3-way'!X6^(1/3))*SIN(('OddsRatio_working_3-way'!Y6+4*PI())/3)</f>
        <v>0.5824174489605024</v>
      </c>
      <c r="AL6" s="11">
        <f>'OddsRatio_working_3-way'!Z6+'OddsRatio_working_3-way'!AF6</f>
        <v>1.0762827870360008</v>
      </c>
      <c r="AM6" s="11">
        <f>'OddsRatio_working_3-way'!AA6+'OddsRatio_working_3-way'!AG6</f>
        <v>-0.94127043859248682</v>
      </c>
      <c r="AN6" s="11">
        <f>'OddsRatio_working_3-way'!AB6+'OddsRatio_working_3-way'!AH6</f>
        <v>-0.13501234844351406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1.0762827870360008</v>
      </c>
      <c r="AS6" s="11">
        <f>IF(('OddsRatio_working_3-way'!X6=0),IF(Q6&gt;0,-Q6^(1/3),(-Q6)^(1/3)),'OddsRatio_working_3-way'!AM6-'OddsRatio_working_3-way'!R6/3)</f>
        <v>-0.94127043859248682</v>
      </c>
      <c r="AT6" s="11">
        <f>IF(('OddsRatio_working_3-way'!X6=0),IF(Q6&gt;0,-Q6^(1/3),(-Q6)^(1/3)),'OddsRatio_working_3-way'!AN6-'OddsRatio_working_3-way'!R6/3)</f>
        <v>-0.13501234844351406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9">
        <f t="shared" si="13"/>
        <v>0.28411866569709177</v>
      </c>
      <c r="E7" s="9">
        <f t="shared" si="14"/>
        <v>0.325526277201031</v>
      </c>
      <c r="F7" s="9">
        <f t="shared" si="15"/>
        <v>0.39035505710187757</v>
      </c>
      <c r="G7" s="9">
        <f t="shared" si="16"/>
        <v>1.0411802141095583</v>
      </c>
      <c r="H7" s="9">
        <f t="shared" si="17"/>
        <v>3.5196561181451305</v>
      </c>
      <c r="I7" s="9">
        <f t="shared" si="18"/>
        <v>3.0719486260780204</v>
      </c>
      <c r="J7" s="9">
        <f t="shared" si="19"/>
        <v>2.561770321164337</v>
      </c>
      <c r="K7" s="11">
        <f t="shared" si="20"/>
        <v>0.29239766081871343</v>
      </c>
      <c r="L7" s="11">
        <f t="shared" si="21"/>
        <v>0.33444816053511706</v>
      </c>
      <c r="M7" s="11">
        <f t="shared" si="22"/>
        <v>0.4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-0.28256762307105565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0.23117995658041424</v>
      </c>
      <c r="Q7" s="11">
        <f>2*'OddsRatio_working_3-way'!K7*'OddsRatio_working_3-way'!L7*'OddsRatio_working_3-way'!M7</f>
        <v>7.8233487844471816E-2</v>
      </c>
      <c r="R7" s="11">
        <f t="shared" si="23"/>
        <v>0</v>
      </c>
      <c r="S7" s="11">
        <f t="shared" si="24"/>
        <v>-0.81814028821794893</v>
      </c>
      <c r="T7" s="11">
        <f t="shared" si="25"/>
        <v>-0.27686642579287613</v>
      </c>
      <c r="U7" s="11">
        <f>'OddsRatio_working_3-way'!S7-'OddsRatio_working_3-way'!R7^2/3</f>
        <v>-0.81814028821794893</v>
      </c>
      <c r="V7" s="11">
        <f>'OddsRatio_working_3-way'!S7*'OddsRatio_working_3-way'!R7/3-2*'OddsRatio_working_3-way'!R7^3/27-'OddsRatio_working_3-way'!T7</f>
        <v>0.27686642579287613</v>
      </c>
      <c r="W7" s="11">
        <f>'OddsRatio_working_3-way'!V7^2+4*'OddsRatio_working_3-way'!U7^3/27</f>
        <v>-4.474625370906829E-3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0.14241632903412885</v>
      </c>
      <c r="Y7" s="11">
        <f>IF('OddsRatio_working_3-way'!W7&gt;=0,IF('OddsRatio_working_3-way'!V7+SQRT('OddsRatio_working_3-way'!W7)&gt;0,0,PI()),ACOS('OddsRatio_working_3-way'!V7/(2*'OddsRatio_working_3-way'!X7)))</f>
        <v>0.23706313277656998</v>
      </c>
      <c r="Z7" s="11">
        <f>'OddsRatio_working_3-way'!X7^(1/3)*COS('OddsRatio_working_3-way'!Y7/3)</f>
        <v>0.52059010705477926</v>
      </c>
      <c r="AA7" s="11">
        <f>'OddsRatio_working_3-way'!X7^(1/3)*COS(('OddsRatio_working_3-way'!Y7+2*PI())/3)</f>
        <v>-0.29599557708107732</v>
      </c>
      <c r="AB7" s="11">
        <f>'OddsRatio_working_3-way'!X7^(1/3)*COS(('OddsRatio_working_3-way'!Y7+4*PI())/3)</f>
        <v>-0.224594529973702</v>
      </c>
      <c r="AC7" s="11">
        <f>'OddsRatio_working_3-way'!X7^(1/3)*SIN('OddsRatio_working_3-way'!Y7/3)</f>
        <v>4.122341376786428E-2</v>
      </c>
      <c r="AD7" s="11">
        <f>'OddsRatio_working_3-way'!X7^(1/3)*SIN(('OddsRatio_working_3-way'!Y7+2*PI())/3)</f>
        <v>0.43023255078436712</v>
      </c>
      <c r="AE7" s="11">
        <f>'OddsRatio_working_3-way'!X7^(1/3)*SIN(('OddsRatio_working_3-way'!Y7+4*PI())/3)</f>
        <v>-0.47145596455223143</v>
      </c>
      <c r="AF7" s="11">
        <f>-'OddsRatio_working_3-way'!U7/(3*'OddsRatio_working_3-way'!X7^(1/3))*COS(('OddsRatio_working_3-way'!Y7)/3)</f>
        <v>0.52059010705477915</v>
      </c>
      <c r="AG7" s="11">
        <f>-'OddsRatio_working_3-way'!U7/(3*'OddsRatio_working_3-way'!X7^(1/3))*COS(('OddsRatio_working_3-way'!Y7+2*PI())/3)</f>
        <v>-0.29599557708107727</v>
      </c>
      <c r="AH7" s="11">
        <f>-'OddsRatio_working_3-way'!U7/(3*'OddsRatio_working_3-way'!X7^(1/3))*COS(('OddsRatio_working_3-way'!Y7+4*PI())/3)</f>
        <v>-0.22459452997370197</v>
      </c>
      <c r="AI7" s="11">
        <f>'OddsRatio_working_3-way'!U7/(3*'OddsRatio_working_3-way'!X7^(1/3))*SIN(('OddsRatio_working_3-way'!Y7)/3)</f>
        <v>-4.1223413767864273E-2</v>
      </c>
      <c r="AJ7" s="11">
        <f>'OddsRatio_working_3-way'!U7/(3*'OddsRatio_working_3-way'!X7^(1/3))*SIN(('OddsRatio_working_3-way'!Y7+2*PI())/3)</f>
        <v>-0.43023255078436701</v>
      </c>
      <c r="AK7" s="11">
        <f>'OddsRatio_working_3-way'!U7/(3*'OddsRatio_working_3-way'!X7^(1/3))*SIN(('OddsRatio_working_3-way'!Y7+4*PI())/3)</f>
        <v>0.47145596455223132</v>
      </c>
      <c r="AL7" s="11">
        <f>'OddsRatio_working_3-way'!Z7+'OddsRatio_working_3-way'!AF7</f>
        <v>1.0411802141095583</v>
      </c>
      <c r="AM7" s="11">
        <f>'OddsRatio_working_3-way'!AA7+'OddsRatio_working_3-way'!AG7</f>
        <v>-0.59199115416215453</v>
      </c>
      <c r="AN7" s="11">
        <f>'OddsRatio_working_3-way'!AB7+'OddsRatio_working_3-way'!AH7</f>
        <v>-0.44918905994740399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1.0411802141095583</v>
      </c>
      <c r="AS7" s="11">
        <f>IF(('OddsRatio_working_3-way'!X7=0),IF(Q7&gt;0,-Q7^(1/3),(-Q7)^(1/3)),'OddsRatio_working_3-way'!AM7-'OddsRatio_working_3-way'!R7/3)</f>
        <v>-0.59199115416215453</v>
      </c>
      <c r="AT7" s="11">
        <f>IF(('OddsRatio_working_3-way'!X7=0),IF(Q7&gt;0,-Q7^(1/3),(-Q7)^(1/3)),'OddsRatio_working_3-way'!AN7-'OddsRatio_working_3-way'!R7/3)</f>
        <v>-0.44918905994740399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9">
        <f t="shared" si="13"/>
        <v>0.58260463997223788</v>
      </c>
      <c r="E8" s="9">
        <f t="shared" si="14"/>
        <v>0.26743040246227662</v>
      </c>
      <c r="F8" s="9">
        <f t="shared" si="15"/>
        <v>0.14996495756548564</v>
      </c>
      <c r="G8" s="9">
        <f t="shared" si="16"/>
        <v>1.0535733219571151</v>
      </c>
      <c r="H8" s="9">
        <f t="shared" si="17"/>
        <v>1.7164298589308382</v>
      </c>
      <c r="I8" s="9">
        <f t="shared" si="18"/>
        <v>3.7392906370884988</v>
      </c>
      <c r="J8" s="9">
        <f t="shared" si="19"/>
        <v>6.6682244721292774</v>
      </c>
      <c r="K8" s="11">
        <f t="shared" si="20"/>
        <v>0.59523809523809523</v>
      </c>
      <c r="L8" s="11">
        <f t="shared" si="21"/>
        <v>0.27777777777777779</v>
      </c>
      <c r="M8" s="11">
        <f t="shared" si="22"/>
        <v>0.15673981191222572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-0.24650859995687602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0.22443233650130207</v>
      </c>
      <c r="Q8" s="11">
        <f>2*'OddsRatio_working_3-way'!K8*'OddsRatio_working_3-way'!L8*'OddsRatio_working_3-way'!M8</f>
        <v>5.1831948383672527E-2</v>
      </c>
      <c r="R8" s="11">
        <f t="shared" si="23"/>
        <v>0</v>
      </c>
      <c r="S8" s="11">
        <f t="shared" si="24"/>
        <v>-0.91044424632878551</v>
      </c>
      <c r="T8" s="11">
        <f t="shared" si="25"/>
        <v>-0.21026426012212132</v>
      </c>
      <c r="U8" s="11">
        <f>'OddsRatio_working_3-way'!S8-'OddsRatio_working_3-way'!R8^2/3</f>
        <v>-0.91044424632878551</v>
      </c>
      <c r="V8" s="11">
        <f>'OddsRatio_working_3-way'!S8*'OddsRatio_working_3-way'!R8/3-2*'OddsRatio_working_3-way'!R8^3/27-'OddsRatio_working_3-way'!T8</f>
        <v>0.21026426012212132</v>
      </c>
      <c r="W8" s="11">
        <f>'OddsRatio_working_3-way'!V8^2+4*'OddsRatio_working_3-way'!U8^3/27</f>
        <v>-6.7592671288760869E-2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0.16718532409684167</v>
      </c>
      <c r="Y8" s="11">
        <f>IF('OddsRatio_working_3-way'!W8&gt;=0,IF('OddsRatio_working_3-way'!V8+SQRT('OddsRatio_working_3-way'!W8)&gt;0,0,PI()),ACOS('OddsRatio_working_3-way'!V8/(2*'OddsRatio_working_3-way'!X8)))</f>
        <v>0.89074121310704402</v>
      </c>
      <c r="Z8" s="11">
        <f>'OddsRatio_working_3-way'!X8^(1/3)*COS('OddsRatio_working_3-way'!Y8/3)</f>
        <v>0.52678666097855753</v>
      </c>
      <c r="AA8" s="11">
        <f>'OddsRatio_working_3-way'!X8^(1/3)*COS(('OddsRatio_working_3-way'!Y8+2*PI())/3)</f>
        <v>-0.40297456828108635</v>
      </c>
      <c r="AB8" s="11">
        <f>'OddsRatio_working_3-way'!X8^(1/3)*COS(('OddsRatio_working_3-way'!Y8+4*PI())/3)</f>
        <v>-0.12381209269747122</v>
      </c>
      <c r="AC8" s="11">
        <f>'OddsRatio_working_3-way'!X8^(1/3)*SIN('OddsRatio_working_3-way'!Y8/3)</f>
        <v>0.1611745304258427</v>
      </c>
      <c r="AD8" s="11">
        <f>'OddsRatio_working_3-way'!X8^(1/3)*SIN(('OddsRatio_working_3-way'!Y8+2*PI())/3)</f>
        <v>0.3756233655692901</v>
      </c>
      <c r="AE8" s="11">
        <f>'OddsRatio_working_3-way'!X8^(1/3)*SIN(('OddsRatio_working_3-way'!Y8+4*PI())/3)</f>
        <v>-0.53679789599513272</v>
      </c>
      <c r="AF8" s="11">
        <f>-'OddsRatio_working_3-way'!U8/(3*'OddsRatio_working_3-way'!X8^(1/3))*COS(('OddsRatio_working_3-way'!Y8)/3)</f>
        <v>0.52678666097855753</v>
      </c>
      <c r="AG8" s="11">
        <f>-'OddsRatio_working_3-way'!U8/(3*'OddsRatio_working_3-way'!X8^(1/3))*COS(('OddsRatio_working_3-way'!Y8+2*PI())/3)</f>
        <v>-0.40297456828108635</v>
      </c>
      <c r="AH8" s="11">
        <f>-'OddsRatio_working_3-way'!U8/(3*'OddsRatio_working_3-way'!X8^(1/3))*COS(('OddsRatio_working_3-way'!Y8+4*PI())/3)</f>
        <v>-0.12381209269747122</v>
      </c>
      <c r="AI8" s="11">
        <f>'OddsRatio_working_3-way'!U8/(3*'OddsRatio_working_3-way'!X8^(1/3))*SIN(('OddsRatio_working_3-way'!Y8)/3)</f>
        <v>-0.1611745304258427</v>
      </c>
      <c r="AJ8" s="11">
        <f>'OddsRatio_working_3-way'!U8/(3*'OddsRatio_working_3-way'!X8^(1/3))*SIN(('OddsRatio_working_3-way'!Y8+2*PI())/3)</f>
        <v>-0.3756233655692901</v>
      </c>
      <c r="AK8" s="11">
        <f>'OddsRatio_working_3-way'!U8/(3*'OddsRatio_working_3-way'!X8^(1/3))*SIN(('OddsRatio_working_3-way'!Y8+4*PI())/3)</f>
        <v>0.53679789599513272</v>
      </c>
      <c r="AL8" s="11">
        <f>'OddsRatio_working_3-way'!Z8+'OddsRatio_working_3-way'!AF8</f>
        <v>1.0535733219571151</v>
      </c>
      <c r="AM8" s="11">
        <f>'OddsRatio_working_3-way'!AA8+'OddsRatio_working_3-way'!AG8</f>
        <v>-0.80594913656217271</v>
      </c>
      <c r="AN8" s="11">
        <f>'OddsRatio_working_3-way'!AB8+'OddsRatio_working_3-way'!AH8</f>
        <v>-0.24762418539494244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1.0535733219571151</v>
      </c>
      <c r="AS8" s="11">
        <f>IF(('OddsRatio_working_3-way'!X8=0),IF(Q8&gt;0,-Q8^(1/3),(-Q8)^(1/3)),'OddsRatio_working_3-way'!AM8-'OddsRatio_working_3-way'!R8/3)</f>
        <v>-0.80594913656217271</v>
      </c>
      <c r="AT8" s="11">
        <f>IF(('OddsRatio_working_3-way'!X8=0),IF(Q8&gt;0,-Q8^(1/3),(-Q8)^(1/3)),'OddsRatio_working_3-way'!AN8-'OddsRatio_working_3-way'!R8/3)</f>
        <v>-0.24762418539494244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9">
        <f t="shared" si="13"/>
        <v>0.34299405378803399</v>
      </c>
      <c r="E9" s="9">
        <f t="shared" si="14"/>
        <v>0.30392599559597849</v>
      </c>
      <c r="F9" s="9">
        <f t="shared" si="15"/>
        <v>0.35307995061598751</v>
      </c>
      <c r="G9" s="9">
        <f t="shared" si="16"/>
        <v>1.041033933634623</v>
      </c>
      <c r="H9" s="9">
        <f t="shared" si="17"/>
        <v>2.9155024378877057</v>
      </c>
      <c r="I9" s="9">
        <f t="shared" si="18"/>
        <v>3.2902746539961711</v>
      </c>
      <c r="J9" s="9">
        <f t="shared" si="19"/>
        <v>2.8322197231969359</v>
      </c>
      <c r="K9" s="11">
        <f t="shared" si="20"/>
        <v>0.35211267605633806</v>
      </c>
      <c r="L9" s="11">
        <f t="shared" si="21"/>
        <v>0.3125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-0.284037558685446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0.23123341498264954</v>
      </c>
      <c r="Q9" s="11">
        <f>2*'OddsRatio_working_3-way'!K9*'OddsRatio_working_3-way'!L9*'OddsRatio_working_3-way'!M9</f>
        <v>7.9735660338844674E-2</v>
      </c>
      <c r="R9" s="11">
        <f t="shared" si="23"/>
        <v>0</v>
      </c>
      <c r="S9" s="11">
        <f t="shared" si="24"/>
        <v>-0.8140945023356092</v>
      </c>
      <c r="T9" s="11">
        <f t="shared" si="25"/>
        <v>-0.28072224218469283</v>
      </c>
      <c r="U9" s="11">
        <f>'OddsRatio_working_3-way'!S9-'OddsRatio_working_3-way'!R9^2/3</f>
        <v>-0.8140945023356092</v>
      </c>
      <c r="V9" s="11">
        <f>'OddsRatio_working_3-way'!S9*'OddsRatio_working_3-way'!R9/3-2*'OddsRatio_working_3-way'!R9^3/27-'OddsRatio_working_3-way'!T9</f>
        <v>0.28072224218469283</v>
      </c>
      <c r="W9" s="11">
        <f>'OddsRatio_working_3-way'!V9^2+4*'OddsRatio_working_3-way'!U9^3/27</f>
        <v>-1.1270251751376997E-3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0.14136124153417992</v>
      </c>
      <c r="Y9" s="11">
        <f>IF('OddsRatio_working_3-way'!W9&gt;=0,IF('OddsRatio_working_3-way'!V9+SQRT('OddsRatio_working_3-way'!W9)&gt;0,0,PI()),ACOS('OddsRatio_working_3-way'!V9/(2*'OddsRatio_working_3-way'!X9)))</f>
        <v>0.1190234014512257</v>
      </c>
      <c r="Z9" s="11">
        <f>'OddsRatio_working_3-way'!X9^(1/3)*COS('OddsRatio_working_3-way'!Y9/3)</f>
        <v>0.52051696681731152</v>
      </c>
      <c r="AA9" s="11">
        <f>'OddsRatio_working_3-way'!X9^(1/3)*COS(('OddsRatio_working_3-way'!Y9+2*PI())/3)</f>
        <v>-0.27815236575379493</v>
      </c>
      <c r="AB9" s="11">
        <f>'OddsRatio_working_3-way'!X9^(1/3)*COS(('OddsRatio_working_3-way'!Y9+4*PI())/3)</f>
        <v>-0.24236460106351668</v>
      </c>
      <c r="AC9" s="11">
        <f>'OddsRatio_working_3-way'!X9^(1/3)*SIN('OddsRatio_working_3-way'!Y9/3)</f>
        <v>2.0662075577627177E-2</v>
      </c>
      <c r="AD9" s="11">
        <f>'OddsRatio_working_3-way'!X9^(1/3)*SIN(('OddsRatio_working_3-way'!Y9+2*PI())/3)</f>
        <v>0.44044987857579981</v>
      </c>
      <c r="AE9" s="11">
        <f>'OddsRatio_working_3-way'!X9^(1/3)*SIN(('OddsRatio_working_3-way'!Y9+4*PI())/3)</f>
        <v>-0.46111195415342693</v>
      </c>
      <c r="AF9" s="11">
        <f>-'OddsRatio_working_3-way'!U9/(3*'OddsRatio_working_3-way'!X9^(1/3))*COS(('OddsRatio_working_3-way'!Y9)/3)</f>
        <v>0.52051696681731163</v>
      </c>
      <c r="AG9" s="11">
        <f>-'OddsRatio_working_3-way'!U9/(3*'OddsRatio_working_3-way'!X9^(1/3))*COS(('OddsRatio_working_3-way'!Y9+2*PI())/3)</f>
        <v>-0.27815236575379498</v>
      </c>
      <c r="AH9" s="11">
        <f>-'OddsRatio_working_3-way'!U9/(3*'OddsRatio_working_3-way'!X9^(1/3))*COS(('OddsRatio_working_3-way'!Y9+4*PI())/3)</f>
        <v>-0.24236460106351673</v>
      </c>
      <c r="AI9" s="11">
        <f>'OddsRatio_working_3-way'!U9/(3*'OddsRatio_working_3-way'!X9^(1/3))*SIN(('OddsRatio_working_3-way'!Y9)/3)</f>
        <v>-2.0662075577627184E-2</v>
      </c>
      <c r="AJ9" s="11">
        <f>'OddsRatio_working_3-way'!U9/(3*'OddsRatio_working_3-way'!X9^(1/3))*SIN(('OddsRatio_working_3-way'!Y9+2*PI())/3)</f>
        <v>-0.44044987857579992</v>
      </c>
      <c r="AK9" s="11">
        <f>'OddsRatio_working_3-way'!U9/(3*'OddsRatio_working_3-way'!X9^(1/3))*SIN(('OddsRatio_working_3-way'!Y9+4*PI())/3)</f>
        <v>0.46111195415342704</v>
      </c>
      <c r="AL9" s="11">
        <f>'OddsRatio_working_3-way'!Z9+'OddsRatio_working_3-way'!AF9</f>
        <v>1.041033933634623</v>
      </c>
      <c r="AM9" s="11">
        <f>'OddsRatio_working_3-way'!AA9+'OddsRatio_working_3-way'!AG9</f>
        <v>-0.55630473150758997</v>
      </c>
      <c r="AN9" s="11">
        <f>'OddsRatio_working_3-way'!AB9+'OddsRatio_working_3-way'!AH9</f>
        <v>-0.48472920212703341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1.041033933634623</v>
      </c>
      <c r="AS9" s="11">
        <f>IF(('OddsRatio_working_3-way'!X9=0),IF(Q9&gt;0,-Q9^(1/3),(-Q9)^(1/3)),'OddsRatio_working_3-way'!AM9-'OddsRatio_working_3-way'!R9/3)</f>
        <v>-0.55630473150758997</v>
      </c>
      <c r="AT9" s="11">
        <f>IF(('OddsRatio_working_3-way'!X9=0),IF(Q9&gt;0,-Q9^(1/3),(-Q9)^(1/3)),'OddsRatio_working_3-way'!AN9-'OddsRatio_working_3-way'!R9/3)</f>
        <v>-0.48472920212703341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9">
        <f t="shared" si="13"/>
        <v>0.21133479673260355</v>
      </c>
      <c r="E10" s="9">
        <f t="shared" si="14"/>
        <v>0.28301044779225337</v>
      </c>
      <c r="F10" s="9">
        <f t="shared" si="15"/>
        <v>0.50565475547514294</v>
      </c>
      <c r="G10" s="9">
        <f t="shared" si="16"/>
        <v>1.051219276819289</v>
      </c>
      <c r="H10" s="9">
        <f t="shared" si="17"/>
        <v>4.7318284327084772</v>
      </c>
      <c r="I10" s="9">
        <f t="shared" si="18"/>
        <v>3.533438457134487</v>
      </c>
      <c r="J10" s="9">
        <f t="shared" si="19"/>
        <v>1.9776339274419386</v>
      </c>
      <c r="K10" s="11">
        <f t="shared" si="20"/>
        <v>0.21978021978021978</v>
      </c>
      <c r="L10" s="11">
        <f t="shared" si="21"/>
        <v>0.29325513196480935</v>
      </c>
      <c r="M10" s="11">
        <f t="shared" si="22"/>
        <v>0.5181347150259068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-0.26570838487936932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0.23008914869185637</v>
      </c>
      <c r="Q10" s="11">
        <f>2*'OddsRatio_working_3-way'!K10*'OddsRatio_working_3-way'!L10*'OddsRatio_working_3-way'!M10</f>
        <v>6.6789302958448871E-2</v>
      </c>
      <c r="R10" s="11">
        <f t="shared" si="23"/>
        <v>0</v>
      </c>
      <c r="S10" s="11">
        <f t="shared" si="24"/>
        <v>-0.86594613412864652</v>
      </c>
      <c r="T10" s="11">
        <f t="shared" si="25"/>
        <v>-0.25136317391252438</v>
      </c>
      <c r="U10" s="11">
        <f>'OddsRatio_working_3-way'!S10-'OddsRatio_working_3-way'!R10^2/3</f>
        <v>-0.86594613412864652</v>
      </c>
      <c r="V10" s="11">
        <f>'OddsRatio_working_3-way'!S10*'OddsRatio_working_3-way'!R10/3-2*'OddsRatio_working_3-way'!R10^3/27-'OddsRatio_working_3-way'!T10</f>
        <v>0.25136317391252438</v>
      </c>
      <c r="W10" s="11">
        <f>'OddsRatio_working_3-way'!V10^2+4*'OddsRatio_working_3-way'!U10^3/27</f>
        <v>-3.301517886547739E-2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0.15507951514050411</v>
      </c>
      <c r="Y10" s="11">
        <f>IF('OddsRatio_working_3-way'!W10&gt;=0,IF('OddsRatio_working_3-way'!V10+SQRT('OddsRatio_working_3-way'!W10)&gt;0,0,PI()),ACOS('OddsRatio_working_3-way'!V10/(2*'OddsRatio_working_3-way'!X10)))</f>
        <v>0.6259051353714713</v>
      </c>
      <c r="Z10" s="11">
        <f>'OddsRatio_working_3-way'!X10^(1/3)*COS('OddsRatio_working_3-way'!Y10/3)</f>
        <v>0.52560963840964448</v>
      </c>
      <c r="AA10" s="11">
        <f>'OddsRatio_working_3-way'!X10^(1/3)*COS(('OddsRatio_working_3-way'!Y10+2*PI())/3)</f>
        <v>-0.35917605215492904</v>
      </c>
      <c r="AB10" s="11">
        <f>'OddsRatio_working_3-way'!X10^(1/3)*COS(('OddsRatio_working_3-way'!Y10+4*PI())/3)</f>
        <v>-0.16643358625471552</v>
      </c>
      <c r="AC10" s="11">
        <f>'OddsRatio_working_3-way'!X10^(1/3)*SIN('OddsRatio_working_3-way'!Y10/3)</f>
        <v>0.11127991457176069</v>
      </c>
      <c r="AD10" s="11">
        <f>'OddsRatio_working_3-way'!X10^(1/3)*SIN(('OddsRatio_working_3-way'!Y10+2*PI())/3)</f>
        <v>0.39955134205082482</v>
      </c>
      <c r="AE10" s="11">
        <f>'OddsRatio_working_3-way'!X10^(1/3)*SIN(('OddsRatio_working_3-way'!Y10+4*PI())/3)</f>
        <v>-0.51083125662258544</v>
      </c>
      <c r="AF10" s="11">
        <f>-'OddsRatio_working_3-way'!U10/(3*'OddsRatio_working_3-way'!X10^(1/3))*COS(('OddsRatio_working_3-way'!Y10)/3)</f>
        <v>0.52560963840964436</v>
      </c>
      <c r="AG10" s="11">
        <f>-'OddsRatio_working_3-way'!U10/(3*'OddsRatio_working_3-way'!X10^(1/3))*COS(('OddsRatio_working_3-way'!Y10+2*PI())/3)</f>
        <v>-0.35917605215492898</v>
      </c>
      <c r="AH10" s="11">
        <f>-'OddsRatio_working_3-way'!U10/(3*'OddsRatio_working_3-way'!X10^(1/3))*COS(('OddsRatio_working_3-way'!Y10+4*PI())/3)</f>
        <v>-0.16643358625471549</v>
      </c>
      <c r="AI10" s="11">
        <f>'OddsRatio_working_3-way'!U10/(3*'OddsRatio_working_3-way'!X10^(1/3))*SIN(('OddsRatio_working_3-way'!Y10)/3)</f>
        <v>-0.11127991457176066</v>
      </c>
      <c r="AJ10" s="11">
        <f>'OddsRatio_working_3-way'!U10/(3*'OddsRatio_working_3-way'!X10^(1/3))*SIN(('OddsRatio_working_3-way'!Y10+2*PI())/3)</f>
        <v>-0.39955134205082476</v>
      </c>
      <c r="AK10" s="11">
        <f>'OddsRatio_working_3-way'!U10/(3*'OddsRatio_working_3-way'!X10^(1/3))*SIN(('OddsRatio_working_3-way'!Y10+4*PI())/3)</f>
        <v>0.51083125662258533</v>
      </c>
      <c r="AL10" s="11">
        <f>'OddsRatio_working_3-way'!Z10+'OddsRatio_working_3-way'!AF10</f>
        <v>1.051219276819289</v>
      </c>
      <c r="AM10" s="11">
        <f>'OddsRatio_working_3-way'!AA10+'OddsRatio_working_3-way'!AG10</f>
        <v>-0.71835210430985796</v>
      </c>
      <c r="AN10" s="11">
        <f>'OddsRatio_working_3-way'!AB10+'OddsRatio_working_3-way'!AH10</f>
        <v>-0.33286717250943099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1.051219276819289</v>
      </c>
      <c r="AS10" s="11">
        <f>IF(('OddsRatio_working_3-way'!X10=0),IF(Q10&gt;0,-Q10^(1/3),(-Q10)^(1/3)),'OddsRatio_working_3-way'!AM10-'OddsRatio_working_3-way'!R10/3)</f>
        <v>-0.71835210430985796</v>
      </c>
      <c r="AT10" s="11">
        <f>IF(('OddsRatio_working_3-way'!X10=0),IF(Q10&gt;0,-Q10^(1/3),(-Q10)^(1/3)),'OddsRatio_working_3-way'!AN10-'OddsRatio_working_3-way'!R10/3)</f>
        <v>-0.33286717250943099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9">
        <f t="shared" si="13"/>
        <v>0.82223176114960128</v>
      </c>
      <c r="E11" s="9">
        <f t="shared" si="14"/>
        <v>0.12862840350638569</v>
      </c>
      <c r="F11" s="9">
        <f t="shared" si="15"/>
        <v>4.9139835344013255E-2</v>
      </c>
      <c r="G11" s="9">
        <f t="shared" si="16"/>
        <v>1.2011228142851693</v>
      </c>
      <c r="H11" s="9">
        <f t="shared" si="17"/>
        <v>1.2162021065713304</v>
      </c>
      <c r="I11" s="9">
        <f t="shared" si="18"/>
        <v>7.7743326725683533</v>
      </c>
      <c r="J11" s="9">
        <f t="shared" si="19"/>
        <v>20.350088538134077</v>
      </c>
      <c r="K11" s="11">
        <f t="shared" si="20"/>
        <v>0.84745762711864414</v>
      </c>
      <c r="L11" s="11">
        <f t="shared" si="21"/>
        <v>0.15060240963855423</v>
      </c>
      <c r="M11" s="11">
        <f t="shared" si="22"/>
        <v>5.8445353594389245E-2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-0.12199641068906686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0.16358313818727743</v>
      </c>
      <c r="Q11" s="11">
        <f>2*'OddsRatio_working_3-way'!K11*'OddsRatio_working_3-way'!L11*'OddsRatio_working_3-way'!M11</f>
        <v>1.4918662853376875E-2</v>
      </c>
      <c r="R11" s="11">
        <f t="shared" si="23"/>
        <v>0</v>
      </c>
      <c r="S11" s="11">
        <f t="shared" si="24"/>
        <v>-1.3408848445894279</v>
      </c>
      <c r="T11" s="11">
        <f t="shared" si="25"/>
        <v>-0.12228771952479962</v>
      </c>
      <c r="U11" s="11">
        <f>'OddsRatio_working_3-way'!S11-'OddsRatio_working_3-way'!R11^2/3</f>
        <v>-1.3408848445894279</v>
      </c>
      <c r="V11" s="11">
        <f>'OddsRatio_working_3-way'!S11*'OddsRatio_working_3-way'!R11/3-2*'OddsRatio_working_3-way'!R11^3/27-'OddsRatio_working_3-way'!T11</f>
        <v>0.12228771952479962</v>
      </c>
      <c r="W11" s="11">
        <f>'OddsRatio_working_3-way'!V11^2+4*'OddsRatio_working_3-way'!U11^3/27</f>
        <v>-0.34221217720689173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0.298817027440484</v>
      </c>
      <c r="Y11" s="11">
        <f>IF('OddsRatio_working_3-way'!W11&gt;=0,IF('OddsRatio_working_3-way'!V11+SQRT('OddsRatio_working_3-way'!W11)&gt;0,0,PI()),ACOS('OddsRatio_working_3-way'!V11/(2*'OddsRatio_working_3-way'!X11)))</f>
        <v>1.3647211241804558</v>
      </c>
      <c r="Z11" s="11">
        <f>'OddsRatio_working_3-way'!X11^(1/3)*COS('OddsRatio_working_3-way'!Y11/3)</f>
        <v>0.60056140714258466</v>
      </c>
      <c r="AA11" s="11">
        <f>'OddsRatio_working_3-way'!X11^(1/3)*COS(('OddsRatio_working_3-way'!Y11+2*PI())/3)</f>
        <v>-0.55467352645658119</v>
      </c>
      <c r="AB11" s="11">
        <f>'OddsRatio_working_3-way'!X11^(1/3)*COS(('OddsRatio_working_3-way'!Y11+4*PI())/3)</f>
        <v>-4.58878806860036E-2</v>
      </c>
      <c r="AC11" s="11">
        <f>'OddsRatio_working_3-way'!X11^(1/3)*SIN('OddsRatio_working_3-way'!Y11/3)</f>
        <v>0.29374752954546068</v>
      </c>
      <c r="AD11" s="11">
        <f>'OddsRatio_working_3-way'!X11^(1/3)*SIN(('OddsRatio_working_3-way'!Y11+2*PI())/3)</f>
        <v>0.37322767034527721</v>
      </c>
      <c r="AE11" s="11">
        <f>'OddsRatio_working_3-way'!X11^(1/3)*SIN(('OddsRatio_working_3-way'!Y11+4*PI())/3)</f>
        <v>-0.66697519989073784</v>
      </c>
      <c r="AF11" s="11">
        <f>-'OddsRatio_working_3-way'!U11/(3*'OddsRatio_working_3-way'!X11^(1/3))*COS(('OddsRatio_working_3-way'!Y11)/3)</f>
        <v>0.60056140714258466</v>
      </c>
      <c r="AG11" s="11">
        <f>-'OddsRatio_working_3-way'!U11/(3*'OddsRatio_working_3-way'!X11^(1/3))*COS(('OddsRatio_working_3-way'!Y11+2*PI())/3)</f>
        <v>-0.55467352645658119</v>
      </c>
      <c r="AH11" s="11">
        <f>-'OddsRatio_working_3-way'!U11/(3*'OddsRatio_working_3-way'!X11^(1/3))*COS(('OddsRatio_working_3-way'!Y11+4*PI())/3)</f>
        <v>-4.58878806860036E-2</v>
      </c>
      <c r="AI11" s="11">
        <f>'OddsRatio_working_3-way'!U11/(3*'OddsRatio_working_3-way'!X11^(1/3))*SIN(('OddsRatio_working_3-way'!Y11)/3)</f>
        <v>-0.29374752954546068</v>
      </c>
      <c r="AJ11" s="11">
        <f>'OddsRatio_working_3-way'!U11/(3*'OddsRatio_working_3-way'!X11^(1/3))*SIN(('OddsRatio_working_3-way'!Y11+2*PI())/3)</f>
        <v>-0.37322767034527721</v>
      </c>
      <c r="AK11" s="11">
        <f>'OddsRatio_working_3-way'!U11/(3*'OddsRatio_working_3-way'!X11^(1/3))*SIN(('OddsRatio_working_3-way'!Y11+4*PI())/3)</f>
        <v>0.66697519989073784</v>
      </c>
      <c r="AL11" s="11">
        <f>'OddsRatio_working_3-way'!Z11+'OddsRatio_working_3-way'!AF11</f>
        <v>1.2011228142851693</v>
      </c>
      <c r="AM11" s="11">
        <f>'OddsRatio_working_3-way'!AA11+'OddsRatio_working_3-way'!AG11</f>
        <v>-1.1093470529131624</v>
      </c>
      <c r="AN11" s="11">
        <f>'OddsRatio_working_3-way'!AB11+'OddsRatio_working_3-way'!AH11</f>
        <v>-9.17757613720072E-2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1.2011228142851693</v>
      </c>
      <c r="AS11" s="11">
        <f>IF(('OddsRatio_working_3-way'!X11=0),IF(Q11&gt;0,-Q11^(1/3),(-Q11)^(1/3)),'OddsRatio_working_3-way'!AM11-'OddsRatio_working_3-way'!R11/3)</f>
        <v>-1.1093470529131624</v>
      </c>
      <c r="AT11" s="11">
        <f>IF(('OddsRatio_working_3-way'!X11=0),IF(Q11&gt;0,-Q11^(1/3),(-Q11)^(1/3)),'OddsRatio_working_3-way'!AN11-'OddsRatio_working_3-way'!R11/3)</f>
        <v>-9.17757613720072E-2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9">
        <f t="shared" si="13"/>
        <v>0.59356439261600991</v>
      </c>
      <c r="E12" s="9">
        <f t="shared" si="14"/>
        <v>0.2674548587384844</v>
      </c>
      <c r="F12" s="9">
        <f t="shared" si="15"/>
        <v>0.13898074864550553</v>
      </c>
      <c r="G12" s="9">
        <f t="shared" si="16"/>
        <v>1.0868844101196702</v>
      </c>
      <c r="H12" s="9">
        <f t="shared" si="17"/>
        <v>1.6847371783753922</v>
      </c>
      <c r="I12" s="9">
        <f t="shared" si="18"/>
        <v>3.7389487135015687</v>
      </c>
      <c r="J12" s="9">
        <f t="shared" si="19"/>
        <v>7.1952411376821201</v>
      </c>
      <c r="K12" s="11">
        <f t="shared" si="20"/>
        <v>0.61349693251533743</v>
      </c>
      <c r="L12" s="11">
        <f t="shared" si="21"/>
        <v>0.28409090909090912</v>
      </c>
      <c r="M12" s="11">
        <f t="shared" si="22"/>
        <v>0.14925373134328357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-0.23540239405315855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0.23021742930634059</v>
      </c>
      <c r="Q12" s="11">
        <f>2*'OddsRatio_working_3-way'!K12*'OddsRatio_working_3-way'!L12*'OddsRatio_working_3-way'!M12</f>
        <v>5.2026537696348157E-2</v>
      </c>
      <c r="R12" s="11">
        <f t="shared" si="23"/>
        <v>0</v>
      </c>
      <c r="S12" s="11">
        <f t="shared" si="24"/>
        <v>-0.97797403561814633</v>
      </c>
      <c r="T12" s="11">
        <f t="shared" si="25"/>
        <v>-0.22101108149562629</v>
      </c>
      <c r="U12" s="11">
        <f>'OddsRatio_working_3-way'!S12-'OddsRatio_working_3-way'!R12^2/3</f>
        <v>-0.97797403561814633</v>
      </c>
      <c r="V12" s="11">
        <f>'OddsRatio_working_3-way'!S12*'OddsRatio_working_3-way'!R12/3-2*'OddsRatio_working_3-way'!R12^3/27-'OddsRatio_working_3-way'!T12</f>
        <v>0.22101108149562629</v>
      </c>
      <c r="W12" s="11">
        <f>'OddsRatio_working_3-way'!V12^2+4*'OddsRatio_working_3-way'!U12^3/27</f>
        <v>-8.9726968586577666E-2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0.18612688328828539</v>
      </c>
      <c r="Y12" s="11">
        <f>IF('OddsRatio_working_3-way'!W12&gt;=0,IF('OddsRatio_working_3-way'!V12+SQRT('OddsRatio_working_3-way'!W12)&gt;0,0,PI()),ACOS('OddsRatio_working_3-way'!V12/(2*'OddsRatio_working_3-way'!X12)))</f>
        <v>0.93513375758270345</v>
      </c>
      <c r="Z12" s="11">
        <f>'OddsRatio_working_3-way'!X12^(1/3)*COS('OddsRatio_working_3-way'!Y12/3)</f>
        <v>0.54344220505983509</v>
      </c>
      <c r="AA12" s="11">
        <f>'OddsRatio_working_3-way'!X12^(1/3)*COS(('OddsRatio_working_3-way'!Y12+2*PI())/3)</f>
        <v>-0.42336686153528752</v>
      </c>
      <c r="AB12" s="11">
        <f>'OddsRatio_working_3-way'!X12^(1/3)*COS(('OddsRatio_working_3-way'!Y12+4*PI())/3)</f>
        <v>-0.12007534352454789</v>
      </c>
      <c r="AC12" s="11">
        <f>'OddsRatio_working_3-way'!X12^(1/3)*SIN('OddsRatio_working_3-way'!Y12/3)</f>
        <v>0.17510543956643096</v>
      </c>
      <c r="AD12" s="11">
        <f>'OddsRatio_working_3-way'!X12^(1/3)*SIN(('OddsRatio_working_3-way'!Y12+2*PI())/3)</f>
        <v>0.38308203528723384</v>
      </c>
      <c r="AE12" s="11">
        <f>'OddsRatio_working_3-way'!X12^(1/3)*SIN(('OddsRatio_working_3-way'!Y12+4*PI())/3)</f>
        <v>-0.55818747485366471</v>
      </c>
      <c r="AF12" s="11">
        <f>-'OddsRatio_working_3-way'!U12/(3*'OddsRatio_working_3-way'!X12^(1/3))*COS(('OddsRatio_working_3-way'!Y12)/3)</f>
        <v>0.54344220505983509</v>
      </c>
      <c r="AG12" s="11">
        <f>-'OddsRatio_working_3-way'!U12/(3*'OddsRatio_working_3-way'!X12^(1/3))*COS(('OddsRatio_working_3-way'!Y12+2*PI())/3)</f>
        <v>-0.42336686153528752</v>
      </c>
      <c r="AH12" s="11">
        <f>-'OddsRatio_working_3-way'!U12/(3*'OddsRatio_working_3-way'!X12^(1/3))*COS(('OddsRatio_working_3-way'!Y12+4*PI())/3)</f>
        <v>-0.12007534352454789</v>
      </c>
      <c r="AI12" s="11">
        <f>'OddsRatio_working_3-way'!U12/(3*'OddsRatio_working_3-way'!X12^(1/3))*SIN(('OddsRatio_working_3-way'!Y12)/3)</f>
        <v>-0.17510543956643096</v>
      </c>
      <c r="AJ12" s="11">
        <f>'OddsRatio_working_3-way'!U12/(3*'OddsRatio_working_3-way'!X12^(1/3))*SIN(('OddsRatio_working_3-way'!Y12+2*PI())/3)</f>
        <v>-0.38308203528723384</v>
      </c>
      <c r="AK12" s="11">
        <f>'OddsRatio_working_3-way'!U12/(3*'OddsRatio_working_3-way'!X12^(1/3))*SIN(('OddsRatio_working_3-way'!Y12+4*PI())/3)</f>
        <v>0.55818747485366471</v>
      </c>
      <c r="AL12" s="11">
        <f>'OddsRatio_working_3-way'!Z12+'OddsRatio_working_3-way'!AF12</f>
        <v>1.0868844101196702</v>
      </c>
      <c r="AM12" s="11">
        <f>'OddsRatio_working_3-way'!AA12+'OddsRatio_working_3-way'!AG12</f>
        <v>-0.84673372307057504</v>
      </c>
      <c r="AN12" s="11">
        <f>'OddsRatio_working_3-way'!AB12+'OddsRatio_working_3-way'!AH12</f>
        <v>-0.24015068704909578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1.0868844101196702</v>
      </c>
      <c r="AS12" s="11">
        <f>IF(('OddsRatio_working_3-way'!X12=0),IF(Q12&gt;0,-Q12^(1/3),(-Q12)^(1/3)),'OddsRatio_working_3-way'!AM12-'OddsRatio_working_3-way'!R12/3)</f>
        <v>-0.84673372307057504</v>
      </c>
      <c r="AT12" s="11">
        <f>IF(('OddsRatio_working_3-way'!X12=0),IF(Q12&gt;0,-Q12^(1/3),(-Q12)^(1/3)),'OddsRatio_working_3-way'!AN12-'OddsRatio_working_3-way'!R12/3)</f>
        <v>-0.24015068704909578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9">
        <f t="shared" si="13"/>
        <v>0.44363231627440974</v>
      </c>
      <c r="E13" s="9">
        <f t="shared" si="14"/>
        <v>0.30919273214516285</v>
      </c>
      <c r="F13" s="9">
        <f t="shared" si="15"/>
        <v>0.2471749515804276</v>
      </c>
      <c r="G13" s="9">
        <f t="shared" si="16"/>
        <v>1.0538814498531062</v>
      </c>
      <c r="H13" s="9">
        <f t="shared" si="17"/>
        <v>2.2541189253251961</v>
      </c>
      <c r="I13" s="9">
        <f t="shared" si="18"/>
        <v>3.2342286736885852</v>
      </c>
      <c r="J13" s="9">
        <f t="shared" si="19"/>
        <v>4.0457173900754775</v>
      </c>
      <c r="K13" s="11">
        <f t="shared" si="20"/>
        <v>0.45662100456621008</v>
      </c>
      <c r="L13" s="11">
        <f t="shared" si="21"/>
        <v>0.32051282051282048</v>
      </c>
      <c r="M13" s="11">
        <f t="shared" si="22"/>
        <v>0.25706940874035988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-0.27430413529297226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0.23326166932885956</v>
      </c>
      <c r="Q13" s="11">
        <f>2*'OddsRatio_working_3-way'!K13*'OddsRatio_working_3-way'!L13*'OddsRatio_working_3-way'!M13</f>
        <v>7.5245699783503067E-2</v>
      </c>
      <c r="R13" s="11">
        <f t="shared" si="23"/>
        <v>0</v>
      </c>
      <c r="S13" s="11">
        <f t="shared" si="24"/>
        <v>-0.85037605823814122</v>
      </c>
      <c r="T13" s="11">
        <f t="shared" si="25"/>
        <v>-0.27431485749617451</v>
      </c>
      <c r="U13" s="11">
        <f>'OddsRatio_working_3-way'!S13-'OddsRatio_working_3-way'!R13^2/3</f>
        <v>-0.85037605823814122</v>
      </c>
      <c r="V13" s="11">
        <f>'OddsRatio_working_3-way'!S13*'OddsRatio_working_3-way'!R13/3-2*'OddsRatio_working_3-way'!R13^3/27-'OddsRatio_working_3-way'!T13</f>
        <v>0.27431485749617451</v>
      </c>
      <c r="W13" s="11">
        <f>'OddsRatio_working_3-way'!V13^2+4*'OddsRatio_working_3-way'!U13^3/27</f>
        <v>-1.5853650350162993E-2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0.15091578064711253</v>
      </c>
      <c r="Y13" s="11">
        <f>IF('OddsRatio_working_3-way'!W13&gt;=0,IF('OddsRatio_working_3-way'!V13+SQRT('OddsRatio_working_3-way'!W13)&gt;0,0,PI()),ACOS('OddsRatio_working_3-way'!V13/(2*'OddsRatio_working_3-way'!X13)))</f>
        <v>0.4303153612020012</v>
      </c>
      <c r="Z13" s="11">
        <f>'OddsRatio_working_3-way'!X13^(1/3)*COS('OddsRatio_working_3-way'!Y13/3)</f>
        <v>0.52694072492655308</v>
      </c>
      <c r="AA13" s="11">
        <f>'OddsRatio_working_3-way'!X13^(1/3)*COS(('OddsRatio_working_3-way'!Y13+2*PI())/3)</f>
        <v>-0.32938029244309286</v>
      </c>
      <c r="AB13" s="11">
        <f>'OddsRatio_working_3-way'!X13^(1/3)*COS(('OddsRatio_working_3-way'!Y13+4*PI())/3)</f>
        <v>-0.19756043248345995</v>
      </c>
      <c r="AC13" s="11">
        <f>'OddsRatio_working_3-way'!X13^(1/3)*SIN('OddsRatio_working_3-way'!Y13/3)</f>
        <v>7.6106231632232818E-2</v>
      </c>
      <c r="AD13" s="11">
        <f>'OddsRatio_working_3-way'!X13^(1/3)*SIN(('OddsRatio_working_3-way'!Y13+2*PI())/3)</f>
        <v>0.41829093825886671</v>
      </c>
      <c r="AE13" s="11">
        <f>'OddsRatio_working_3-way'!X13^(1/3)*SIN(('OddsRatio_working_3-way'!Y13+4*PI())/3)</f>
        <v>-0.49439716989109944</v>
      </c>
      <c r="AF13" s="11">
        <f>-'OddsRatio_working_3-way'!U13/(3*'OddsRatio_working_3-way'!X13^(1/3))*COS(('OddsRatio_working_3-way'!Y13)/3)</f>
        <v>0.52694072492655308</v>
      </c>
      <c r="AG13" s="11">
        <f>-'OddsRatio_working_3-way'!U13/(3*'OddsRatio_working_3-way'!X13^(1/3))*COS(('OddsRatio_working_3-way'!Y13+2*PI())/3)</f>
        <v>-0.32938029244309286</v>
      </c>
      <c r="AH13" s="11">
        <f>-'OddsRatio_working_3-way'!U13/(3*'OddsRatio_working_3-way'!X13^(1/3))*COS(('OddsRatio_working_3-way'!Y13+4*PI())/3)</f>
        <v>-0.19756043248345995</v>
      </c>
      <c r="AI13" s="11">
        <f>'OddsRatio_working_3-way'!U13/(3*'OddsRatio_working_3-way'!X13^(1/3))*SIN(('OddsRatio_working_3-way'!Y13)/3)</f>
        <v>-7.6106231632232818E-2</v>
      </c>
      <c r="AJ13" s="11">
        <f>'OddsRatio_working_3-way'!U13/(3*'OddsRatio_working_3-way'!X13^(1/3))*SIN(('OddsRatio_working_3-way'!Y13+2*PI())/3)</f>
        <v>-0.41829093825886671</v>
      </c>
      <c r="AK13" s="11">
        <f>'OddsRatio_working_3-way'!U13/(3*'OddsRatio_working_3-way'!X13^(1/3))*SIN(('OddsRatio_working_3-way'!Y13+4*PI())/3)</f>
        <v>0.49439716989109944</v>
      </c>
      <c r="AL13" s="11">
        <f>'OddsRatio_working_3-way'!Z13+'OddsRatio_working_3-way'!AF13</f>
        <v>1.0538814498531062</v>
      </c>
      <c r="AM13" s="11">
        <f>'OddsRatio_working_3-way'!AA13+'OddsRatio_working_3-way'!AG13</f>
        <v>-0.65876058488618572</v>
      </c>
      <c r="AN13" s="11">
        <f>'OddsRatio_working_3-way'!AB13+'OddsRatio_working_3-way'!AH13</f>
        <v>-0.39512086496691989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1.0538814498531062</v>
      </c>
      <c r="AS13" s="11">
        <f>IF(('OddsRatio_working_3-way'!X13=0),IF(Q13&gt;0,-Q13^(1/3),(-Q13)^(1/3)),'OddsRatio_working_3-way'!AM13-'OddsRatio_working_3-way'!R13/3)</f>
        <v>-0.65876058488618572</v>
      </c>
      <c r="AT13" s="11">
        <f>IF(('OddsRatio_working_3-way'!X13=0),IF(Q13&gt;0,-Q13^(1/3),(-Q13)^(1/3)),'OddsRatio_working_3-way'!AN13-'OddsRatio_working_3-way'!R13/3)</f>
        <v>-0.39512086496691989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9">
        <f t="shared" si="13"/>
        <v>0.27502710409244974</v>
      </c>
      <c r="E14" s="9">
        <f t="shared" si="14"/>
        <v>0.27914029820534447</v>
      </c>
      <c r="F14" s="9">
        <f t="shared" si="15"/>
        <v>0.4458325977022059</v>
      </c>
      <c r="G14" s="9">
        <f t="shared" si="16"/>
        <v>1.071546857911311</v>
      </c>
      <c r="H14" s="9">
        <f t="shared" si="17"/>
        <v>3.6360052704618244</v>
      </c>
      <c r="I14" s="9">
        <f t="shared" si="18"/>
        <v>3.5824279275662598</v>
      </c>
      <c r="J14" s="9">
        <f t="shared" si="19"/>
        <v>2.2429943551771205</v>
      </c>
      <c r="K14" s="11">
        <f t="shared" si="20"/>
        <v>0.28901734104046245</v>
      </c>
      <c r="L14" s="11">
        <f t="shared" si="21"/>
        <v>0.29325513196480935</v>
      </c>
      <c r="M14" s="11">
        <f t="shared" si="22"/>
        <v>0.46296296296296291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-0.26985216701793246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0.23660999327603838</v>
      </c>
      <c r="Q14" s="11">
        <f>2*'OddsRatio_working_3-way'!K14*'OddsRatio_working_3-way'!L14*'OddsRatio_working_3-way'!M14</f>
        <v>7.8477609710128807E-2</v>
      </c>
      <c r="R14" s="11">
        <f t="shared" si="23"/>
        <v>0</v>
      </c>
      <c r="S14" s="11">
        <f t="shared" si="24"/>
        <v>-0.87681338968204381</v>
      </c>
      <c r="T14" s="11">
        <f t="shared" si="25"/>
        <v>-0.29081704467066127</v>
      </c>
      <c r="U14" s="11">
        <f>'OddsRatio_working_3-way'!S14-'OddsRatio_working_3-way'!R14^2/3</f>
        <v>-0.87681338968204381</v>
      </c>
      <c r="V14" s="11">
        <f>'OddsRatio_working_3-way'!S14*'OddsRatio_working_3-way'!R14/3-2*'OddsRatio_working_3-way'!R14^3/27-'OddsRatio_working_3-way'!T14</f>
        <v>0.29081704467066127</v>
      </c>
      <c r="W14" s="11">
        <f>'OddsRatio_working_3-way'!V14^2+4*'OddsRatio_working_3-way'!U14^3/27</f>
        <v>-1.5291467624159991E-2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0.15800792788269943</v>
      </c>
      <c r="Y14" s="11">
        <f>IF('OddsRatio_working_3-way'!W14&gt;=0,IF('OddsRatio_working_3-way'!V14+SQRT('OddsRatio_working_3-way'!W14)&gt;0,0,PI()),ACOS('OddsRatio_working_3-way'!V14/(2*'OddsRatio_working_3-way'!X14)))</f>
        <v>0.40204954930557779</v>
      </c>
      <c r="Z14" s="11">
        <f>'OddsRatio_working_3-way'!X14^(1/3)*COS('OddsRatio_working_3-way'!Y14/3)</f>
        <v>0.5357734289556555</v>
      </c>
      <c r="AA14" s="11">
        <f>'OddsRatio_working_3-way'!X14^(1/3)*COS(('OddsRatio_working_3-way'!Y14+2*PI())/3)</f>
        <v>-0.33044446411234779</v>
      </c>
      <c r="AB14" s="11">
        <f>'OddsRatio_working_3-way'!X14^(1/3)*COS(('OddsRatio_working_3-way'!Y14+4*PI())/3)</f>
        <v>-0.20532896484330806</v>
      </c>
      <c r="AC14" s="11">
        <f>'OddsRatio_working_3-way'!X14^(1/3)*SIN('OddsRatio_working_3-way'!Y14/3)</f>
        <v>7.2235467182774765E-2</v>
      </c>
      <c r="AD14" s="11">
        <f>'OddsRatio_working_3-way'!X14^(1/3)*SIN(('OddsRatio_working_3-way'!Y14+2*PI())/3)</f>
        <v>0.42787566655690751</v>
      </c>
      <c r="AE14" s="11">
        <f>'OddsRatio_working_3-way'!X14^(1/3)*SIN(('OddsRatio_working_3-way'!Y14+4*PI())/3)</f>
        <v>-0.50011113373968208</v>
      </c>
      <c r="AF14" s="11">
        <f>-'OddsRatio_working_3-way'!U14/(3*'OddsRatio_working_3-way'!X14^(1/3))*COS(('OddsRatio_working_3-way'!Y14)/3)</f>
        <v>0.53577342895565561</v>
      </c>
      <c r="AG14" s="11">
        <f>-'OddsRatio_working_3-way'!U14/(3*'OddsRatio_working_3-way'!X14^(1/3))*COS(('OddsRatio_working_3-way'!Y14+2*PI())/3)</f>
        <v>-0.33044446411234785</v>
      </c>
      <c r="AH14" s="11">
        <f>-'OddsRatio_working_3-way'!U14/(3*'OddsRatio_working_3-way'!X14^(1/3))*COS(('OddsRatio_working_3-way'!Y14+4*PI())/3)</f>
        <v>-0.20532896484330809</v>
      </c>
      <c r="AI14" s="11">
        <f>'OddsRatio_working_3-way'!U14/(3*'OddsRatio_working_3-way'!X14^(1/3))*SIN(('OddsRatio_working_3-way'!Y14)/3)</f>
        <v>-7.2235467182774779E-2</v>
      </c>
      <c r="AJ14" s="11">
        <f>'OddsRatio_working_3-way'!U14/(3*'OddsRatio_working_3-way'!X14^(1/3))*SIN(('OddsRatio_working_3-way'!Y14+2*PI())/3)</f>
        <v>-0.42787566655690762</v>
      </c>
      <c r="AK14" s="11">
        <f>'OddsRatio_working_3-way'!U14/(3*'OddsRatio_working_3-way'!X14^(1/3))*SIN(('OddsRatio_working_3-way'!Y14+4*PI())/3)</f>
        <v>0.50011113373968219</v>
      </c>
      <c r="AL14" s="11">
        <f>'OddsRatio_working_3-way'!Z14+'OddsRatio_working_3-way'!AF14</f>
        <v>1.071546857911311</v>
      </c>
      <c r="AM14" s="11">
        <f>'OddsRatio_working_3-way'!AA14+'OddsRatio_working_3-way'!AG14</f>
        <v>-0.66088892822469569</v>
      </c>
      <c r="AN14" s="11">
        <f>'OddsRatio_working_3-way'!AB14+'OddsRatio_working_3-way'!AH14</f>
        <v>-0.41065792968661619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1.071546857911311</v>
      </c>
      <c r="AS14" s="11">
        <f>IF(('OddsRatio_working_3-way'!X14=0),IF(Q14&gt;0,-Q14^(1/3),(-Q14)^(1/3)),'OddsRatio_working_3-way'!AM14-'OddsRatio_working_3-way'!R14/3)</f>
        <v>-0.66088892822469569</v>
      </c>
      <c r="AT14" s="11">
        <f>IF(('OddsRatio_working_3-way'!X14=0),IF(Q14&gt;0,-Q14^(1/3),(-Q14)^(1/3)),'OddsRatio_working_3-way'!AN14-'OddsRatio_working_3-way'!R14/3)</f>
        <v>-0.41065792968661619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9">
        <f t="shared" si="13"/>
        <v>0.44786382147703535</v>
      </c>
      <c r="E15" s="9">
        <f t="shared" si="14"/>
        <v>0.30357119931848781</v>
      </c>
      <c r="F15" s="9">
        <f t="shared" si="15"/>
        <v>0.24856497920447698</v>
      </c>
      <c r="G15" s="9">
        <f t="shared" si="16"/>
        <v>1.0720187545480147</v>
      </c>
      <c r="H15" s="9">
        <f t="shared" si="17"/>
        <v>2.2328215677302166</v>
      </c>
      <c r="I15" s="9">
        <f t="shared" si="18"/>
        <v>3.2941201347327516</v>
      </c>
      <c r="J15" s="9">
        <f t="shared" si="19"/>
        <v>4.0230928878254009</v>
      </c>
      <c r="K15" s="11">
        <f t="shared" si="20"/>
        <v>0.46511627906976744</v>
      </c>
      <c r="L15" s="11">
        <f t="shared" si="21"/>
        <v>0.31847133757961782</v>
      </c>
      <c r="M15" s="11">
        <f t="shared" si="22"/>
        <v>0.26178010471204188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-0.26910963743203442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0.23692437265450683</v>
      </c>
      <c r="Q15" s="11">
        <f>2*'OddsRatio_working_3-way'!K15*'OddsRatio_working_3-way'!L15*'OddsRatio_working_3-way'!M15</f>
        <v>7.7552986138954769E-2</v>
      </c>
      <c r="R15" s="11">
        <f t="shared" si="23"/>
        <v>0</v>
      </c>
      <c r="S15" s="11">
        <f t="shared" si="24"/>
        <v>-0.88040092103480982</v>
      </c>
      <c r="T15" s="11">
        <f t="shared" si="25"/>
        <v>-0.28818360754003591</v>
      </c>
      <c r="U15" s="11">
        <f>'OddsRatio_working_3-way'!S15-'OddsRatio_working_3-way'!R15^2/3</f>
        <v>-0.88040092103480982</v>
      </c>
      <c r="V15" s="11">
        <f>'OddsRatio_working_3-way'!S15*'OddsRatio_working_3-way'!R15/3-2*'OddsRatio_working_3-way'!R15^3/27-'OddsRatio_working_3-way'!T15</f>
        <v>0.28818360754003591</v>
      </c>
      <c r="W15" s="11">
        <f>'OddsRatio_working_3-way'!V15^2+4*'OddsRatio_working_3-way'!U15^3/27</f>
        <v>-1.8047074146688824E-2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0.15897866665175414</v>
      </c>
      <c r="Y15" s="11">
        <f>IF('OddsRatio_working_3-way'!W15&gt;=0,IF('OddsRatio_working_3-way'!V15+SQRT('OddsRatio_working_3-way'!W15)&gt;0,0,PI()),ACOS('OddsRatio_working_3-way'!V15/(2*'OddsRatio_working_3-way'!X15)))</f>
        <v>0.43621024698647259</v>
      </c>
      <c r="Z15" s="11">
        <f>'OddsRatio_working_3-way'!X15^(1/3)*COS('OddsRatio_working_3-way'!Y15/3)</f>
        <v>0.53600937727400744</v>
      </c>
      <c r="AA15" s="11">
        <f>'OddsRatio_working_3-way'!X15^(1/3)*COS(('OddsRatio_working_3-way'!Y15+2*PI())/3)</f>
        <v>-0.33598035240316743</v>
      </c>
      <c r="AB15" s="11">
        <f>'OddsRatio_working_3-way'!X15^(1/3)*COS(('OddsRatio_working_3-way'!Y15+4*PI())/3)</f>
        <v>-0.20002902487084018</v>
      </c>
      <c r="AC15" s="11">
        <f>'OddsRatio_working_3-way'!X15^(1/3)*SIN('OddsRatio_working_3-way'!Y15/3)</f>
        <v>7.8491535547476052E-2</v>
      </c>
      <c r="AD15" s="11">
        <f>'OddsRatio_working_3-way'!X15^(1/3)*SIN(('OddsRatio_working_3-way'!Y15+2*PI())/3)</f>
        <v>0.42495196961222975</v>
      </c>
      <c r="AE15" s="11">
        <f>'OddsRatio_working_3-way'!X15^(1/3)*SIN(('OddsRatio_working_3-way'!Y15+4*PI())/3)</f>
        <v>-0.50344350515970582</v>
      </c>
      <c r="AF15" s="11">
        <f>-'OddsRatio_working_3-way'!U15/(3*'OddsRatio_working_3-way'!X15^(1/3))*COS(('OddsRatio_working_3-way'!Y15)/3)</f>
        <v>0.53600937727400733</v>
      </c>
      <c r="AG15" s="11">
        <f>-'OddsRatio_working_3-way'!U15/(3*'OddsRatio_working_3-way'!X15^(1/3))*COS(('OddsRatio_working_3-way'!Y15+2*PI())/3)</f>
        <v>-0.33598035240316737</v>
      </c>
      <c r="AH15" s="11">
        <f>-'OddsRatio_working_3-way'!U15/(3*'OddsRatio_working_3-way'!X15^(1/3))*COS(('OddsRatio_working_3-way'!Y15+4*PI())/3)</f>
        <v>-0.20002902487084015</v>
      </c>
      <c r="AI15" s="11">
        <f>'OddsRatio_working_3-way'!U15/(3*'OddsRatio_working_3-way'!X15^(1/3))*SIN(('OddsRatio_working_3-way'!Y15)/3)</f>
        <v>-7.8491535547476024E-2</v>
      </c>
      <c r="AJ15" s="11">
        <f>'OddsRatio_working_3-way'!U15/(3*'OddsRatio_working_3-way'!X15^(1/3))*SIN(('OddsRatio_working_3-way'!Y15+2*PI())/3)</f>
        <v>-0.42495196961222964</v>
      </c>
      <c r="AK15" s="11">
        <f>'OddsRatio_working_3-way'!U15/(3*'OddsRatio_working_3-way'!X15^(1/3))*SIN(('OddsRatio_working_3-way'!Y15+4*PI())/3)</f>
        <v>0.50344350515970571</v>
      </c>
      <c r="AL15" s="11">
        <f>'OddsRatio_working_3-way'!Z15+'OddsRatio_working_3-way'!AF15</f>
        <v>1.0720187545480147</v>
      </c>
      <c r="AM15" s="11">
        <f>'OddsRatio_working_3-way'!AA15+'OddsRatio_working_3-way'!AG15</f>
        <v>-0.67196070480633474</v>
      </c>
      <c r="AN15" s="11">
        <f>'OddsRatio_working_3-way'!AB15+'OddsRatio_working_3-way'!AH15</f>
        <v>-0.40005804974168035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1.0720187545480147</v>
      </c>
      <c r="AS15" s="11">
        <f>IF(('OddsRatio_working_3-way'!X15=0),IF(Q15&gt;0,-Q15^(1/3),(-Q15)^(1/3)),'OddsRatio_working_3-way'!AM15-'OddsRatio_working_3-way'!R15/3)</f>
        <v>-0.67196070480633474</v>
      </c>
      <c r="AT15" s="11">
        <f>IF(('OddsRatio_working_3-way'!X15=0),IF(Q15&gt;0,-Q15^(1/3),(-Q15)^(1/3)),'OddsRatio_working_3-way'!AN15-'OddsRatio_working_3-way'!R15/3)</f>
        <v>-0.40005804974168035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9">
        <f t="shared" si="13"/>
        <v>0.66725971303057652</v>
      </c>
      <c r="E16" s="9">
        <f t="shared" si="14"/>
        <v>0.20405319963705368</v>
      </c>
      <c r="F16" s="9">
        <f t="shared" si="15"/>
        <v>0.12868708733236978</v>
      </c>
      <c r="G16" s="9">
        <f t="shared" si="16"/>
        <v>1.108148514727082</v>
      </c>
      <c r="H16" s="9">
        <f t="shared" si="17"/>
        <v>1.4986668316271867</v>
      </c>
      <c r="I16" s="9">
        <f t="shared" si="18"/>
        <v>4.9006827718393282</v>
      </c>
      <c r="J16" s="9">
        <f t="shared" si="19"/>
        <v>7.77078742498247</v>
      </c>
      <c r="K16" s="11">
        <f t="shared" si="20"/>
        <v>0.68965517241379315</v>
      </c>
      <c r="L16" s="11">
        <f t="shared" si="21"/>
        <v>0.22123893805309736</v>
      </c>
      <c r="M16" s="11">
        <f t="shared" si="22"/>
        <v>0.14064697609001406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-0.20769227797885526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0.21631393332123008</v>
      </c>
      <c r="Q16" s="11">
        <f>2*'OddsRatio_working_3-way'!K16*'OddsRatio_working_3-way'!L16*'OddsRatio_working_3-way'!M16</f>
        <v>4.2919431214529777E-2</v>
      </c>
      <c r="R16" s="11">
        <f t="shared" si="23"/>
        <v>0</v>
      </c>
      <c r="S16" s="11">
        <f t="shared" si="24"/>
        <v>-1.0415116798095525</v>
      </c>
      <c r="T16" s="11">
        <f t="shared" si="25"/>
        <v>-0.20664914281935567</v>
      </c>
      <c r="U16" s="11">
        <f>'OddsRatio_working_3-way'!S16-'OddsRatio_working_3-way'!R16^2/3</f>
        <v>-1.0415116798095525</v>
      </c>
      <c r="V16" s="11">
        <f>'OddsRatio_working_3-way'!S16*'OddsRatio_working_3-way'!R16/3-2*'OddsRatio_working_3-way'!R16^3/27-'OddsRatio_working_3-way'!T16</f>
        <v>0.20664914281935567</v>
      </c>
      <c r="W16" s="11">
        <f>'OddsRatio_working_3-way'!V16^2+4*'OddsRatio_working_3-way'!U16^3/27</f>
        <v>-0.12467038834226726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0.20455699485121603</v>
      </c>
      <c r="Y16" s="11">
        <f>IF('OddsRatio_working_3-way'!W16&gt;=0,IF('OddsRatio_working_3-way'!V16+SQRT('OddsRatio_working_3-way'!W16)&gt;0,0,PI()),ACOS('OddsRatio_working_3-way'!V16/(2*'OddsRatio_working_3-way'!X16)))</f>
        <v>1.0412824499909501</v>
      </c>
      <c r="Z16" s="11">
        <f>'OddsRatio_working_3-way'!X16^(1/3)*COS('OddsRatio_working_3-way'!Y16/3)</f>
        <v>0.5540742573635411</v>
      </c>
      <c r="AA16" s="11">
        <f>'OddsRatio_working_3-way'!X16^(1/3)*COS(('OddsRatio_working_3-way'!Y16+2*PI())/3)</f>
        <v>-0.45061479990612058</v>
      </c>
      <c r="AB16" s="11">
        <f>'OddsRatio_working_3-way'!X16^(1/3)*COS(('OddsRatio_working_3-way'!Y16+4*PI())/3)</f>
        <v>-0.1034594574574204</v>
      </c>
      <c r="AC16" s="11">
        <f>'OddsRatio_working_3-way'!X16^(1/3)*SIN('OddsRatio_working_3-way'!Y16/3)</f>
        <v>0.20043023041337371</v>
      </c>
      <c r="AD16" s="11">
        <f>'OddsRatio_working_3-way'!X16^(1/3)*SIN(('OddsRatio_working_3-way'!Y16+2*PI())/3)</f>
        <v>0.37962726725313678</v>
      </c>
      <c r="AE16" s="11">
        <f>'OddsRatio_working_3-way'!X16^(1/3)*SIN(('OddsRatio_working_3-way'!Y16+4*PI())/3)</f>
        <v>-0.58005749766651049</v>
      </c>
      <c r="AF16" s="11">
        <f>-'OddsRatio_working_3-way'!U16/(3*'OddsRatio_working_3-way'!X16^(1/3))*COS(('OddsRatio_working_3-way'!Y16)/3)</f>
        <v>0.55407425736354088</v>
      </c>
      <c r="AG16" s="11">
        <f>-'OddsRatio_working_3-way'!U16/(3*'OddsRatio_working_3-way'!X16^(1/3))*COS(('OddsRatio_working_3-way'!Y16+2*PI())/3)</f>
        <v>-0.45061479990612036</v>
      </c>
      <c r="AH16" s="11">
        <f>-'OddsRatio_working_3-way'!U16/(3*'OddsRatio_working_3-way'!X16^(1/3))*COS(('OddsRatio_working_3-way'!Y16+4*PI())/3)</f>
        <v>-0.10345945745742036</v>
      </c>
      <c r="AI16" s="11">
        <f>'OddsRatio_working_3-way'!U16/(3*'OddsRatio_working_3-way'!X16^(1/3))*SIN(('OddsRatio_working_3-way'!Y16)/3)</f>
        <v>-0.20043023041337363</v>
      </c>
      <c r="AJ16" s="11">
        <f>'OddsRatio_working_3-way'!U16/(3*'OddsRatio_working_3-way'!X16^(1/3))*SIN(('OddsRatio_working_3-way'!Y16+2*PI())/3)</f>
        <v>-0.37962726725313667</v>
      </c>
      <c r="AK16" s="11">
        <f>'OddsRatio_working_3-way'!U16/(3*'OddsRatio_working_3-way'!X16^(1/3))*SIN(('OddsRatio_working_3-way'!Y16+4*PI())/3)</f>
        <v>0.58005749766651027</v>
      </c>
      <c r="AL16" s="11">
        <f>'OddsRatio_working_3-way'!Z16+'OddsRatio_working_3-way'!AF16</f>
        <v>1.108148514727082</v>
      </c>
      <c r="AM16" s="11">
        <f>'OddsRatio_working_3-way'!AA16+'OddsRatio_working_3-way'!AG16</f>
        <v>-0.90122959981224093</v>
      </c>
      <c r="AN16" s="11">
        <f>'OddsRatio_working_3-way'!AB16+'OddsRatio_working_3-way'!AH16</f>
        <v>-0.20691891491484077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1.108148514727082</v>
      </c>
      <c r="AS16" s="11">
        <f>IF(('OddsRatio_working_3-way'!X16=0),IF(Q16&gt;0,-Q16^(1/3),(-Q16)^(1/3)),'OddsRatio_working_3-way'!AM16-'OddsRatio_working_3-way'!R16/3)</f>
        <v>-0.90122959981224093</v>
      </c>
      <c r="AT16" s="11">
        <f>IF(('OddsRatio_working_3-way'!X16=0),IF(Q16&gt;0,-Q16^(1/3),(-Q16)^(1/3)),'OddsRatio_working_3-way'!AN16-'OddsRatio_working_3-way'!R16/3)</f>
        <v>-0.20691891491484077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9">
        <f t="shared" si="13"/>
        <v>0.36664395476101591</v>
      </c>
      <c r="E17" s="9">
        <f t="shared" si="14"/>
        <v>0.3097305234476338</v>
      </c>
      <c r="F17" s="9">
        <f t="shared" si="15"/>
        <v>0.32362552179135018</v>
      </c>
      <c r="G17" s="9">
        <f t="shared" si="16"/>
        <v>1.0663220180659825</v>
      </c>
      <c r="H17" s="9">
        <f t="shared" si="17"/>
        <v>2.7274416692668919</v>
      </c>
      <c r="I17" s="9">
        <f t="shared" si="18"/>
        <v>3.2286130177579033</v>
      </c>
      <c r="J17" s="9">
        <f t="shared" si="19"/>
        <v>3.0899911554093253</v>
      </c>
      <c r="K17" s="11">
        <f t="shared" si="20"/>
        <v>0.38167938931297707</v>
      </c>
      <c r="L17" s="11">
        <f t="shared" si="21"/>
        <v>0.3236245954692557</v>
      </c>
      <c r="M17" s="11">
        <f t="shared" si="22"/>
        <v>0.33783783783783783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-0.27692737575639814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0.23660917272419532</v>
      </c>
      <c r="Q17" s="11">
        <f>2*'OddsRatio_working_3-way'!K17*'OddsRatio_working_3-way'!L17*'OddsRatio_working_3-way'!M17</f>
        <v>8.3460025652273492E-2</v>
      </c>
      <c r="R17" s="11">
        <f t="shared" si="23"/>
        <v>0</v>
      </c>
      <c r="S17" s="11">
        <f t="shared" si="24"/>
        <v>-0.8544087491455914</v>
      </c>
      <c r="T17" s="11">
        <f t="shared" si="25"/>
        <v>-0.30137874749403581</v>
      </c>
      <c r="U17" s="11">
        <f>'OddsRatio_working_3-way'!S17-'OddsRatio_working_3-way'!R17^2/3</f>
        <v>-0.8544087491455914</v>
      </c>
      <c r="V17" s="11">
        <f>'OddsRatio_working_3-way'!S17*'OddsRatio_working_3-way'!R17/3-2*'OddsRatio_working_3-way'!R17^3/27-'OddsRatio_working_3-way'!T17</f>
        <v>0.30137874749403581</v>
      </c>
      <c r="W17" s="11">
        <f>'OddsRatio_working_3-way'!V17^2+4*'OddsRatio_working_3-way'!U17^3/27</f>
        <v>-1.5753859651860685E-3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0.1519905715877303</v>
      </c>
      <c r="Y17" s="11">
        <f>IF('OddsRatio_working_3-way'!W17&gt;=0,IF('OddsRatio_working_3-way'!V17+SQRT('OddsRatio_working_3-way'!W17)&gt;0,0,PI()),ACOS('OddsRatio_working_3-way'!V17/(2*'OddsRatio_working_3-way'!X17)))</f>
        <v>0.13094492239195277</v>
      </c>
      <c r="Z17" s="11">
        <f>'OddsRatio_working_3-way'!X17^(1/3)*COS('OddsRatio_working_3-way'!Y17/3)</f>
        <v>0.53316100903299124</v>
      </c>
      <c r="AA17" s="11">
        <f>'OddsRatio_working_3-way'!X17^(1/3)*COS(('OddsRatio_working_3-way'!Y17+2*PI())/3)</f>
        <v>-0.28674708879816918</v>
      </c>
      <c r="AB17" s="11">
        <f>'OddsRatio_working_3-way'!X17^(1/3)*COS(('OddsRatio_working_3-way'!Y17+4*PI())/3)</f>
        <v>-0.24641392023482214</v>
      </c>
      <c r="AC17" s="11">
        <f>'OddsRatio_working_3-way'!X17^(1/3)*SIN('OddsRatio_working_3-way'!Y17/3)</f>
        <v>2.3286365727319187E-2</v>
      </c>
      <c r="AD17" s="11">
        <f>'OddsRatio_working_3-way'!X17^(1/3)*SIN(('OddsRatio_working_3-way'!Y17+2*PI())/3)</f>
        <v>0.45008779526625547</v>
      </c>
      <c r="AE17" s="11">
        <f>'OddsRatio_working_3-way'!X17^(1/3)*SIN(('OddsRatio_working_3-way'!Y17+4*PI())/3)</f>
        <v>-0.47337416099357443</v>
      </c>
      <c r="AF17" s="11">
        <f>-'OddsRatio_working_3-way'!U17/(3*'OddsRatio_working_3-way'!X17^(1/3))*COS(('OddsRatio_working_3-way'!Y17)/3)</f>
        <v>0.53316100903299124</v>
      </c>
      <c r="AG17" s="11">
        <f>-'OddsRatio_working_3-way'!U17/(3*'OddsRatio_working_3-way'!X17^(1/3))*COS(('OddsRatio_working_3-way'!Y17+2*PI())/3)</f>
        <v>-0.28674708879816918</v>
      </c>
      <c r="AH17" s="11">
        <f>-'OddsRatio_working_3-way'!U17/(3*'OddsRatio_working_3-way'!X17^(1/3))*COS(('OddsRatio_working_3-way'!Y17+4*PI())/3)</f>
        <v>-0.24641392023482214</v>
      </c>
      <c r="AI17" s="11">
        <f>'OddsRatio_working_3-way'!U17/(3*'OddsRatio_working_3-way'!X17^(1/3))*SIN(('OddsRatio_working_3-way'!Y17)/3)</f>
        <v>-2.3286365727319187E-2</v>
      </c>
      <c r="AJ17" s="11">
        <f>'OddsRatio_working_3-way'!U17/(3*'OddsRatio_working_3-way'!X17^(1/3))*SIN(('OddsRatio_working_3-way'!Y17+2*PI())/3)</f>
        <v>-0.45008779526625547</v>
      </c>
      <c r="AK17" s="11">
        <f>'OddsRatio_working_3-way'!U17/(3*'OddsRatio_working_3-way'!X17^(1/3))*SIN(('OddsRatio_working_3-way'!Y17+4*PI())/3)</f>
        <v>0.47337416099357443</v>
      </c>
      <c r="AL17" s="11">
        <f>'OddsRatio_working_3-way'!Z17+'OddsRatio_working_3-way'!AF17</f>
        <v>1.0663220180659825</v>
      </c>
      <c r="AM17" s="11">
        <f>'OddsRatio_working_3-way'!AA17+'OddsRatio_working_3-way'!AG17</f>
        <v>-0.57349417759633836</v>
      </c>
      <c r="AN17" s="11">
        <f>'OddsRatio_working_3-way'!AB17+'OddsRatio_working_3-way'!AH17</f>
        <v>-0.49282784046964428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1.0663220180659825</v>
      </c>
      <c r="AS17" s="11">
        <f>IF(('OddsRatio_working_3-way'!X17=0),IF(Q17&gt;0,-Q17^(1/3),(-Q17)^(1/3)),'OddsRatio_working_3-way'!AM17-'OddsRatio_working_3-way'!R17/3)</f>
        <v>-0.57349417759633836</v>
      </c>
      <c r="AT17" s="11">
        <f>IF(('OddsRatio_working_3-way'!X17=0),IF(Q17&gt;0,-Q17^(1/3),(-Q17)^(1/3)),'OddsRatio_working_3-way'!AN17-'OddsRatio_working_3-way'!R17/3)</f>
        <v>-0.49282784046964428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9">
        <f t="shared" si="13"/>
        <v>0.40821321216501061</v>
      </c>
      <c r="E18" s="9">
        <f t="shared" si="14"/>
        <v>0.28631554534140419</v>
      </c>
      <c r="F18" s="9">
        <f t="shared" si="15"/>
        <v>0.30547124249358532</v>
      </c>
      <c r="G18" s="9">
        <f t="shared" si="16"/>
        <v>1.0429498062318268</v>
      </c>
      <c r="H18" s="9">
        <f t="shared" si="17"/>
        <v>2.4497002306622391</v>
      </c>
      <c r="I18" s="9">
        <f t="shared" si="18"/>
        <v>3.4926500368940663</v>
      </c>
      <c r="J18" s="9">
        <f t="shared" si="19"/>
        <v>3.273630577585382</v>
      </c>
      <c r="K18" s="11">
        <f t="shared" si="20"/>
        <v>0.41841004184100417</v>
      </c>
      <c r="L18" s="11">
        <f t="shared" si="21"/>
        <v>0.29498525073746312</v>
      </c>
      <c r="M18" s="11">
        <f t="shared" si="22"/>
        <v>0.31446540880503143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-0.28108940464926446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0.23132445125066184</v>
      </c>
      <c r="Q18" s="11">
        <f>2*'OddsRatio_working_3-way'!K18*'OddsRatio_working_3-way'!L18*'OddsRatio_working_3-way'!M18</f>
        <v>7.7625654782101289E-2</v>
      </c>
      <c r="R18" s="11">
        <f t="shared" si="23"/>
        <v>0</v>
      </c>
      <c r="S18" s="11">
        <f t="shared" si="24"/>
        <v>-0.82295685082581482</v>
      </c>
      <c r="T18" s="11">
        <f t="shared" si="25"/>
        <v>-0.27616001705564258</v>
      </c>
      <c r="U18" s="11">
        <f>'OddsRatio_working_3-way'!S18-'OddsRatio_working_3-way'!R18^2/3</f>
        <v>-0.82295685082581482</v>
      </c>
      <c r="V18" s="11">
        <f>'OddsRatio_working_3-way'!S18*'OddsRatio_working_3-way'!R18/3-2*'OddsRatio_working_3-way'!R18^3/27-'OddsRatio_working_3-way'!T18</f>
        <v>0.27616001705564258</v>
      </c>
      <c r="W18" s="11">
        <f>'OddsRatio_working_3-way'!V18^2+4*'OddsRatio_working_3-way'!U18^3/27</f>
        <v>-6.3066217258753998E-3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0.14367583020992797</v>
      </c>
      <c r="Y18" s="11">
        <f>IF('OddsRatio_working_3-way'!W18&gt;=0,IF('OddsRatio_working_3-way'!V18+SQRT('OddsRatio_working_3-way'!W18)&gt;0,0,PI()),ACOS('OddsRatio_working_3-way'!V18/(2*'OddsRatio_working_3-way'!X18)))</f>
        <v>0.28001081562485286</v>
      </c>
      <c r="Z18" s="11">
        <f>'OddsRatio_working_3-way'!X18^(1/3)*COS('OddsRatio_working_3-way'!Y18/3)</f>
        <v>0.52147490311591338</v>
      </c>
      <c r="AA18" s="11">
        <f>'OddsRatio_working_3-way'!X18^(1/3)*COS(('OddsRatio_working_3-way'!Y18+2*PI())/3)</f>
        <v>-0.30301222857262922</v>
      </c>
      <c r="AB18" s="11">
        <f>'OddsRatio_working_3-way'!X18^(1/3)*COS(('OddsRatio_working_3-way'!Y18+4*PI())/3)</f>
        <v>-0.21846267454328433</v>
      </c>
      <c r="AC18" s="11">
        <f>'OddsRatio_working_3-way'!X18^(1/3)*SIN('OddsRatio_working_3-way'!Y18/3)</f>
        <v>4.8814707778705238E-2</v>
      </c>
      <c r="AD18" s="11">
        <f>'OddsRatio_working_3-way'!X18^(1/3)*SIN(('OddsRatio_working_3-way'!Y18+2*PI())/3)</f>
        <v>0.4272031596450574</v>
      </c>
      <c r="AE18" s="11">
        <f>'OddsRatio_working_3-way'!X18^(1/3)*SIN(('OddsRatio_working_3-way'!Y18+4*PI())/3)</f>
        <v>-0.47601786742376251</v>
      </c>
      <c r="AF18" s="11">
        <f>-'OddsRatio_working_3-way'!U18/(3*'OddsRatio_working_3-way'!X18^(1/3))*COS(('OddsRatio_working_3-way'!Y18)/3)</f>
        <v>0.52147490311591327</v>
      </c>
      <c r="AG18" s="11">
        <f>-'OddsRatio_working_3-way'!U18/(3*'OddsRatio_working_3-way'!X18^(1/3))*COS(('OddsRatio_working_3-way'!Y18+2*PI())/3)</f>
        <v>-0.30301222857262916</v>
      </c>
      <c r="AH18" s="11">
        <f>-'OddsRatio_working_3-way'!U18/(3*'OddsRatio_working_3-way'!X18^(1/3))*COS(('OddsRatio_working_3-way'!Y18+4*PI())/3)</f>
        <v>-0.2184626745432843</v>
      </c>
      <c r="AI18" s="11">
        <f>'OddsRatio_working_3-way'!U18/(3*'OddsRatio_working_3-way'!X18^(1/3))*SIN(('OddsRatio_working_3-way'!Y18)/3)</f>
        <v>-4.8814707778705224E-2</v>
      </c>
      <c r="AJ18" s="11">
        <f>'OddsRatio_working_3-way'!U18/(3*'OddsRatio_working_3-way'!X18^(1/3))*SIN(('OddsRatio_working_3-way'!Y18+2*PI())/3)</f>
        <v>-0.42720315964505734</v>
      </c>
      <c r="AK18" s="11">
        <f>'OddsRatio_working_3-way'!U18/(3*'OddsRatio_working_3-way'!X18^(1/3))*SIN(('OddsRatio_working_3-way'!Y18+4*PI())/3)</f>
        <v>0.4760178674237624</v>
      </c>
      <c r="AL18" s="11">
        <f>'OddsRatio_working_3-way'!Z18+'OddsRatio_working_3-way'!AF18</f>
        <v>1.0429498062318268</v>
      </c>
      <c r="AM18" s="11">
        <f>'OddsRatio_working_3-way'!AA18+'OddsRatio_working_3-way'!AG18</f>
        <v>-0.60602445714525843</v>
      </c>
      <c r="AN18" s="11">
        <f>'OddsRatio_working_3-way'!AB18+'OddsRatio_working_3-way'!AH18</f>
        <v>-0.43692534908656866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1.0429498062318268</v>
      </c>
      <c r="AS18" s="11">
        <f>IF(('OddsRatio_working_3-way'!X18=0),IF(Q18&gt;0,-Q18^(1/3),(-Q18)^(1/3)),'OddsRatio_working_3-way'!AM18-'OddsRatio_working_3-way'!R18/3)</f>
        <v>-0.60602445714525843</v>
      </c>
      <c r="AT18" s="11">
        <f>IF(('OddsRatio_working_3-way'!X18=0),IF(Q18&gt;0,-Q18^(1/3),(-Q18)^(1/3)),'OddsRatio_working_3-way'!AN18-'OddsRatio_working_3-way'!R18/3)</f>
        <v>-0.43692534908656866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9">
        <f t="shared" si="13"/>
        <v>0.30721364852628202</v>
      </c>
      <c r="E19" s="9">
        <f t="shared" si="14"/>
        <v>0.27228161408296497</v>
      </c>
      <c r="F19" s="9">
        <f t="shared" si="15"/>
        <v>0.42050473739075289</v>
      </c>
      <c r="G19" s="9">
        <f t="shared" si="16"/>
        <v>1.0440109790601779</v>
      </c>
      <c r="H19" s="9">
        <f t="shared" si="17"/>
        <v>3.2550637147699848</v>
      </c>
      <c r="I19" s="9">
        <f t="shared" si="18"/>
        <v>3.6726681063940556</v>
      </c>
      <c r="J19" s="9">
        <f t="shared" si="19"/>
        <v>2.3780944923594349</v>
      </c>
      <c r="K19" s="11">
        <f t="shared" si="20"/>
        <v>0.31645569620253161</v>
      </c>
      <c r="L19" s="11">
        <f t="shared" si="21"/>
        <v>0.2808988764044944</v>
      </c>
      <c r="M19" s="11">
        <f t="shared" si="22"/>
        <v>0.43103448275862072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-0.27966787478114152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0.231425852995846</v>
      </c>
      <c r="Q19" s="11">
        <f>2*'OddsRatio_working_3-way'!K19*'OddsRatio_working_3-way'!L19*'OddsRatio_working_3-way'!M19</f>
        <v>7.6631077150942389E-2</v>
      </c>
      <c r="R19" s="11">
        <f t="shared" si="23"/>
        <v>0</v>
      </c>
      <c r="S19" s="11">
        <f t="shared" si="24"/>
        <v>-0.82750245510662224</v>
      </c>
      <c r="T19" s="11">
        <f t="shared" si="25"/>
        <v>-0.27400743546576894</v>
      </c>
      <c r="U19" s="11">
        <f>'OddsRatio_working_3-way'!S19-'OddsRatio_working_3-way'!R19^2/3</f>
        <v>-0.82750245510662224</v>
      </c>
      <c r="V19" s="11">
        <f>'OddsRatio_working_3-way'!S19*'OddsRatio_working_3-way'!R19/3-2*'OddsRatio_working_3-way'!R19^3/27-'OddsRatio_working_3-way'!T19</f>
        <v>0.27400743546576894</v>
      </c>
      <c r="W19" s="11">
        <f>'OddsRatio_working_3-way'!V19^2+4*'OddsRatio_working_3-way'!U19^3/27</f>
        <v>-8.8667164707725149E-3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0.1448678632075624</v>
      </c>
      <c r="Y19" s="11">
        <f>IF('OddsRatio_working_3-way'!W19&gt;=0,IF('OddsRatio_working_3-way'!V19+SQRT('OddsRatio_working_3-way'!W19)&gt;0,0,PI()),ACOS('OddsRatio_working_3-way'!V19/(2*'OddsRatio_working_3-way'!X19)))</f>
        <v>0.33100856266429424</v>
      </c>
      <c r="Z19" s="11">
        <f>'OddsRatio_working_3-way'!X19^(1/3)*COS('OddsRatio_working_3-way'!Y19/3)</f>
        <v>0.52200548953008907</v>
      </c>
      <c r="AA19" s="11">
        <f>'OddsRatio_working_3-way'!X19^(1/3)*COS(('OddsRatio_working_3-way'!Y19+2*PI())/3)</f>
        <v>-0.31108583025300757</v>
      </c>
      <c r="AB19" s="11">
        <f>'OddsRatio_working_3-way'!X19^(1/3)*COS(('OddsRatio_working_3-way'!Y19+4*PI())/3)</f>
        <v>-0.21091965927708162</v>
      </c>
      <c r="AC19" s="11">
        <f>'OddsRatio_working_3-way'!X19^(1/3)*SIN('OddsRatio_working_3-way'!Y19/3)</f>
        <v>5.783096577664508E-2</v>
      </c>
      <c r="AD19" s="11">
        <f>'OddsRatio_working_3-way'!X19^(1/3)*SIN(('OddsRatio_working_3-way'!Y19+2*PI())/3)</f>
        <v>0.42315453195966651</v>
      </c>
      <c r="AE19" s="11">
        <f>'OddsRatio_working_3-way'!X19^(1/3)*SIN(('OddsRatio_working_3-way'!Y19+4*PI())/3)</f>
        <v>-0.48098549773631138</v>
      </c>
      <c r="AF19" s="11">
        <f>-'OddsRatio_working_3-way'!U19/(3*'OddsRatio_working_3-way'!X19^(1/3))*COS(('OddsRatio_working_3-way'!Y19)/3)</f>
        <v>0.52200548953008896</v>
      </c>
      <c r="AG19" s="11">
        <f>-'OddsRatio_working_3-way'!U19/(3*'OddsRatio_working_3-way'!X19^(1/3))*COS(('OddsRatio_working_3-way'!Y19+2*PI())/3)</f>
        <v>-0.31108583025300751</v>
      </c>
      <c r="AH19" s="11">
        <f>-'OddsRatio_working_3-way'!U19/(3*'OddsRatio_working_3-way'!X19^(1/3))*COS(('OddsRatio_working_3-way'!Y19+4*PI())/3)</f>
        <v>-0.21091965927708159</v>
      </c>
      <c r="AI19" s="11">
        <f>'OddsRatio_working_3-way'!U19/(3*'OddsRatio_working_3-way'!X19^(1/3))*SIN(('OddsRatio_working_3-way'!Y19)/3)</f>
        <v>-5.7830965776645073E-2</v>
      </c>
      <c r="AJ19" s="11">
        <f>'OddsRatio_working_3-way'!U19/(3*'OddsRatio_working_3-way'!X19^(1/3))*SIN(('OddsRatio_working_3-way'!Y19+2*PI())/3)</f>
        <v>-0.4231545319596664</v>
      </c>
      <c r="AK19" s="11">
        <f>'OddsRatio_working_3-way'!U19/(3*'OddsRatio_working_3-way'!X19^(1/3))*SIN(('OddsRatio_working_3-way'!Y19+4*PI())/3)</f>
        <v>0.48098549773631127</v>
      </c>
      <c r="AL19" s="11">
        <f>'OddsRatio_working_3-way'!Z19+'OddsRatio_working_3-way'!AF19</f>
        <v>1.0440109790601779</v>
      </c>
      <c r="AM19" s="11">
        <f>'OddsRatio_working_3-way'!AA19+'OddsRatio_working_3-way'!AG19</f>
        <v>-0.62217166050601502</v>
      </c>
      <c r="AN19" s="11">
        <f>'OddsRatio_working_3-way'!AB19+'OddsRatio_working_3-way'!AH19</f>
        <v>-0.42183931855416323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1.0440109790601779</v>
      </c>
      <c r="AS19" s="11">
        <f>IF(('OddsRatio_working_3-way'!X19=0),IF(Q19&gt;0,-Q19^(1/3),(-Q19)^(1/3)),'OddsRatio_working_3-way'!AM19-'OddsRatio_working_3-way'!R19/3)</f>
        <v>-0.62217166050601502</v>
      </c>
      <c r="AT19" s="11">
        <f>IF(('OddsRatio_working_3-way'!X19=0),IF(Q19&gt;0,-Q19^(1/3),(-Q19)^(1/3)),'OddsRatio_working_3-way'!AN19-'OddsRatio_working_3-way'!R19/3)</f>
        <v>-0.42183931855416323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9">
        <f t="shared" si="13"/>
        <v>0.28053162331294074</v>
      </c>
      <c r="E20" s="9">
        <f t="shared" si="14"/>
        <v>0.24778722255788652</v>
      </c>
      <c r="F20" s="9">
        <f t="shared" si="15"/>
        <v>0.47168115412917277</v>
      </c>
      <c r="G20" s="9">
        <f t="shared" si="16"/>
        <v>1.0468002089928343</v>
      </c>
      <c r="H20" s="9">
        <f t="shared" si="17"/>
        <v>3.5646605120324439</v>
      </c>
      <c r="I20" s="9">
        <f t="shared" si="18"/>
        <v>4.0357206060792183</v>
      </c>
      <c r="J20" s="9">
        <f t="shared" si="19"/>
        <v>2.1200762236223327</v>
      </c>
      <c r="K20" s="11">
        <f t="shared" si="20"/>
        <v>0.28985507246376813</v>
      </c>
      <c r="L20" s="11">
        <f t="shared" si="21"/>
        <v>0.25641025641025644</v>
      </c>
      <c r="M20" s="11">
        <f t="shared" si="22"/>
        <v>0.48309178743961356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-0.27295673357425088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0.23050533447508875</v>
      </c>
      <c r="Q20" s="11">
        <f>2*'OddsRatio_working_3-way'!K20*'OddsRatio_working_3-way'!L20*'OddsRatio_working_3-way'!M20</f>
        <v>7.1808515412800256E-2</v>
      </c>
      <c r="R20" s="11">
        <f t="shared" si="23"/>
        <v>0</v>
      </c>
      <c r="S20" s="11">
        <f t="shared" si="24"/>
        <v>-0.84447572132301219</v>
      </c>
      <c r="T20" s="11">
        <f t="shared" si="25"/>
        <v>-0.26307654869875774</v>
      </c>
      <c r="U20" s="11">
        <f>'OddsRatio_working_3-way'!S20-'OddsRatio_working_3-way'!R20^2/3</f>
        <v>-0.84447572132301219</v>
      </c>
      <c r="V20" s="11">
        <f>'OddsRatio_working_3-way'!S20*'OddsRatio_working_3-way'!R20/3-2*'OddsRatio_working_3-way'!R20^3/27-'OddsRatio_working_3-way'!T20</f>
        <v>0.26307654869875774</v>
      </c>
      <c r="W20" s="11">
        <f>'OddsRatio_working_3-way'!V20^2+4*'OddsRatio_working_3-way'!U20^3/27</f>
        <v>-2.0009807658023654E-2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0.14934781395560626</v>
      </c>
      <c r="Y20" s="11">
        <f>IF('OddsRatio_working_3-way'!W20&gt;=0,IF('OddsRatio_working_3-way'!V20+SQRT('OddsRatio_working_3-way'!W20)&gt;0,0,PI()),ACOS('OddsRatio_working_3-way'!V20/(2*'OddsRatio_working_3-way'!X20)))</f>
        <v>0.4933501274226586</v>
      </c>
      <c r="Z20" s="11">
        <f>'OddsRatio_working_3-way'!X20^(1/3)*COS('OddsRatio_working_3-way'!Y20/3)</f>
        <v>0.52340010449641716</v>
      </c>
      <c r="AA20" s="11">
        <f>'OddsRatio_working_3-way'!X20^(1/3)*COS(('OddsRatio_working_3-way'!Y20+2*PI())/3)</f>
        <v>-0.33692091564798432</v>
      </c>
      <c r="AB20" s="11">
        <f>'OddsRatio_working_3-way'!X20^(1/3)*COS(('OddsRatio_working_3-way'!Y20+4*PI())/3)</f>
        <v>-0.18647918884843268</v>
      </c>
      <c r="AC20" s="11">
        <f>'OddsRatio_working_3-way'!X20^(1/3)*SIN('OddsRatio_working_3-way'!Y20/3)</f>
        <v>8.685757146507328E-2</v>
      </c>
      <c r="AD20" s="11">
        <f>'OddsRatio_working_3-way'!X20^(1/3)*SIN(('OddsRatio_working_3-way'!Y20+2*PI())/3)</f>
        <v>0.40984900110479039</v>
      </c>
      <c r="AE20" s="11">
        <f>'OddsRatio_working_3-way'!X20^(1/3)*SIN(('OddsRatio_working_3-way'!Y20+4*PI())/3)</f>
        <v>-0.49670657256986367</v>
      </c>
      <c r="AF20" s="11">
        <f>-'OddsRatio_working_3-way'!U20/(3*'OddsRatio_working_3-way'!X20^(1/3))*COS(('OddsRatio_working_3-way'!Y20)/3)</f>
        <v>0.52340010449641727</v>
      </c>
      <c r="AG20" s="11">
        <f>-'OddsRatio_working_3-way'!U20/(3*'OddsRatio_working_3-way'!X20^(1/3))*COS(('OddsRatio_working_3-way'!Y20+2*PI())/3)</f>
        <v>-0.33692091564798443</v>
      </c>
      <c r="AH20" s="11">
        <f>-'OddsRatio_working_3-way'!U20/(3*'OddsRatio_working_3-way'!X20^(1/3))*COS(('OddsRatio_working_3-way'!Y20+4*PI())/3)</f>
        <v>-0.18647918884843273</v>
      </c>
      <c r="AI20" s="11">
        <f>'OddsRatio_working_3-way'!U20/(3*'OddsRatio_working_3-way'!X20^(1/3))*SIN(('OddsRatio_working_3-way'!Y20)/3)</f>
        <v>-8.6857571465073294E-2</v>
      </c>
      <c r="AJ20" s="11">
        <f>'OddsRatio_working_3-way'!U20/(3*'OddsRatio_working_3-way'!X20^(1/3))*SIN(('OddsRatio_working_3-way'!Y20+2*PI())/3)</f>
        <v>-0.4098490011047905</v>
      </c>
      <c r="AK20" s="11">
        <f>'OddsRatio_working_3-way'!U20/(3*'OddsRatio_working_3-way'!X20^(1/3))*SIN(('OddsRatio_working_3-way'!Y20+4*PI())/3)</f>
        <v>0.49670657256986378</v>
      </c>
      <c r="AL20" s="11">
        <f>'OddsRatio_working_3-way'!Z20+'OddsRatio_working_3-way'!AF20</f>
        <v>1.0468002089928343</v>
      </c>
      <c r="AM20" s="11">
        <f>'OddsRatio_working_3-way'!AA20+'OddsRatio_working_3-way'!AG20</f>
        <v>-0.67384183129596875</v>
      </c>
      <c r="AN20" s="11">
        <f>'OddsRatio_working_3-way'!AB20+'OddsRatio_working_3-way'!AH20</f>
        <v>-0.37295837769686541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1.0468002089928343</v>
      </c>
      <c r="AS20" s="11">
        <f>IF(('OddsRatio_working_3-way'!X20=0),IF(Q20&gt;0,-Q20^(1/3),(-Q20)^(1/3)),'OddsRatio_working_3-way'!AM20-'OddsRatio_working_3-way'!R20/3)</f>
        <v>-0.67384183129596875</v>
      </c>
      <c r="AT20" s="11">
        <f>IF(('OddsRatio_working_3-way'!X20=0),IF(Q20&gt;0,-Q20^(1/3),(-Q20)^(1/3)),'OddsRatio_working_3-way'!AN20-'OddsRatio_working_3-way'!R20/3)</f>
        <v>-0.37295837769686541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9">
        <f t="shared" si="13"/>
        <v>0.3997446092281805</v>
      </c>
      <c r="E21" s="9">
        <f t="shared" si="14"/>
        <v>0.28048692536100372</v>
      </c>
      <c r="F21" s="9">
        <f t="shared" si="15"/>
        <v>0.31976846541081616</v>
      </c>
      <c r="G21" s="9">
        <f t="shared" si="16"/>
        <v>1.0427758417409403</v>
      </c>
      <c r="H21" s="9">
        <f t="shared" si="17"/>
        <v>2.5015972121069536</v>
      </c>
      <c r="I21" s="9">
        <f t="shared" si="18"/>
        <v>3.5652285706827125</v>
      </c>
      <c r="J21" s="9">
        <f t="shared" si="19"/>
        <v>3.1272627171515177</v>
      </c>
      <c r="K21" s="11">
        <f t="shared" si="20"/>
        <v>0.4098360655737705</v>
      </c>
      <c r="L21" s="11">
        <f t="shared" si="21"/>
        <v>0.28901734104046245</v>
      </c>
      <c r="M21" s="11">
        <f t="shared" si="22"/>
        <v>0.32894736842105265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-0.28157121696499388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0.23144453809592686</v>
      </c>
      <c r="Q21" s="11">
        <f>2*'OddsRatio_working_3-way'!K21*'OddsRatio_working_3-way'!L21*'OddsRatio_working_3-way'!M21</f>
        <v>7.7927453904352476E-2</v>
      </c>
      <c r="R21" s="11">
        <f t="shared" si="23"/>
        <v>0</v>
      </c>
      <c r="S21" s="11">
        <f t="shared" si="24"/>
        <v>-0.82197513151602075</v>
      </c>
      <c r="T21" s="11">
        <f t="shared" si="25"/>
        <v>-0.27675930354074774</v>
      </c>
      <c r="U21" s="11">
        <f>'OddsRatio_working_3-way'!S21-'OddsRatio_working_3-way'!R21^2/3</f>
        <v>-0.82197513151602075</v>
      </c>
      <c r="V21" s="11">
        <f>'OddsRatio_working_3-way'!S21*'OddsRatio_working_3-way'!R21/3-2*'OddsRatio_working_3-way'!R21^3/27-'OddsRatio_working_3-way'!T21</f>
        <v>0.27675930354074774</v>
      </c>
      <c r="W21" s="11">
        <f>'OddsRatio_working_3-way'!V21^2+4*'OddsRatio_working_3-way'!U21^3/27</f>
        <v>-5.6801160243623722E-3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0.14341881686229505</v>
      </c>
      <c r="Y21" s="11">
        <f>IF('OddsRatio_working_3-way'!W21&gt;=0,IF('OddsRatio_working_3-way'!V21+SQRT('OddsRatio_working_3-way'!W21)&gt;0,0,PI()),ACOS('OddsRatio_working_3-way'!V21/(2*'OddsRatio_working_3-way'!X21)))</f>
        <v>0.26587108606861398</v>
      </c>
      <c r="Z21" s="11">
        <f>'OddsRatio_working_3-way'!X21^(1/3)*COS('OddsRatio_working_3-way'!Y21/3)</f>
        <v>0.52138792087047026</v>
      </c>
      <c r="AA21" s="11">
        <f>'OddsRatio_working_3-way'!X21^(1/3)*COS(('OddsRatio_working_3-way'!Y21+2*PI())/3)</f>
        <v>-0.30081577316573582</v>
      </c>
      <c r="AB21" s="11">
        <f>'OddsRatio_working_3-way'!X21^(1/3)*COS(('OddsRatio_working_3-way'!Y21+4*PI())/3)</f>
        <v>-0.22057214770473457</v>
      </c>
      <c r="AC21" s="11">
        <f>'OddsRatio_working_3-way'!X21^(1/3)*SIN('OddsRatio_working_3-way'!Y21/3)</f>
        <v>4.632867876066072E-2</v>
      </c>
      <c r="AD21" s="11">
        <f>'OddsRatio_working_3-way'!X21^(1/3)*SIN(('OddsRatio_working_3-way'!Y21+2*PI())/3)</f>
        <v>0.42837084531984765</v>
      </c>
      <c r="AE21" s="11">
        <f>'OddsRatio_working_3-way'!X21^(1/3)*SIN(('OddsRatio_working_3-way'!Y21+4*PI())/3)</f>
        <v>-0.4746995240805082</v>
      </c>
      <c r="AF21" s="11">
        <f>-'OddsRatio_working_3-way'!U21/(3*'OddsRatio_working_3-way'!X21^(1/3))*COS(('OddsRatio_working_3-way'!Y21)/3)</f>
        <v>0.52138792087047015</v>
      </c>
      <c r="AG21" s="11">
        <f>-'OddsRatio_working_3-way'!U21/(3*'OddsRatio_working_3-way'!X21^(1/3))*COS(('OddsRatio_working_3-way'!Y21+2*PI())/3)</f>
        <v>-0.30081577316573577</v>
      </c>
      <c r="AH21" s="11">
        <f>-'OddsRatio_working_3-way'!U21/(3*'OddsRatio_working_3-way'!X21^(1/3))*COS(('OddsRatio_working_3-way'!Y21+4*PI())/3)</f>
        <v>-0.22057214770473452</v>
      </c>
      <c r="AI21" s="11">
        <f>'OddsRatio_working_3-way'!U21/(3*'OddsRatio_working_3-way'!X21^(1/3))*SIN(('OddsRatio_working_3-way'!Y21)/3)</f>
        <v>-4.6328678760660713E-2</v>
      </c>
      <c r="AJ21" s="11">
        <f>'OddsRatio_working_3-way'!U21/(3*'OddsRatio_working_3-way'!X21^(1/3))*SIN(('OddsRatio_working_3-way'!Y21+2*PI())/3)</f>
        <v>-0.42837084531984754</v>
      </c>
      <c r="AK21" s="11">
        <f>'OddsRatio_working_3-way'!U21/(3*'OddsRatio_working_3-way'!X21^(1/3))*SIN(('OddsRatio_working_3-way'!Y21+4*PI())/3)</f>
        <v>0.47469952408050814</v>
      </c>
      <c r="AL21" s="11">
        <f>'OddsRatio_working_3-way'!Z21+'OddsRatio_working_3-way'!AF21</f>
        <v>1.0427758417409403</v>
      </c>
      <c r="AM21" s="11">
        <f>'OddsRatio_working_3-way'!AA21+'OddsRatio_working_3-way'!AG21</f>
        <v>-0.60163154633147164</v>
      </c>
      <c r="AN21" s="11">
        <f>'OddsRatio_working_3-way'!AB21+'OddsRatio_working_3-way'!AH21</f>
        <v>-0.44114429540946909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1.0427758417409403</v>
      </c>
      <c r="AS21" s="11">
        <f>IF(('OddsRatio_working_3-way'!X21=0),IF(Q21&gt;0,-Q21^(1/3),(-Q21)^(1/3)),'OddsRatio_working_3-way'!AM21-'OddsRatio_working_3-way'!R21/3)</f>
        <v>-0.60163154633147164</v>
      </c>
      <c r="AT21" s="11">
        <f>IF(('OddsRatio_working_3-way'!X21=0),IF(Q21&gt;0,-Q21^(1/3),(-Q21)^(1/3)),'OddsRatio_working_3-way'!AN21-'OddsRatio_working_3-way'!R21/3)</f>
        <v>-0.44114429540946909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9">
        <f t="shared" si="13"/>
        <v>0.33094606530240556</v>
      </c>
      <c r="E22" s="9">
        <f t="shared" si="14"/>
        <v>0.2999161554260395</v>
      </c>
      <c r="F22" s="9">
        <f t="shared" si="15"/>
        <v>0.36913777927155494</v>
      </c>
      <c r="G22" s="9">
        <f t="shared" si="16"/>
        <v>1.0420826786386577</v>
      </c>
      <c r="H22" s="9">
        <f t="shared" si="17"/>
        <v>3.0216403965589955</v>
      </c>
      <c r="I22" s="9">
        <f t="shared" si="18"/>
        <v>3.3342652001505932</v>
      </c>
      <c r="J22" s="9">
        <f t="shared" si="19"/>
        <v>2.7090155929673982</v>
      </c>
      <c r="K22" s="11">
        <f t="shared" si="20"/>
        <v>0.3401360544217687</v>
      </c>
      <c r="L22" s="11">
        <f t="shared" si="21"/>
        <v>0.30864197530864196</v>
      </c>
      <c r="M22" s="11">
        <f t="shared" si="22"/>
        <v>0.37878787878787878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-0.28339835747243147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0.23143376317979494</v>
      </c>
      <c r="Q22" s="11">
        <f>2*'OddsRatio_working_3-way'!K22*'OddsRatio_working_3-way'!L22*'OddsRatio_working_3-way'!M22</f>
        <v>7.9530502810926079E-2</v>
      </c>
      <c r="R22" s="11">
        <f t="shared" si="23"/>
        <v>0</v>
      </c>
      <c r="S22" s="11">
        <f t="shared" si="24"/>
        <v>-0.81663763066202122</v>
      </c>
      <c r="T22" s="11">
        <f t="shared" si="25"/>
        <v>-0.28063148820000722</v>
      </c>
      <c r="U22" s="11">
        <f>'OddsRatio_working_3-way'!S22-'OddsRatio_working_3-way'!R22^2/3</f>
        <v>-0.81663763066202122</v>
      </c>
      <c r="V22" s="11">
        <f>'OddsRatio_working_3-way'!S22*'OddsRatio_working_3-way'!R22/3-2*'OddsRatio_working_3-way'!R22^3/27-'OddsRatio_working_3-way'!T22</f>
        <v>0.28063148820000722</v>
      </c>
      <c r="W22" s="11">
        <f>'OddsRatio_working_3-way'!V22^2+4*'OddsRatio_working_3-way'!U22^3/27</f>
        <v>-1.92940518707585E-3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0.14202415054879455</v>
      </c>
      <c r="Y22" s="11">
        <f>IF('OddsRatio_working_3-way'!W22&gt;=0,IF('OddsRatio_working_3-way'!V22+SQRT('OddsRatio_working_3-way'!W22)&gt;0,0,PI()),ACOS('OddsRatio_working_3-way'!V22/(2*'OddsRatio_working_3-way'!X22)))</f>
        <v>0.15526222495307729</v>
      </c>
      <c r="Z22" s="11">
        <f>'OddsRatio_working_3-way'!X22^(1/3)*COS('OddsRatio_working_3-way'!Y22/3)</f>
        <v>0.52104133931932883</v>
      </c>
      <c r="AA22" s="11">
        <f>'OddsRatio_working_3-way'!X22^(1/3)*COS(('OddsRatio_working_3-way'!Y22+2*PI())/3)</f>
        <v>-0.28389479436510112</v>
      </c>
      <c r="AB22" s="11">
        <f>'OddsRatio_working_3-way'!X22^(1/3)*COS(('OddsRatio_working_3-way'!Y22+4*PI())/3)</f>
        <v>-0.23714654495422788</v>
      </c>
      <c r="AC22" s="11">
        <f>'OddsRatio_working_3-way'!X22^(1/3)*SIN('OddsRatio_working_3-way'!Y22/3)</f>
        <v>2.6990114381511644E-2</v>
      </c>
      <c r="AD22" s="11">
        <f>'OddsRatio_working_3-way'!X22^(1/3)*SIN(('OddsRatio_working_3-way'!Y22+2*PI())/3)</f>
        <v>0.43773997908165074</v>
      </c>
      <c r="AE22" s="11">
        <f>'OddsRatio_working_3-way'!X22^(1/3)*SIN(('OddsRatio_working_3-way'!Y22+4*PI())/3)</f>
        <v>-0.46473009346316219</v>
      </c>
      <c r="AF22" s="11">
        <f>-'OddsRatio_working_3-way'!U22/(3*'OddsRatio_working_3-way'!X22^(1/3))*COS(('OddsRatio_working_3-way'!Y22)/3)</f>
        <v>0.52104133931932883</v>
      </c>
      <c r="AG22" s="11">
        <f>-'OddsRatio_working_3-way'!U22/(3*'OddsRatio_working_3-way'!X22^(1/3))*COS(('OddsRatio_working_3-way'!Y22+2*PI())/3)</f>
        <v>-0.28389479436510112</v>
      </c>
      <c r="AH22" s="11">
        <f>-'OddsRatio_working_3-way'!U22/(3*'OddsRatio_working_3-way'!X22^(1/3))*COS(('OddsRatio_working_3-way'!Y22+4*PI())/3)</f>
        <v>-0.23714654495422788</v>
      </c>
      <c r="AI22" s="11">
        <f>'OddsRatio_working_3-way'!U22/(3*'OddsRatio_working_3-way'!X22^(1/3))*SIN(('OddsRatio_working_3-way'!Y22)/3)</f>
        <v>-2.6990114381511644E-2</v>
      </c>
      <c r="AJ22" s="11">
        <f>'OddsRatio_working_3-way'!U22/(3*'OddsRatio_working_3-way'!X22^(1/3))*SIN(('OddsRatio_working_3-way'!Y22+2*PI())/3)</f>
        <v>-0.43773997908165074</v>
      </c>
      <c r="AK22" s="11">
        <f>'OddsRatio_working_3-way'!U22/(3*'OddsRatio_working_3-way'!X22^(1/3))*SIN(('OddsRatio_working_3-way'!Y22+4*PI())/3)</f>
        <v>0.46473009346316219</v>
      </c>
      <c r="AL22" s="11">
        <f>'OddsRatio_working_3-way'!Z22+'OddsRatio_working_3-way'!AF22</f>
        <v>1.0420826786386577</v>
      </c>
      <c r="AM22" s="11">
        <f>'OddsRatio_working_3-way'!AA22+'OddsRatio_working_3-way'!AG22</f>
        <v>-0.56778958873020224</v>
      </c>
      <c r="AN22" s="11">
        <f>'OddsRatio_working_3-way'!AB22+'OddsRatio_working_3-way'!AH22</f>
        <v>-0.47429308990845576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1.0420826786386577</v>
      </c>
      <c r="AS22" s="11">
        <f>IF(('OddsRatio_working_3-way'!X22=0),IF(Q22&gt;0,-Q22^(1/3),(-Q22)^(1/3)),'OddsRatio_working_3-way'!AM22-'OddsRatio_working_3-way'!R22/3)</f>
        <v>-0.56778958873020224</v>
      </c>
      <c r="AT22" s="11">
        <f>IF(('OddsRatio_working_3-way'!X22=0),IF(Q22&gt;0,-Q22^(1/3),(-Q22)^(1/3)),'OddsRatio_working_3-way'!AN22-'OddsRatio_working_3-way'!R22/3)</f>
        <v>-0.47429308990845576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9">
        <f t="shared" si="13"/>
        <v>0.39634962561295739</v>
      </c>
      <c r="E23" s="9">
        <f t="shared" si="14"/>
        <v>0.3165200707403048</v>
      </c>
      <c r="F23" s="9">
        <f t="shared" si="15"/>
        <v>0.28713030364673769</v>
      </c>
      <c r="G23" s="9">
        <f t="shared" si="16"/>
        <v>1.0431677837456079</v>
      </c>
      <c r="H23" s="9">
        <f t="shared" si="17"/>
        <v>2.523024964268588</v>
      </c>
      <c r="I23" s="9">
        <f t="shared" si="18"/>
        <v>3.159357312353408</v>
      </c>
      <c r="J23" s="9">
        <f t="shared" si="19"/>
        <v>3.482739325314546</v>
      </c>
      <c r="K23" s="11">
        <f t="shared" si="20"/>
        <v>0.4065040650406504</v>
      </c>
      <c r="L23" s="11">
        <f t="shared" si="21"/>
        <v>0.32573289902280134</v>
      </c>
      <c r="M23" s="11">
        <f t="shared" si="22"/>
        <v>0.29585798816568049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-0.28177987714383623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0.23152468288169956</v>
      </c>
      <c r="Q23" s="11">
        <f>2*'OddsRatio_working_3-way'!K23*'OddsRatio_working_3-way'!L23*'OddsRatio_working_3-way'!M23</f>
        <v>7.8350146491268896E-2</v>
      </c>
      <c r="R23" s="11">
        <f t="shared" si="23"/>
        <v>0</v>
      </c>
      <c r="S23" s="11">
        <f t="shared" si="24"/>
        <v>-0.8216508759549086</v>
      </c>
      <c r="T23" s="11">
        <f t="shared" si="25"/>
        <v>-0.27805444194751561</v>
      </c>
      <c r="U23" s="11">
        <f>'OddsRatio_working_3-way'!S23-'OddsRatio_working_3-way'!R23^2/3</f>
        <v>-0.8216508759549086</v>
      </c>
      <c r="V23" s="11">
        <f>'OddsRatio_working_3-way'!S23*'OddsRatio_working_3-way'!R23/3-2*'OddsRatio_working_3-way'!R23^3/27-'OddsRatio_working_3-way'!T23</f>
        <v>0.27805444194751561</v>
      </c>
      <c r="W23" s="11">
        <f>'OddsRatio_working_3-way'!V23^2+4*'OddsRatio_working_3-way'!U23^3/27</f>
        <v>-4.8642244893170594E-3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0.14333396071418436</v>
      </c>
      <c r="Y23" s="11">
        <f>IF('OddsRatio_working_3-way'!W23&gt;=0,IF('OddsRatio_working_3-way'!V23+SQRT('OddsRatio_working_3-way'!W23)&gt;0,0,PI()),ACOS('OddsRatio_working_3-way'!V23/(2*'OddsRatio_working_3-way'!X23)))</f>
        <v>0.24575832274168996</v>
      </c>
      <c r="Z23" s="11">
        <f>'OddsRatio_working_3-way'!X23^(1/3)*COS('OddsRatio_working_3-way'!Y23/3)</f>
        <v>0.52158389187280396</v>
      </c>
      <c r="AA23" s="11">
        <f>'OddsRatio_working_3-way'!X23^(1/3)*COS(('OddsRatio_working_3-way'!Y23+2*PI())/3)</f>
        <v>-0.29787835574972255</v>
      </c>
      <c r="AB23" s="11">
        <f>'OddsRatio_working_3-way'!X23^(1/3)*COS(('OddsRatio_working_3-way'!Y23+4*PI())/3)</f>
        <v>-0.2237055361230815</v>
      </c>
      <c r="AC23" s="11">
        <f>'OddsRatio_working_3-way'!X23^(1/3)*SIN('OddsRatio_working_3-way'!Y23/3)</f>
        <v>4.2823697377995011E-2</v>
      </c>
      <c r="AD23" s="11">
        <f>'OddsRatio_working_3-way'!X23^(1/3)*SIN(('OddsRatio_working_3-way'!Y23+2*PI())/3)</f>
        <v>0.43029305187760664</v>
      </c>
      <c r="AE23" s="11">
        <f>'OddsRatio_working_3-way'!X23^(1/3)*SIN(('OddsRatio_working_3-way'!Y23+4*PI())/3)</f>
        <v>-0.47311674925560143</v>
      </c>
      <c r="AF23" s="11">
        <f>-'OddsRatio_working_3-way'!U23/(3*'OddsRatio_working_3-way'!X23^(1/3))*COS(('OddsRatio_working_3-way'!Y23)/3)</f>
        <v>0.52158389187280385</v>
      </c>
      <c r="AG23" s="11">
        <f>-'OddsRatio_working_3-way'!U23/(3*'OddsRatio_working_3-way'!X23^(1/3))*COS(('OddsRatio_working_3-way'!Y23+2*PI())/3)</f>
        <v>-0.29787835574972249</v>
      </c>
      <c r="AH23" s="11">
        <f>-'OddsRatio_working_3-way'!U23/(3*'OddsRatio_working_3-way'!X23^(1/3))*COS(('OddsRatio_working_3-way'!Y23+4*PI())/3)</f>
        <v>-0.22370553612308144</v>
      </c>
      <c r="AI23" s="11">
        <f>'OddsRatio_working_3-way'!U23/(3*'OddsRatio_working_3-way'!X23^(1/3))*SIN(('OddsRatio_working_3-way'!Y23)/3)</f>
        <v>-4.2823697377995004E-2</v>
      </c>
      <c r="AJ23" s="11">
        <f>'OddsRatio_working_3-way'!U23/(3*'OddsRatio_working_3-way'!X23^(1/3))*SIN(('OddsRatio_working_3-way'!Y23+2*PI())/3)</f>
        <v>-0.43029305187760652</v>
      </c>
      <c r="AK23" s="11">
        <f>'OddsRatio_working_3-way'!U23/(3*'OddsRatio_working_3-way'!X23^(1/3))*SIN(('OddsRatio_working_3-way'!Y23+4*PI())/3)</f>
        <v>0.47311674925560132</v>
      </c>
      <c r="AL23" s="11">
        <f>'OddsRatio_working_3-way'!Z23+'OddsRatio_working_3-way'!AF23</f>
        <v>1.0431677837456079</v>
      </c>
      <c r="AM23" s="11">
        <f>'OddsRatio_working_3-way'!AA23+'OddsRatio_working_3-way'!AG23</f>
        <v>-0.59575671149944509</v>
      </c>
      <c r="AN23" s="11">
        <f>'OddsRatio_working_3-way'!AB23+'OddsRatio_working_3-way'!AH23</f>
        <v>-0.44741107224616294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1.0431677837456079</v>
      </c>
      <c r="AS23" s="11">
        <f>IF(('OddsRatio_working_3-way'!X23=0),IF(Q23&gt;0,-Q23^(1/3),(-Q23)^(1/3)),'OddsRatio_working_3-way'!AM23-'OddsRatio_working_3-way'!R23/3)</f>
        <v>-0.59575671149944509</v>
      </c>
      <c r="AT23" s="11">
        <f>IF(('OddsRatio_working_3-way'!X23=0),IF(Q23&gt;0,-Q23^(1/3),(-Q23)^(1/3)),'OddsRatio_working_3-way'!AN23-'OddsRatio_working_3-way'!R23/3)</f>
        <v>-0.44741107224616294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9">
        <f t="shared" si="13"/>
        <v>0.41494719492814602</v>
      </c>
      <c r="E24" s="9">
        <f t="shared" si="14"/>
        <v>0.30812194545204707</v>
      </c>
      <c r="F24" s="9">
        <f t="shared" si="15"/>
        <v>0.27693085961980729</v>
      </c>
      <c r="G24" s="9">
        <f t="shared" si="16"/>
        <v>1.0444038506548234</v>
      </c>
      <c r="H24" s="9">
        <f t="shared" si="17"/>
        <v>2.4099451983840114</v>
      </c>
      <c r="I24" s="9">
        <f t="shared" si="18"/>
        <v>3.2454682789078704</v>
      </c>
      <c r="J24" s="9">
        <f t="shared" si="19"/>
        <v>3.6110096266370584</v>
      </c>
      <c r="K24" s="11">
        <f t="shared" si="20"/>
        <v>0.42553191489361702</v>
      </c>
      <c r="L24" s="11">
        <f t="shared" si="21"/>
        <v>0.31746031746031744</v>
      </c>
      <c r="M24" s="11">
        <f t="shared" si="22"/>
        <v>0.2857142857142857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-0.28006947459835019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0.23158199449992758</v>
      </c>
      <c r="Q24" s="11">
        <f>2*'OddsRatio_working_3-way'!K24*'OddsRatio_working_3-way'!L24*'OddsRatio_working_3-way'!M24</f>
        <v>7.7193998166642533E-2</v>
      </c>
      <c r="R24" s="11">
        <f t="shared" si="23"/>
        <v>0</v>
      </c>
      <c r="S24" s="11">
        <f t="shared" si="24"/>
        <v>-0.82687338501291907</v>
      </c>
      <c r="T24" s="11">
        <f t="shared" si="25"/>
        <v>-0.27562446167097304</v>
      </c>
      <c r="U24" s="11">
        <f>'OddsRatio_working_3-way'!S24-'OddsRatio_working_3-way'!R24^2/3</f>
        <v>-0.82687338501291907</v>
      </c>
      <c r="V24" s="11">
        <f>'OddsRatio_working_3-way'!S24*'OddsRatio_working_3-way'!R24/3-2*'OddsRatio_working_3-way'!R24^3/27-'OddsRatio_working_3-way'!T24</f>
        <v>0.27562446167097304</v>
      </c>
      <c r="W24" s="11">
        <f>'OddsRatio_working_3-way'!V24^2+4*'OddsRatio_working_3-way'!U24^3/27</f>
        <v>-7.7866429118846892E-3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0.14470270106609825</v>
      </c>
      <c r="Y24" s="11">
        <f>IF('OddsRatio_working_3-way'!W24&gt;=0,IF('OddsRatio_working_3-way'!V24+SQRT('OddsRatio_working_3-way'!W24)&gt;0,0,PI()),ACOS('OddsRatio_working_3-way'!V24/(2*'OddsRatio_working_3-way'!X24)))</f>
        <v>0.30984158945979678</v>
      </c>
      <c r="Z24" s="11">
        <f>'OddsRatio_working_3-way'!X24^(1/3)*COS('OddsRatio_working_3-way'!Y24/3)</f>
        <v>0.52220192532741183</v>
      </c>
      <c r="AA24" s="11">
        <f>'OddsRatio_working_3-way'!X24^(1/3)*COS(('OddsRatio_working_3-way'!Y24+2*PI())/3)</f>
        <v>-0.30797534950223365</v>
      </c>
      <c r="AB24" s="11">
        <f>'OddsRatio_working_3-way'!X24^(1/3)*COS(('OddsRatio_working_3-way'!Y24+4*PI())/3)</f>
        <v>-0.21422657582517832</v>
      </c>
      <c r="AC24" s="11">
        <f>'OddsRatio_working_3-way'!X24^(1/3)*SIN('OddsRatio_working_3-way'!Y24/3)</f>
        <v>5.4125879718645187E-2</v>
      </c>
      <c r="AD24" s="11">
        <f>'OddsRatio_working_3-way'!X24^(1/3)*SIN(('OddsRatio_working_3-way'!Y24+2*PI())/3)</f>
        <v>0.42517719337936055</v>
      </c>
      <c r="AE24" s="11">
        <f>'OddsRatio_working_3-way'!X24^(1/3)*SIN(('OddsRatio_working_3-way'!Y24+4*PI())/3)</f>
        <v>-0.47930307309800568</v>
      </c>
      <c r="AF24" s="11">
        <f>-'OddsRatio_working_3-way'!U24/(3*'OddsRatio_working_3-way'!X24^(1/3))*COS(('OddsRatio_working_3-way'!Y24)/3)</f>
        <v>0.52220192532741172</v>
      </c>
      <c r="AG24" s="11">
        <f>-'OddsRatio_working_3-way'!U24/(3*'OddsRatio_working_3-way'!X24^(1/3))*COS(('OddsRatio_working_3-way'!Y24+2*PI())/3)</f>
        <v>-0.3079753495022336</v>
      </c>
      <c r="AH24" s="11">
        <f>-'OddsRatio_working_3-way'!U24/(3*'OddsRatio_working_3-way'!X24^(1/3))*COS(('OddsRatio_working_3-way'!Y24+4*PI())/3)</f>
        <v>-0.21422657582517829</v>
      </c>
      <c r="AI24" s="11">
        <f>'OddsRatio_working_3-way'!U24/(3*'OddsRatio_working_3-way'!X24^(1/3))*SIN(('OddsRatio_working_3-way'!Y24)/3)</f>
        <v>-5.4125879718645173E-2</v>
      </c>
      <c r="AJ24" s="11">
        <f>'OddsRatio_working_3-way'!U24/(3*'OddsRatio_working_3-way'!X24^(1/3))*SIN(('OddsRatio_working_3-way'!Y24+2*PI())/3)</f>
        <v>-0.42517719337936044</v>
      </c>
      <c r="AK24" s="11">
        <f>'OddsRatio_working_3-way'!U24/(3*'OddsRatio_working_3-way'!X24^(1/3))*SIN(('OddsRatio_working_3-way'!Y24+4*PI())/3)</f>
        <v>0.47930307309800557</v>
      </c>
      <c r="AL24" s="11">
        <f>'OddsRatio_working_3-way'!Z24+'OddsRatio_working_3-way'!AF24</f>
        <v>1.0444038506548234</v>
      </c>
      <c r="AM24" s="11">
        <f>'OddsRatio_working_3-way'!AA24+'OddsRatio_working_3-way'!AG24</f>
        <v>-0.61595069900446719</v>
      </c>
      <c r="AN24" s="11">
        <f>'OddsRatio_working_3-way'!AB24+'OddsRatio_working_3-way'!AH24</f>
        <v>-0.42845315165035658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1.0444038506548234</v>
      </c>
      <c r="AS24" s="11">
        <f>IF(('OddsRatio_working_3-way'!X24=0),IF(Q24&gt;0,-Q24^(1/3),(-Q24)^(1/3)),'OddsRatio_working_3-way'!AM24-'OddsRatio_working_3-way'!R24/3)</f>
        <v>-0.61595069900446719</v>
      </c>
      <c r="AT24" s="11">
        <f>IF(('OddsRatio_working_3-way'!X24=0),IF(Q24&gt;0,-Q24^(1/3),(-Q24)^(1/3)),'OddsRatio_working_3-way'!AN24-'OddsRatio_working_3-way'!R24/3)</f>
        <v>-0.42845315165035658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9">
        <f t="shared" si="13"/>
        <v>0.41870388371263667</v>
      </c>
      <c r="E25" s="9">
        <f t="shared" si="14"/>
        <v>0.29769836485361995</v>
      </c>
      <c r="F25" s="9">
        <f t="shared" si="15"/>
        <v>0.28359775143374349</v>
      </c>
      <c r="G25" s="9">
        <f t="shared" si="16"/>
        <v>1.0438516720045707</v>
      </c>
      <c r="H25" s="9">
        <f t="shared" si="17"/>
        <v>2.3883227237660791</v>
      </c>
      <c r="I25" s="9">
        <f t="shared" si="18"/>
        <v>3.3591047787303299</v>
      </c>
      <c r="J25" s="9">
        <f t="shared" si="19"/>
        <v>3.526121046251061</v>
      </c>
      <c r="K25" s="11">
        <f t="shared" si="20"/>
        <v>0.42918454935622319</v>
      </c>
      <c r="L25" s="11">
        <f t="shared" si="21"/>
        <v>0.30674846625766872</v>
      </c>
      <c r="M25" s="11">
        <f t="shared" si="22"/>
        <v>0.29239766081871343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-0.28001146832606327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0.23135284519345792</v>
      </c>
      <c r="Q25" s="11">
        <f>2*'OddsRatio_working_3-way'!K25*'OddsRatio_working_3-way'!L25*'OddsRatio_working_3-way'!M25</f>
        <v>7.6989299565210625E-2</v>
      </c>
      <c r="R25" s="11">
        <f t="shared" si="23"/>
        <v>0</v>
      </c>
      <c r="S25" s="11">
        <f t="shared" si="24"/>
        <v>-0.82622632057361256</v>
      </c>
      <c r="T25" s="11">
        <f t="shared" si="25"/>
        <v>-0.27495052265344844</v>
      </c>
      <c r="U25" s="11">
        <f>'OddsRatio_working_3-way'!S25-'OddsRatio_working_3-way'!R25^2/3</f>
        <v>-0.82622632057361256</v>
      </c>
      <c r="V25" s="11">
        <f>'OddsRatio_working_3-way'!S25*'OddsRatio_working_3-way'!R25/3-2*'OddsRatio_working_3-way'!R25^3/27-'OddsRatio_working_3-way'!T25</f>
        <v>0.27495052265344844</v>
      </c>
      <c r="W25" s="11">
        <f>'OddsRatio_working_3-way'!V25^2+4*'OddsRatio_working_3-way'!U25^3/27</f>
        <v>-7.9612237554520793E-3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0.1445328800505758</v>
      </c>
      <c r="Y25" s="11">
        <f>IF('OddsRatio_working_3-way'!W25&gt;=0,IF('OddsRatio_working_3-way'!V25+SQRT('OddsRatio_working_3-way'!W25)&gt;0,0,PI()),ACOS('OddsRatio_working_3-way'!V25/(2*'OddsRatio_working_3-way'!X25)))</f>
        <v>0.31379356925622992</v>
      </c>
      <c r="Z25" s="11">
        <f>'OddsRatio_working_3-way'!X25^(1/3)*COS('OddsRatio_working_3-way'!Y25/3)</f>
        <v>0.52192583600228526</v>
      </c>
      <c r="AA25" s="11">
        <f>'OddsRatio_working_3-way'!X25^(1/3)*COS(('OddsRatio_working_3-way'!Y25+2*PI())/3)</f>
        <v>-0.30841443460904222</v>
      </c>
      <c r="AB25" s="11">
        <f>'OddsRatio_working_3-way'!X25^(1/3)*COS(('OddsRatio_working_3-way'!Y25+4*PI())/3)</f>
        <v>-0.21351140139324298</v>
      </c>
      <c r="AC25" s="11">
        <f>'OddsRatio_working_3-way'!X25^(1/3)*SIN('OddsRatio_working_3-way'!Y25/3)</f>
        <v>5.4792291774053641E-2</v>
      </c>
      <c r="AD25" s="11">
        <f>'OddsRatio_working_3-way'!X25^(1/3)*SIN(('OddsRatio_working_3-way'!Y25+2*PI())/3)</f>
        <v>0.42460488698238308</v>
      </c>
      <c r="AE25" s="11">
        <f>'OddsRatio_working_3-way'!X25^(1/3)*SIN(('OddsRatio_working_3-way'!Y25+4*PI())/3)</f>
        <v>-0.47939717875643667</v>
      </c>
      <c r="AF25" s="11">
        <f>-'OddsRatio_working_3-way'!U25/(3*'OddsRatio_working_3-way'!X25^(1/3))*COS(('OddsRatio_working_3-way'!Y25)/3)</f>
        <v>0.52192583600228537</v>
      </c>
      <c r="AG25" s="11">
        <f>-'OddsRatio_working_3-way'!U25/(3*'OddsRatio_working_3-way'!X25^(1/3))*COS(('OddsRatio_working_3-way'!Y25+2*PI())/3)</f>
        <v>-0.30841443460904228</v>
      </c>
      <c r="AH25" s="11">
        <f>-'OddsRatio_working_3-way'!U25/(3*'OddsRatio_working_3-way'!X25^(1/3))*COS(('OddsRatio_working_3-way'!Y25+4*PI())/3)</f>
        <v>-0.21351140139324304</v>
      </c>
      <c r="AI25" s="11">
        <f>'OddsRatio_working_3-way'!U25/(3*'OddsRatio_working_3-way'!X25^(1/3))*SIN(('OddsRatio_working_3-way'!Y25)/3)</f>
        <v>-5.4792291774053647E-2</v>
      </c>
      <c r="AJ25" s="11">
        <f>'OddsRatio_working_3-way'!U25/(3*'OddsRatio_working_3-way'!X25^(1/3))*SIN(('OddsRatio_working_3-way'!Y25+2*PI())/3)</f>
        <v>-0.42460488698238313</v>
      </c>
      <c r="AK25" s="11">
        <f>'OddsRatio_working_3-way'!U25/(3*'OddsRatio_working_3-way'!X25^(1/3))*SIN(('OddsRatio_working_3-way'!Y25+4*PI())/3)</f>
        <v>0.47939717875643678</v>
      </c>
      <c r="AL25" s="11">
        <f>'OddsRatio_working_3-way'!Z25+'OddsRatio_working_3-way'!AF25</f>
        <v>1.0438516720045707</v>
      </c>
      <c r="AM25" s="11">
        <f>'OddsRatio_working_3-way'!AA25+'OddsRatio_working_3-way'!AG25</f>
        <v>-0.61682886921808455</v>
      </c>
      <c r="AN25" s="11">
        <f>'OddsRatio_working_3-way'!AB25+'OddsRatio_working_3-way'!AH25</f>
        <v>-0.42702280278648602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1.0438516720045707</v>
      </c>
      <c r="AS25" s="11">
        <f>IF(('OddsRatio_working_3-way'!X25=0),IF(Q25&gt;0,-Q25^(1/3),(-Q25)^(1/3)),'OddsRatio_working_3-way'!AM25-'OddsRatio_working_3-way'!R25/3)</f>
        <v>-0.61682886921808455</v>
      </c>
      <c r="AT25" s="11">
        <f>IF(('OddsRatio_working_3-way'!X25=0),IF(Q25&gt;0,-Q25^(1/3),(-Q25)^(1/3)),'OddsRatio_working_3-way'!AN25-'OddsRatio_working_3-way'!R25/3)</f>
        <v>-0.42702280278648602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9">
        <f t="shared" si="13"/>
        <v>0.48874564512808694</v>
      </c>
      <c r="E26" s="9">
        <f t="shared" si="14"/>
        <v>0.2806755667257777</v>
      </c>
      <c r="F26" s="9">
        <f t="shared" si="15"/>
        <v>0.23057878814613517</v>
      </c>
      <c r="G26" s="9">
        <f t="shared" si="16"/>
        <v>1.0460540364260988</v>
      </c>
      <c r="H26" s="9">
        <f t="shared" si="17"/>
        <v>2.0460540364260988</v>
      </c>
      <c r="I26" s="9">
        <f t="shared" si="18"/>
        <v>3.5628323892439417</v>
      </c>
      <c r="J26" s="9">
        <f t="shared" si="19"/>
        <v>4.3369123761992565</v>
      </c>
      <c r="K26" s="11">
        <f t="shared" si="20"/>
        <v>0.5</v>
      </c>
      <c r="L26" s="11">
        <f t="shared" si="21"/>
        <v>0.28985507246376813</v>
      </c>
      <c r="M26" s="11">
        <f t="shared" si="22"/>
        <v>0.2386634844868735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-0.27032963231987817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0.22967036768012172</v>
      </c>
      <c r="Q26" s="11">
        <f>2*'OddsRatio_working_3-way'!K26*'OddsRatio_working_3-way'!L26*'OddsRatio_working_3-way'!M26</f>
        <v>6.917782159039812E-2</v>
      </c>
      <c r="R26" s="11">
        <f t="shared" si="23"/>
        <v>0</v>
      </c>
      <c r="S26" s="11">
        <f t="shared" si="24"/>
        <v>-0.84959375599769704</v>
      </c>
      <c r="T26" s="11">
        <f t="shared" si="25"/>
        <v>-0.25590173373424613</v>
      </c>
      <c r="U26" s="11">
        <f>'OddsRatio_working_3-way'!S26-'OddsRatio_working_3-way'!R26^2/3</f>
        <v>-0.84959375599769704</v>
      </c>
      <c r="V26" s="11">
        <f>'OddsRatio_working_3-way'!S26*'OddsRatio_working_3-way'!R26/3-2*'OddsRatio_working_3-way'!R26^3/27-'OddsRatio_working_3-way'!T26</f>
        <v>0.25590173373424613</v>
      </c>
      <c r="W26" s="11">
        <f>'OddsRatio_working_3-way'!V26^2+4*'OddsRatio_working_3-way'!U26^3/27</f>
        <v>-2.536539702664363E-2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0.15070757641442303</v>
      </c>
      <c r="Y26" s="11">
        <f>IF('OddsRatio_working_3-way'!W26&gt;=0,IF('OddsRatio_working_3-way'!V26+SQRT('OddsRatio_working_3-way'!W26)&gt;0,0,PI()),ACOS('OddsRatio_working_3-way'!V26/(2*'OddsRatio_working_3-way'!X26)))</f>
        <v>0.5567047627493138</v>
      </c>
      <c r="Z26" s="11">
        <f>'OddsRatio_working_3-way'!X26^(1/3)*COS('OddsRatio_working_3-way'!Y26/3)</f>
        <v>0.52302701821304942</v>
      </c>
      <c r="AA26" s="11">
        <f>'OddsRatio_working_3-way'!X26^(1/3)*COS(('OddsRatio_working_3-way'!Y26+2*PI())/3)</f>
        <v>-0.34654581275519203</v>
      </c>
      <c r="AB26" s="11">
        <f>'OddsRatio_working_3-way'!X26^(1/3)*COS(('OddsRatio_working_3-way'!Y26+4*PI())/3)</f>
        <v>-0.17648120545785748</v>
      </c>
      <c r="AC26" s="11">
        <f>'OddsRatio_working_3-way'!X26^(1/3)*SIN('OddsRatio_working_3-way'!Y26/3)</f>
        <v>9.8186846802744213E-2</v>
      </c>
      <c r="AD26" s="11">
        <f>'OddsRatio_working_3-way'!X26^(1/3)*SIN(('OddsRatio_working_3-way'!Y26+2*PI())/3)</f>
        <v>0.40386126123675498</v>
      </c>
      <c r="AE26" s="11">
        <f>'OddsRatio_working_3-way'!X26^(1/3)*SIN(('OddsRatio_working_3-way'!Y26+4*PI())/3)</f>
        <v>-0.50204810803949906</v>
      </c>
      <c r="AF26" s="11">
        <f>-'OddsRatio_working_3-way'!U26/(3*'OddsRatio_working_3-way'!X26^(1/3))*COS(('OddsRatio_working_3-way'!Y26)/3)</f>
        <v>0.52302701821304942</v>
      </c>
      <c r="AG26" s="11">
        <f>-'OddsRatio_working_3-way'!U26/(3*'OddsRatio_working_3-way'!X26^(1/3))*COS(('OddsRatio_working_3-way'!Y26+2*PI())/3)</f>
        <v>-0.34654581275519203</v>
      </c>
      <c r="AH26" s="11">
        <f>-'OddsRatio_working_3-way'!U26/(3*'OddsRatio_working_3-way'!X26^(1/3))*COS(('OddsRatio_working_3-way'!Y26+4*PI())/3)</f>
        <v>-0.17648120545785748</v>
      </c>
      <c r="AI26" s="11">
        <f>'OddsRatio_working_3-way'!U26/(3*'OddsRatio_working_3-way'!X26^(1/3))*SIN(('OddsRatio_working_3-way'!Y26)/3)</f>
        <v>-9.8186846802744213E-2</v>
      </c>
      <c r="AJ26" s="11">
        <f>'OddsRatio_working_3-way'!U26/(3*'OddsRatio_working_3-way'!X26^(1/3))*SIN(('OddsRatio_working_3-way'!Y26+2*PI())/3)</f>
        <v>-0.40386126123675498</v>
      </c>
      <c r="AK26" s="11">
        <f>'OddsRatio_working_3-way'!U26/(3*'OddsRatio_working_3-way'!X26^(1/3))*SIN(('OddsRatio_working_3-way'!Y26+4*PI())/3)</f>
        <v>0.50204810803949906</v>
      </c>
      <c r="AL26" s="11">
        <f>'OddsRatio_working_3-way'!Z26+'OddsRatio_working_3-way'!AF26</f>
        <v>1.0460540364260988</v>
      </c>
      <c r="AM26" s="11">
        <f>'OddsRatio_working_3-way'!AA26+'OddsRatio_working_3-way'!AG26</f>
        <v>-0.69309162551038406</v>
      </c>
      <c r="AN26" s="11">
        <f>'OddsRatio_working_3-way'!AB26+'OddsRatio_working_3-way'!AH26</f>
        <v>-0.35296241091571495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1.0460540364260988</v>
      </c>
      <c r="AS26" s="11">
        <f>IF(('OddsRatio_working_3-way'!X26=0),IF(Q26&gt;0,-Q26^(1/3),(-Q26)^(1/3)),'OddsRatio_working_3-way'!AM26-'OddsRatio_working_3-way'!R26/3)</f>
        <v>-0.69309162551038406</v>
      </c>
      <c r="AT26" s="11">
        <f>IF(('OddsRatio_working_3-way'!X26=0),IF(Q26&gt;0,-Q26^(1/3),(-Q26)^(1/3)),'OddsRatio_working_3-way'!AN26-'OddsRatio_working_3-way'!R26/3)</f>
        <v>-0.35296241091571495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9">
        <f t="shared" si="13"/>
        <v>0.47438499258228334</v>
      </c>
      <c r="E27" s="9">
        <f t="shared" si="14"/>
        <v>0.28783953003284357</v>
      </c>
      <c r="F27" s="9">
        <f t="shared" si="15"/>
        <v>0.23777547738487315</v>
      </c>
      <c r="G27" s="9">
        <f t="shared" si="16"/>
        <v>1.0757208605326429</v>
      </c>
      <c r="H27" s="9">
        <f t="shared" si="17"/>
        <v>2.1079924863486217</v>
      </c>
      <c r="I27" s="9">
        <f t="shared" si="18"/>
        <v>3.4741579792250783</v>
      </c>
      <c r="J27" s="9">
        <f t="shared" si="19"/>
        <v>4.2056481643872763</v>
      </c>
      <c r="K27" s="11">
        <f t="shared" si="20"/>
        <v>0.49261083743842371</v>
      </c>
      <c r="L27" s="11">
        <f t="shared" si="21"/>
        <v>0.30303030303030304</v>
      </c>
      <c r="M27" s="11">
        <f t="shared" si="22"/>
        <v>0.25125628140703515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-0.26478188824402649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0.23666623909216181</v>
      </c>
      <c r="Q27" s="11">
        <f>2*'OddsRatio_working_3-way'!K27*'OddsRatio_working_3-way'!L27*'OddsRatio_working_3-way'!M27</f>
        <v>7.5013071027626568E-2</v>
      </c>
      <c r="R27" s="11">
        <f t="shared" si="23"/>
        <v>0</v>
      </c>
      <c r="S27" s="11">
        <f t="shared" si="24"/>
        <v>-0.89381581444893643</v>
      </c>
      <c r="T27" s="11">
        <f t="shared" si="25"/>
        <v>-0.28330136749570095</v>
      </c>
      <c r="U27" s="11">
        <f>'OddsRatio_working_3-way'!S27-'OddsRatio_working_3-way'!R27^2/3</f>
        <v>-0.89381581444893643</v>
      </c>
      <c r="V27" s="11">
        <f>'OddsRatio_working_3-way'!S27*'OddsRatio_working_3-way'!R27/3-2*'OddsRatio_working_3-way'!R27^3/27-'OddsRatio_working_3-way'!T27</f>
        <v>0.28330136749570095</v>
      </c>
      <c r="W27" s="11">
        <f>'OddsRatio_working_3-way'!V27^2+4*'OddsRatio_working_3-way'!U27^3/27</f>
        <v>-2.5529290998695567E-2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0.16262607096006299</v>
      </c>
      <c r="Y27" s="11">
        <f>IF('OddsRatio_working_3-way'!W27&gt;=0,IF('OddsRatio_working_3-way'!V27+SQRT('OddsRatio_working_3-way'!W27)&gt;0,0,PI()),ACOS('OddsRatio_working_3-way'!V27/(2*'OddsRatio_working_3-way'!X27)))</f>
        <v>0.51351992171720262</v>
      </c>
      <c r="Z27" s="11">
        <f>'OddsRatio_working_3-way'!X27^(1/3)*COS('OddsRatio_working_3-way'!Y27/3)</f>
        <v>0.53786043026632147</v>
      </c>
      <c r="AA27" s="11">
        <f>'OddsRatio_working_3-way'!X27^(1/3)*COS(('OddsRatio_working_3-way'!Y27+2*PI())/3)</f>
        <v>-0.34945084464839599</v>
      </c>
      <c r="AB27" s="11">
        <f>'OddsRatio_working_3-way'!X27^(1/3)*COS(('OddsRatio_working_3-way'!Y27+4*PI())/3)</f>
        <v>-0.18840958561792559</v>
      </c>
      <c r="AC27" s="11">
        <f>'OddsRatio_working_3-way'!X27^(1/3)*SIN('OddsRatio_working_3-way'!Y27/3)</f>
        <v>9.2977214251878548E-2</v>
      </c>
      <c r="AD27" s="11">
        <f>'OddsRatio_working_3-way'!X27^(1/3)*SIN(('OddsRatio_working_3-way'!Y27+2*PI())/3)</f>
        <v>0.41931218917512381</v>
      </c>
      <c r="AE27" s="11">
        <f>'OddsRatio_working_3-way'!X27^(1/3)*SIN(('OddsRatio_working_3-way'!Y27+4*PI())/3)</f>
        <v>-0.51228940342700213</v>
      </c>
      <c r="AF27" s="11">
        <f>-'OddsRatio_working_3-way'!U27/(3*'OddsRatio_working_3-way'!X27^(1/3))*COS(('OddsRatio_working_3-way'!Y27)/3)</f>
        <v>0.53786043026632147</v>
      </c>
      <c r="AG27" s="11">
        <f>-'OddsRatio_working_3-way'!U27/(3*'OddsRatio_working_3-way'!X27^(1/3))*COS(('OddsRatio_working_3-way'!Y27+2*PI())/3)</f>
        <v>-0.34945084464839599</v>
      </c>
      <c r="AH27" s="11">
        <f>-'OddsRatio_working_3-way'!U27/(3*'OddsRatio_working_3-way'!X27^(1/3))*COS(('OddsRatio_working_3-way'!Y27+4*PI())/3)</f>
        <v>-0.18840958561792559</v>
      </c>
      <c r="AI27" s="11">
        <f>'OddsRatio_working_3-way'!U27/(3*'OddsRatio_working_3-way'!X27^(1/3))*SIN(('OddsRatio_working_3-way'!Y27)/3)</f>
        <v>-9.2977214251878548E-2</v>
      </c>
      <c r="AJ27" s="11">
        <f>'OddsRatio_working_3-way'!U27/(3*'OddsRatio_working_3-way'!X27^(1/3))*SIN(('OddsRatio_working_3-way'!Y27+2*PI())/3)</f>
        <v>-0.41931218917512381</v>
      </c>
      <c r="AK27" s="11">
        <f>'OddsRatio_working_3-way'!U27/(3*'OddsRatio_working_3-way'!X27^(1/3))*SIN(('OddsRatio_working_3-way'!Y27+4*PI())/3)</f>
        <v>0.51228940342700213</v>
      </c>
      <c r="AL27" s="11">
        <f>'OddsRatio_working_3-way'!Z27+'OddsRatio_working_3-way'!AF27</f>
        <v>1.0757208605326429</v>
      </c>
      <c r="AM27" s="11">
        <f>'OddsRatio_working_3-way'!AA27+'OddsRatio_working_3-way'!AG27</f>
        <v>-0.69890168929679197</v>
      </c>
      <c r="AN27" s="11">
        <f>'OddsRatio_working_3-way'!AB27+'OddsRatio_working_3-way'!AH27</f>
        <v>-0.37681917123585118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1.0757208605326429</v>
      </c>
      <c r="AS27" s="11">
        <f>IF(('OddsRatio_working_3-way'!X27=0),IF(Q27&gt;0,-Q27^(1/3),(-Q27)^(1/3)),'OddsRatio_working_3-way'!AM27-'OddsRatio_working_3-way'!R27/3)</f>
        <v>-0.69890168929679197</v>
      </c>
      <c r="AT27" s="11">
        <f>IF(('OddsRatio_working_3-way'!X27=0),IF(Q27&gt;0,-Q27^(1/3),(-Q27)^(1/3)),'OddsRatio_working_3-way'!AN27-'OddsRatio_working_3-way'!R27/3)</f>
        <v>-0.37681917123585118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9">
        <f t="shared" si="13"/>
        <v>0.25214674358863748</v>
      </c>
      <c r="E28" s="9">
        <f t="shared" si="14"/>
        <v>0.31012960172935106</v>
      </c>
      <c r="F28" s="9">
        <f t="shared" si="15"/>
        <v>0.43772365468201158</v>
      </c>
      <c r="G28" s="9">
        <f t="shared" si="16"/>
        <v>1.0443466675978836</v>
      </c>
      <c r="H28" s="9">
        <f t="shared" si="17"/>
        <v>3.9659445359779895</v>
      </c>
      <c r="I28" s="9">
        <f t="shared" si="18"/>
        <v>3.2244584019834917</v>
      </c>
      <c r="J28" s="9">
        <f t="shared" si="19"/>
        <v>2.2845464011453971</v>
      </c>
      <c r="K28" s="11">
        <f t="shared" si="20"/>
        <v>0.26041666666666669</v>
      </c>
      <c r="L28" s="11">
        <f t="shared" si="21"/>
        <v>0.31948881789137379</v>
      </c>
      <c r="M28" s="11">
        <f t="shared" si="22"/>
        <v>0.44843049327354262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-0.27760202510064624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0.23131897782680749</v>
      </c>
      <c r="Q28" s="11">
        <f>2*'OddsRatio_working_3-way'!K28*'OddsRatio_working_3-way'!L28*'OddsRatio_working_3-way'!M28</f>
        <v>7.461902510542176E-2</v>
      </c>
      <c r="R28" s="11">
        <f t="shared" si="23"/>
        <v>0</v>
      </c>
      <c r="S28" s="11">
        <f t="shared" si="24"/>
        <v>-0.83327554164254181</v>
      </c>
      <c r="T28" s="11">
        <f t="shared" si="25"/>
        <v>-0.26879856182017475</v>
      </c>
      <c r="U28" s="11">
        <f>'OddsRatio_working_3-way'!S28-'OddsRatio_working_3-way'!R28^2/3</f>
        <v>-0.83327554164254181</v>
      </c>
      <c r="V28" s="11">
        <f>'OddsRatio_working_3-way'!S28*'OddsRatio_working_3-way'!R28/3-2*'OddsRatio_working_3-way'!R28^3/27-'OddsRatio_working_3-way'!T28</f>
        <v>0.26879856182017475</v>
      </c>
      <c r="W28" s="11">
        <f>'OddsRatio_working_3-way'!V28^2+4*'OddsRatio_working_3-way'!U28^3/27</f>
        <v>-1.3463379488945507E-2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0.14638651434262978</v>
      </c>
      <c r="Y28" s="11">
        <f>IF('OddsRatio_working_3-way'!W28&gt;=0,IF('OddsRatio_working_3-way'!V28+SQRT('OddsRatio_working_3-way'!W28)&gt;0,0,PI()),ACOS('OddsRatio_working_3-way'!V28/(2*'OddsRatio_working_3-way'!X28)))</f>
        <v>0.40750512711589937</v>
      </c>
      <c r="Z28" s="11">
        <f>'OddsRatio_working_3-way'!X28^(1/3)*COS('OddsRatio_working_3-way'!Y28/3)</f>
        <v>0.52217333379894182</v>
      </c>
      <c r="AA28" s="11">
        <f>'OddsRatio_working_3-way'!X28^(1/3)*COS(('OddsRatio_working_3-way'!Y28+2*PI())/3)</f>
        <v>-0.32289396835010548</v>
      </c>
      <c r="AB28" s="11">
        <f>'OddsRatio_working_3-way'!X28^(1/3)*COS(('OddsRatio_working_3-way'!Y28+4*PI())/3)</f>
        <v>-0.19927936544883648</v>
      </c>
      <c r="AC28" s="11">
        <f>'OddsRatio_working_3-way'!X28^(1/3)*SIN('OddsRatio_working_3-way'!Y28/3)</f>
        <v>7.1368924260816466E-2</v>
      </c>
      <c r="AD28" s="11">
        <f>'OddsRatio_working_3-way'!X28^(1/3)*SIN(('OddsRatio_working_3-way'!Y28+2*PI())/3)</f>
        <v>0.41653091011828691</v>
      </c>
      <c r="AE28" s="11">
        <f>'OddsRatio_working_3-way'!X28^(1/3)*SIN(('OddsRatio_working_3-way'!Y28+4*PI())/3)</f>
        <v>-0.48789983437910323</v>
      </c>
      <c r="AF28" s="11">
        <f>-'OddsRatio_working_3-way'!U28/(3*'OddsRatio_working_3-way'!X28^(1/3))*COS(('OddsRatio_working_3-way'!Y28)/3)</f>
        <v>0.52217333379894182</v>
      </c>
      <c r="AG28" s="11">
        <f>-'OddsRatio_working_3-way'!U28/(3*'OddsRatio_working_3-way'!X28^(1/3))*COS(('OddsRatio_working_3-way'!Y28+2*PI())/3)</f>
        <v>-0.32289396835010548</v>
      </c>
      <c r="AH28" s="11">
        <f>-'OddsRatio_working_3-way'!U28/(3*'OddsRatio_working_3-way'!X28^(1/3))*COS(('OddsRatio_working_3-way'!Y28+4*PI())/3)</f>
        <v>-0.19927936544883648</v>
      </c>
      <c r="AI28" s="11">
        <f>'OddsRatio_working_3-way'!U28/(3*'OddsRatio_working_3-way'!X28^(1/3))*SIN(('OddsRatio_working_3-way'!Y28)/3)</f>
        <v>-7.1368924260816466E-2</v>
      </c>
      <c r="AJ28" s="11">
        <f>'OddsRatio_working_3-way'!U28/(3*'OddsRatio_working_3-way'!X28^(1/3))*SIN(('OddsRatio_working_3-way'!Y28+2*PI())/3)</f>
        <v>-0.41653091011828691</v>
      </c>
      <c r="AK28" s="11">
        <f>'OddsRatio_working_3-way'!U28/(3*'OddsRatio_working_3-way'!X28^(1/3))*SIN(('OddsRatio_working_3-way'!Y28+4*PI())/3)</f>
        <v>0.48789983437910323</v>
      </c>
      <c r="AL28" s="11">
        <f>'OddsRatio_working_3-way'!Z28+'OddsRatio_working_3-way'!AF28</f>
        <v>1.0443466675978836</v>
      </c>
      <c r="AM28" s="11">
        <f>'OddsRatio_working_3-way'!AA28+'OddsRatio_working_3-way'!AG28</f>
        <v>-0.64578793670021095</v>
      </c>
      <c r="AN28" s="11">
        <f>'OddsRatio_working_3-way'!AB28+'OddsRatio_working_3-way'!AH28</f>
        <v>-0.39855873089767296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1.0443466675978836</v>
      </c>
      <c r="AS28" s="11">
        <f>IF(('OddsRatio_working_3-way'!X28=0),IF(Q28&gt;0,-Q28^(1/3),(-Q28)^(1/3)),'OddsRatio_working_3-way'!AM28-'OddsRatio_working_3-way'!R28/3)</f>
        <v>-0.64578793670021095</v>
      </c>
      <c r="AT28" s="11">
        <f>IF(('OddsRatio_working_3-way'!X28=0),IF(Q28&gt;0,-Q28^(1/3),(-Q28)^(1/3)),'OddsRatio_working_3-way'!AN28-'OddsRatio_working_3-way'!R28/3)</f>
        <v>-0.39855873089767296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9">
        <f t="shared" si="13"/>
        <v>0.68977344896082315</v>
      </c>
      <c r="E29" s="9">
        <f t="shared" si="14"/>
        <v>0.20920269477651604</v>
      </c>
      <c r="F29" s="9">
        <f t="shared" si="15"/>
        <v>0.10102385626266089</v>
      </c>
      <c r="G29" s="9">
        <f t="shared" si="16"/>
        <v>1.0708365861924123</v>
      </c>
      <c r="H29" s="9">
        <f t="shared" si="17"/>
        <v>1.4497513662008128</v>
      </c>
      <c r="I29" s="9">
        <f t="shared" si="18"/>
        <v>4.7800531492592162</v>
      </c>
      <c r="J29" s="9">
        <f t="shared" si="19"/>
        <v>9.8986520312589459</v>
      </c>
      <c r="K29" s="11">
        <f t="shared" si="20"/>
        <v>0.70422535211267612</v>
      </c>
      <c r="L29" s="11">
        <f t="shared" si="21"/>
        <v>0.22075055187637968</v>
      </c>
      <c r="M29" s="11">
        <f t="shared" si="22"/>
        <v>0.10741138560687433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-0.2057258153311643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0.20471715753199007</v>
      </c>
      <c r="Q29" s="11">
        <f>2*'OddsRatio_working_3-way'!K29*'OddsRatio_working_3-way'!L29*'OddsRatio_working_3-way'!M29</f>
        <v>3.3395947395104417E-2</v>
      </c>
      <c r="R29" s="11">
        <f t="shared" si="23"/>
        <v>0</v>
      </c>
      <c r="S29" s="11">
        <f t="shared" si="24"/>
        <v>-0.99509707715800977</v>
      </c>
      <c r="T29" s="11">
        <f t="shared" si="25"/>
        <v>-0.16233231275008317</v>
      </c>
      <c r="U29" s="11">
        <f>'OddsRatio_working_3-way'!S29-'OddsRatio_working_3-way'!R29^2/3</f>
        <v>-0.99509707715800977</v>
      </c>
      <c r="V29" s="11">
        <f>'OddsRatio_working_3-way'!S29*'OddsRatio_working_3-way'!R29/3-2*'OddsRatio_working_3-way'!R29^3/27-'OddsRatio_working_3-way'!T29</f>
        <v>0.16233231275008317</v>
      </c>
      <c r="W29" s="11">
        <f>'OddsRatio_working_3-way'!V29^2+4*'OddsRatio_working_3-way'!U29^3/27</f>
        <v>-0.11962795795151362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0.19103647407910385</v>
      </c>
      <c r="Y29" s="11">
        <f>IF('OddsRatio_working_3-way'!W29&gt;=0,IF('OddsRatio_working_3-way'!V29+SQRT('OddsRatio_working_3-way'!W29)&gt;0,0,PI()),ACOS('OddsRatio_working_3-way'!V29/(2*'OddsRatio_working_3-way'!X29)))</f>
        <v>1.1319752207816551</v>
      </c>
      <c r="Z29" s="11">
        <f>'OddsRatio_working_3-way'!X29^(1/3)*COS('OddsRatio_working_3-way'!Y29/3)</f>
        <v>0.53541829309620614</v>
      </c>
      <c r="AA29" s="11">
        <f>'OddsRatio_working_3-way'!X29^(1/3)*COS(('OddsRatio_working_3-way'!Y29+2*PI())/3)</f>
        <v>-0.45147450741070194</v>
      </c>
      <c r="AB29" s="11">
        <f>'OddsRatio_working_3-way'!X29^(1/3)*COS(('OddsRatio_working_3-way'!Y29+4*PI())/3)</f>
        <v>-8.394378568550416E-2</v>
      </c>
      <c r="AC29" s="11">
        <f>'OddsRatio_working_3-way'!X29^(1/3)*SIN('OddsRatio_working_3-way'!Y29/3)</f>
        <v>0.21219396112350042</v>
      </c>
      <c r="AD29" s="11">
        <f>'OddsRatio_working_3-way'!X29^(1/3)*SIN(('OddsRatio_working_3-way'!Y29+2*PI())/3)</f>
        <v>0.35758886291046676</v>
      </c>
      <c r="AE29" s="11">
        <f>'OddsRatio_working_3-way'!X29^(1/3)*SIN(('OddsRatio_working_3-way'!Y29+4*PI())/3)</f>
        <v>-0.56978282403396707</v>
      </c>
      <c r="AF29" s="11">
        <f>-'OddsRatio_working_3-way'!U29/(3*'OddsRatio_working_3-way'!X29^(1/3))*COS(('OddsRatio_working_3-way'!Y29)/3)</f>
        <v>0.53541829309620614</v>
      </c>
      <c r="AG29" s="11">
        <f>-'OddsRatio_working_3-way'!U29/(3*'OddsRatio_working_3-way'!X29^(1/3))*COS(('OddsRatio_working_3-way'!Y29+2*PI())/3)</f>
        <v>-0.45147450741070194</v>
      </c>
      <c r="AH29" s="11">
        <f>-'OddsRatio_working_3-way'!U29/(3*'OddsRatio_working_3-way'!X29^(1/3))*COS(('OddsRatio_working_3-way'!Y29+4*PI())/3)</f>
        <v>-8.394378568550416E-2</v>
      </c>
      <c r="AI29" s="11">
        <f>'OddsRatio_working_3-way'!U29/(3*'OddsRatio_working_3-way'!X29^(1/3))*SIN(('OddsRatio_working_3-way'!Y29)/3)</f>
        <v>-0.21219396112350042</v>
      </c>
      <c r="AJ29" s="11">
        <f>'OddsRatio_working_3-way'!U29/(3*'OddsRatio_working_3-way'!X29^(1/3))*SIN(('OddsRatio_working_3-way'!Y29+2*PI())/3)</f>
        <v>-0.35758886291046676</v>
      </c>
      <c r="AK29" s="11">
        <f>'OddsRatio_working_3-way'!U29/(3*'OddsRatio_working_3-way'!X29^(1/3))*SIN(('OddsRatio_working_3-way'!Y29+4*PI())/3)</f>
        <v>0.56978282403396707</v>
      </c>
      <c r="AL29" s="11">
        <f>'OddsRatio_working_3-way'!Z29+'OddsRatio_working_3-way'!AF29</f>
        <v>1.0708365861924123</v>
      </c>
      <c r="AM29" s="11">
        <f>'OddsRatio_working_3-way'!AA29+'OddsRatio_working_3-way'!AG29</f>
        <v>-0.90294901482140388</v>
      </c>
      <c r="AN29" s="11">
        <f>'OddsRatio_working_3-way'!AB29+'OddsRatio_working_3-way'!AH29</f>
        <v>-0.16788757137100832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1.0708365861924123</v>
      </c>
      <c r="AS29" s="11">
        <f>IF(('OddsRatio_working_3-way'!X29=0),IF(Q29&gt;0,-Q29^(1/3),(-Q29)^(1/3)),'OddsRatio_working_3-way'!AM29-'OddsRatio_working_3-way'!R29/3)</f>
        <v>-0.90294901482140388</v>
      </c>
      <c r="AT29" s="11">
        <f>IF(('OddsRatio_working_3-way'!X29=0),IF(Q29&gt;0,-Q29^(1/3),(-Q29)^(1/3)),'OddsRatio_working_3-way'!AN29-'OddsRatio_working_3-way'!R29/3)</f>
        <v>-0.16788757137100832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9">
        <f t="shared" si="13"/>
        <v>0.29706987413786495</v>
      </c>
      <c r="E30" s="9">
        <f t="shared" si="14"/>
        <v>0.28388372296302306</v>
      </c>
      <c r="F30" s="9">
        <f t="shared" si="15"/>
        <v>0.41904640289911221</v>
      </c>
      <c r="G30" s="9">
        <f t="shared" si="16"/>
        <v>1.0423838812201738</v>
      </c>
      <c r="H30" s="9">
        <f t="shared" si="17"/>
        <v>3.3662114103697953</v>
      </c>
      <c r="I30" s="9">
        <f t="shared" si="18"/>
        <v>3.5225689925528201</v>
      </c>
      <c r="J30" s="9">
        <f t="shared" si="19"/>
        <v>2.3863705620228308</v>
      </c>
      <c r="K30" s="11">
        <f t="shared" si="20"/>
        <v>0.3058103975535168</v>
      </c>
      <c r="L30" s="11">
        <f t="shared" si="21"/>
        <v>0.29239766081871343</v>
      </c>
      <c r="M30" s="11">
        <f t="shared" si="22"/>
        <v>0.42918454935622319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-0.28039036398291439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0.2310291134292311</v>
      </c>
      <c r="Q30" s="11">
        <f>2*'OddsRatio_working_3-way'!K30*'OddsRatio_working_3-way'!L30*'OddsRatio_working_3-way'!M30</f>
        <v>7.6753858282136586E-2</v>
      </c>
      <c r="R30" s="11">
        <f t="shared" si="23"/>
        <v>0</v>
      </c>
      <c r="S30" s="11">
        <f t="shared" si="24"/>
        <v>-0.82395525348121046</v>
      </c>
      <c r="T30" s="11">
        <f t="shared" si="25"/>
        <v>-0.2737392868708341</v>
      </c>
      <c r="U30" s="11">
        <f>'OddsRatio_working_3-way'!S30-'OddsRatio_working_3-way'!R30^2/3</f>
        <v>-0.82395525348121046</v>
      </c>
      <c r="V30" s="11">
        <f>'OddsRatio_working_3-way'!S30*'OddsRatio_working_3-way'!R30/3-2*'OddsRatio_working_3-way'!R30^3/27-'OddsRatio_working_3-way'!T30</f>
        <v>0.2737392868708341</v>
      </c>
      <c r="W30" s="11">
        <f>'OddsRatio_working_3-way'!V30^2+4*'OddsRatio_working_3-way'!U30^3/27</f>
        <v>-7.9386670475138227E-3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0.14393736851845201</v>
      </c>
      <c r="Y30" s="11">
        <f>IF('OddsRatio_working_3-way'!W30&gt;=0,IF('OddsRatio_working_3-way'!V30+SQRT('OddsRatio_working_3-way'!W30)&gt;0,0,PI()),ACOS('OddsRatio_working_3-way'!V30/(2*'OddsRatio_working_3-way'!X30)))</f>
        <v>0.3146743539543233</v>
      </c>
      <c r="Z30" s="11">
        <f>'OddsRatio_working_3-way'!X30^(1/3)*COS('OddsRatio_working_3-way'!Y30/3)</f>
        <v>0.52119194061008689</v>
      </c>
      <c r="AA30" s="11">
        <f>'OddsRatio_working_3-way'!X30^(1/3)*COS(('OddsRatio_working_3-way'!Y30+2*PI())/3)</f>
        <v>-0.30811474714769105</v>
      </c>
      <c r="AB30" s="11">
        <f>'OddsRatio_working_3-way'!X30^(1/3)*COS(('OddsRatio_working_3-way'!Y30+4*PI())/3)</f>
        <v>-0.21307719346239584</v>
      </c>
      <c r="AC30" s="11">
        <f>'OddsRatio_working_3-way'!X30^(1/3)*SIN('OddsRatio_working_3-way'!Y30/3)</f>
        <v>5.4869957203328587E-2</v>
      </c>
      <c r="AD30" s="11">
        <f>'OddsRatio_working_3-way'!X30^(1/3)*SIN(('OddsRatio_working_3-way'!Y30+2*PI())/3)</f>
        <v>0.4239304822143814</v>
      </c>
      <c r="AE30" s="11">
        <f>'OddsRatio_working_3-way'!X30^(1/3)*SIN(('OddsRatio_working_3-way'!Y30+4*PI())/3)</f>
        <v>-0.47880043941771006</v>
      </c>
      <c r="AF30" s="11">
        <f>-'OddsRatio_working_3-way'!U30/(3*'OddsRatio_working_3-way'!X30^(1/3))*COS(('OddsRatio_working_3-way'!Y30)/3)</f>
        <v>0.52119194061008689</v>
      </c>
      <c r="AG30" s="11">
        <f>-'OddsRatio_working_3-way'!U30/(3*'OddsRatio_working_3-way'!X30^(1/3))*COS(('OddsRatio_working_3-way'!Y30+2*PI())/3)</f>
        <v>-0.30811474714769105</v>
      </c>
      <c r="AH30" s="11">
        <f>-'OddsRatio_working_3-way'!U30/(3*'OddsRatio_working_3-way'!X30^(1/3))*COS(('OddsRatio_working_3-way'!Y30+4*PI())/3)</f>
        <v>-0.21307719346239584</v>
      </c>
      <c r="AI30" s="11">
        <f>'OddsRatio_working_3-way'!U30/(3*'OddsRatio_working_3-way'!X30^(1/3))*SIN(('OddsRatio_working_3-way'!Y30)/3)</f>
        <v>-5.4869957203328587E-2</v>
      </c>
      <c r="AJ30" s="11">
        <f>'OddsRatio_working_3-way'!U30/(3*'OddsRatio_working_3-way'!X30^(1/3))*SIN(('OddsRatio_working_3-way'!Y30+2*PI())/3)</f>
        <v>-0.4239304822143814</v>
      </c>
      <c r="AK30" s="11">
        <f>'OddsRatio_working_3-way'!U30/(3*'OddsRatio_working_3-way'!X30^(1/3))*SIN(('OddsRatio_working_3-way'!Y30+4*PI())/3)</f>
        <v>0.47880043941771006</v>
      </c>
      <c r="AL30" s="11">
        <f>'OddsRatio_working_3-way'!Z30+'OddsRatio_working_3-way'!AF30</f>
        <v>1.0423838812201738</v>
      </c>
      <c r="AM30" s="11">
        <f>'OddsRatio_working_3-way'!AA30+'OddsRatio_working_3-way'!AG30</f>
        <v>-0.6162294942953821</v>
      </c>
      <c r="AN30" s="11">
        <f>'OddsRatio_working_3-way'!AB30+'OddsRatio_working_3-way'!AH30</f>
        <v>-0.42615438692479168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1.0423838812201738</v>
      </c>
      <c r="AS30" s="11">
        <f>IF(('OddsRatio_working_3-way'!X30=0),IF(Q30&gt;0,-Q30^(1/3),(-Q30)^(1/3)),'OddsRatio_working_3-way'!AM30-'OddsRatio_working_3-way'!R30/3)</f>
        <v>-0.6162294942953821</v>
      </c>
      <c r="AT30" s="11">
        <f>IF(('OddsRatio_working_3-way'!X30=0),IF(Q30&gt;0,-Q30^(1/3),(-Q30)^(1/3)),'OddsRatio_working_3-way'!AN30-'OddsRatio_working_3-way'!R30/3)</f>
        <v>-0.42615438692479168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9">
        <f t="shared" si="13"/>
        <v>0.29706987413786495</v>
      </c>
      <c r="E31" s="9">
        <f t="shared" si="14"/>
        <v>0.28388372296302306</v>
      </c>
      <c r="F31" s="9">
        <f t="shared" si="15"/>
        <v>0.41904640289911221</v>
      </c>
      <c r="G31" s="9">
        <f t="shared" si="16"/>
        <v>1.0423838812201738</v>
      </c>
      <c r="H31" s="9">
        <f t="shared" si="17"/>
        <v>3.3662114103697953</v>
      </c>
      <c r="I31" s="9">
        <f t="shared" si="18"/>
        <v>3.5225689925528201</v>
      </c>
      <c r="J31" s="9">
        <f t="shared" si="19"/>
        <v>2.3863705620228308</v>
      </c>
      <c r="K31" s="11">
        <f t="shared" si="20"/>
        <v>0.3058103975535168</v>
      </c>
      <c r="L31" s="11">
        <f t="shared" si="21"/>
        <v>0.29239766081871343</v>
      </c>
      <c r="M31" s="11">
        <f t="shared" si="22"/>
        <v>0.42918454935622319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-0.28039036398291439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0.2310291134292311</v>
      </c>
      <c r="Q31" s="11">
        <f>2*'OddsRatio_working_3-way'!K31*'OddsRatio_working_3-way'!L31*'OddsRatio_working_3-way'!M31</f>
        <v>7.6753858282136586E-2</v>
      </c>
      <c r="R31" s="11">
        <f t="shared" si="23"/>
        <v>0</v>
      </c>
      <c r="S31" s="11">
        <f t="shared" si="24"/>
        <v>-0.82395525348121046</v>
      </c>
      <c r="T31" s="11">
        <f t="shared" si="25"/>
        <v>-0.2737392868708341</v>
      </c>
      <c r="U31" s="11">
        <f>'OddsRatio_working_3-way'!S31-'OddsRatio_working_3-way'!R31^2/3</f>
        <v>-0.82395525348121046</v>
      </c>
      <c r="V31" s="11">
        <f>'OddsRatio_working_3-way'!S31*'OddsRatio_working_3-way'!R31/3-2*'OddsRatio_working_3-way'!R31^3/27-'OddsRatio_working_3-way'!T31</f>
        <v>0.2737392868708341</v>
      </c>
      <c r="W31" s="11">
        <f>'OddsRatio_working_3-way'!V31^2+4*'OddsRatio_working_3-way'!U31^3/27</f>
        <v>-7.9386670475138227E-3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0.14393736851845201</v>
      </c>
      <c r="Y31" s="11">
        <f>IF('OddsRatio_working_3-way'!W31&gt;=0,IF('OddsRatio_working_3-way'!V31+SQRT('OddsRatio_working_3-way'!W31)&gt;0,0,PI()),ACOS('OddsRatio_working_3-way'!V31/(2*'OddsRatio_working_3-way'!X31)))</f>
        <v>0.3146743539543233</v>
      </c>
      <c r="Z31" s="11">
        <f>'OddsRatio_working_3-way'!X31^(1/3)*COS('OddsRatio_working_3-way'!Y31/3)</f>
        <v>0.52119194061008689</v>
      </c>
      <c r="AA31" s="11">
        <f>'OddsRatio_working_3-way'!X31^(1/3)*COS(('OddsRatio_working_3-way'!Y31+2*PI())/3)</f>
        <v>-0.30811474714769105</v>
      </c>
      <c r="AB31" s="11">
        <f>'OddsRatio_working_3-way'!X31^(1/3)*COS(('OddsRatio_working_3-way'!Y31+4*PI())/3)</f>
        <v>-0.21307719346239584</v>
      </c>
      <c r="AC31" s="11">
        <f>'OddsRatio_working_3-way'!X31^(1/3)*SIN('OddsRatio_working_3-way'!Y31/3)</f>
        <v>5.4869957203328587E-2</v>
      </c>
      <c r="AD31" s="11">
        <f>'OddsRatio_working_3-way'!X31^(1/3)*SIN(('OddsRatio_working_3-way'!Y31+2*PI())/3)</f>
        <v>0.4239304822143814</v>
      </c>
      <c r="AE31" s="11">
        <f>'OddsRatio_working_3-way'!X31^(1/3)*SIN(('OddsRatio_working_3-way'!Y31+4*PI())/3)</f>
        <v>-0.47880043941771006</v>
      </c>
      <c r="AF31" s="11">
        <f>-'OddsRatio_working_3-way'!U31/(3*'OddsRatio_working_3-way'!X31^(1/3))*COS(('OddsRatio_working_3-way'!Y31)/3)</f>
        <v>0.52119194061008689</v>
      </c>
      <c r="AG31" s="11">
        <f>-'OddsRatio_working_3-way'!U31/(3*'OddsRatio_working_3-way'!X31^(1/3))*COS(('OddsRatio_working_3-way'!Y31+2*PI())/3)</f>
        <v>-0.30811474714769105</v>
      </c>
      <c r="AH31" s="11">
        <f>-'OddsRatio_working_3-way'!U31/(3*'OddsRatio_working_3-way'!X31^(1/3))*COS(('OddsRatio_working_3-way'!Y31+4*PI())/3)</f>
        <v>-0.21307719346239584</v>
      </c>
      <c r="AI31" s="11">
        <f>'OddsRatio_working_3-way'!U31/(3*'OddsRatio_working_3-way'!X31^(1/3))*SIN(('OddsRatio_working_3-way'!Y31)/3)</f>
        <v>-5.4869957203328587E-2</v>
      </c>
      <c r="AJ31" s="11">
        <f>'OddsRatio_working_3-way'!U31/(3*'OddsRatio_working_3-way'!X31^(1/3))*SIN(('OddsRatio_working_3-way'!Y31+2*PI())/3)</f>
        <v>-0.4239304822143814</v>
      </c>
      <c r="AK31" s="11">
        <f>'OddsRatio_working_3-way'!U31/(3*'OddsRatio_working_3-way'!X31^(1/3))*SIN(('OddsRatio_working_3-way'!Y31+4*PI())/3)</f>
        <v>0.47880043941771006</v>
      </c>
      <c r="AL31" s="11">
        <f>'OddsRatio_working_3-way'!Z31+'OddsRatio_working_3-way'!AF31</f>
        <v>1.0423838812201738</v>
      </c>
      <c r="AM31" s="11">
        <f>'OddsRatio_working_3-way'!AA31+'OddsRatio_working_3-way'!AG31</f>
        <v>-0.6162294942953821</v>
      </c>
      <c r="AN31" s="11">
        <f>'OddsRatio_working_3-way'!AB31+'OddsRatio_working_3-way'!AH31</f>
        <v>-0.42615438692479168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1.0423838812201738</v>
      </c>
      <c r="AS31" s="11">
        <f>IF(('OddsRatio_working_3-way'!X31=0),IF(Q31&gt;0,-Q31^(1/3),(-Q31)^(1/3)),'OddsRatio_working_3-way'!AM31-'OddsRatio_working_3-way'!R31/3)</f>
        <v>-0.6162294942953821</v>
      </c>
      <c r="AT31" s="11">
        <f>IF(('OddsRatio_working_3-way'!X31=0),IF(Q31&gt;0,-Q31^(1/3),(-Q31)^(1/3)),'OddsRatio_working_3-way'!AN31-'OddsRatio_working_3-way'!R31/3)</f>
        <v>-0.42615438692479168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9">
        <f t="shared" si="13"/>
        <v>0.322804982249834</v>
      </c>
      <c r="E32" s="9">
        <f t="shared" si="14"/>
        <v>0.30906331661182723</v>
      </c>
      <c r="F32" s="9">
        <f t="shared" si="15"/>
        <v>0.36813170113833871</v>
      </c>
      <c r="G32" s="9">
        <f t="shared" si="16"/>
        <v>1.05951798930942</v>
      </c>
      <c r="H32" s="9">
        <f t="shared" si="17"/>
        <v>3.0978456188326513</v>
      </c>
      <c r="I32" s="9">
        <f t="shared" si="18"/>
        <v>3.2355829574428765</v>
      </c>
      <c r="J32" s="9">
        <f t="shared" si="19"/>
        <v>2.7164191426812603</v>
      </c>
      <c r="K32" s="11">
        <f t="shared" si="20"/>
        <v>0.33557046979865773</v>
      </c>
      <c r="L32" s="11">
        <f t="shared" si="21"/>
        <v>0.32154340836012862</v>
      </c>
      <c r="M32" s="11">
        <f t="shared" si="22"/>
        <v>0.38167938931297707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-0.27873064236693113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0.23515713685848844</v>
      </c>
      <c r="Q32" s="11">
        <f>2*'OddsRatio_working_3-way'!K32*'OddsRatio_working_3-way'!L32*'OddsRatio_working_3-way'!M32</f>
        <v>8.2366772980206115E-2</v>
      </c>
      <c r="R32" s="11">
        <f t="shared" si="23"/>
        <v>0</v>
      </c>
      <c r="S32" s="11">
        <f t="shared" si="24"/>
        <v>-0.84367163531636058</v>
      </c>
      <c r="T32" s="11">
        <f t="shared" si="25"/>
        <v>-0.29550670238751686</v>
      </c>
      <c r="U32" s="11">
        <f>'OddsRatio_working_3-way'!S32-'OddsRatio_working_3-way'!R32^2/3</f>
        <v>-0.84367163531636058</v>
      </c>
      <c r="V32" s="11">
        <f>'OddsRatio_working_3-way'!S32*'OddsRatio_working_3-way'!R32/3-2*'OddsRatio_working_3-way'!R32^3/27-'OddsRatio_working_3-way'!T32</f>
        <v>0.29550670238751686</v>
      </c>
      <c r="W32" s="11">
        <f>'OddsRatio_working_3-way'!V32^2+4*'OddsRatio_working_3-way'!U32^3/27</f>
        <v>-1.6402538836853275E-3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0.14913455756432661</v>
      </c>
      <c r="Y32" s="11">
        <f>IF('OddsRatio_working_3-way'!W32&gt;=0,IF('OddsRatio_working_3-way'!V32+SQRT('OddsRatio_working_3-way'!W32)&gt;0,0,PI()),ACOS('OddsRatio_working_3-way'!V32/(2*'OddsRatio_working_3-way'!X32)))</f>
        <v>0.13620432359154488</v>
      </c>
      <c r="Z32" s="11">
        <f>'OddsRatio_working_3-way'!X32^(1/3)*COS('OddsRatio_working_3-way'!Y32/3)</f>
        <v>0.52975899465470999</v>
      </c>
      <c r="AA32" s="11">
        <f>'OddsRatio_working_3-way'!X32^(1/3)*COS(('OddsRatio_working_3-way'!Y32+2*PI())/3)</f>
        <v>-0.28572330974047694</v>
      </c>
      <c r="AB32" s="11">
        <f>'OddsRatio_working_3-way'!X32^(1/3)*COS(('OddsRatio_working_3-way'!Y32+4*PI())/3)</f>
        <v>-0.24403568491423314</v>
      </c>
      <c r="AC32" s="11">
        <f>'OddsRatio_working_3-way'!X32^(1/3)*SIN('OddsRatio_working_3-way'!Y32/3)</f>
        <v>2.4068361415307979E-2</v>
      </c>
      <c r="AD32" s="11">
        <f>'OddsRatio_working_3-way'!X32^(1/3)*SIN(('OddsRatio_working_3-way'!Y32+2*PI())/3)</f>
        <v>0.44675056654662942</v>
      </c>
      <c r="AE32" s="11">
        <f>'OddsRatio_working_3-way'!X32^(1/3)*SIN(('OddsRatio_working_3-way'!Y32+4*PI())/3)</f>
        <v>-0.47081892796193736</v>
      </c>
      <c r="AF32" s="11">
        <f>-'OddsRatio_working_3-way'!U32/(3*'OddsRatio_working_3-way'!X32^(1/3))*COS(('OddsRatio_working_3-way'!Y32)/3)</f>
        <v>0.52975899465470999</v>
      </c>
      <c r="AG32" s="11">
        <f>-'OddsRatio_working_3-way'!U32/(3*'OddsRatio_working_3-way'!X32^(1/3))*COS(('OddsRatio_working_3-way'!Y32+2*PI())/3)</f>
        <v>-0.28572330974047694</v>
      </c>
      <c r="AH32" s="11">
        <f>-'OddsRatio_working_3-way'!U32/(3*'OddsRatio_working_3-way'!X32^(1/3))*COS(('OddsRatio_working_3-way'!Y32+4*PI())/3)</f>
        <v>-0.24403568491423314</v>
      </c>
      <c r="AI32" s="11">
        <f>'OddsRatio_working_3-way'!U32/(3*'OddsRatio_working_3-way'!X32^(1/3))*SIN(('OddsRatio_working_3-way'!Y32)/3)</f>
        <v>-2.4068361415307979E-2</v>
      </c>
      <c r="AJ32" s="11">
        <f>'OddsRatio_working_3-way'!U32/(3*'OddsRatio_working_3-way'!X32^(1/3))*SIN(('OddsRatio_working_3-way'!Y32+2*PI())/3)</f>
        <v>-0.44675056654662942</v>
      </c>
      <c r="AK32" s="11">
        <f>'OddsRatio_working_3-way'!U32/(3*'OddsRatio_working_3-way'!X32^(1/3))*SIN(('OddsRatio_working_3-way'!Y32+4*PI())/3)</f>
        <v>0.47081892796193736</v>
      </c>
      <c r="AL32" s="11">
        <f>'OddsRatio_working_3-way'!Z32+'OddsRatio_working_3-way'!AF32</f>
        <v>1.05951798930942</v>
      </c>
      <c r="AM32" s="11">
        <f>'OddsRatio_working_3-way'!AA32+'OddsRatio_working_3-way'!AG32</f>
        <v>-0.57144661948095388</v>
      </c>
      <c r="AN32" s="11">
        <f>'OddsRatio_working_3-way'!AB32+'OddsRatio_working_3-way'!AH32</f>
        <v>-0.48807136982846627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1.05951798930942</v>
      </c>
      <c r="AS32" s="11">
        <f>IF(('OddsRatio_working_3-way'!X32=0),IF(Q32&gt;0,-Q32^(1/3),(-Q32)^(1/3)),'OddsRatio_working_3-way'!AM32-'OddsRatio_working_3-way'!R32/3)</f>
        <v>-0.57144661948095388</v>
      </c>
      <c r="AT32" s="11">
        <f>IF(('OddsRatio_working_3-way'!X32=0),IF(Q32&gt;0,-Q32^(1/3),(-Q32)^(1/3)),'OddsRatio_working_3-way'!AN32-'OddsRatio_working_3-way'!R32/3)</f>
        <v>-0.48807136982846627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9">
        <f t="shared" si="13"/>
        <v>0.39720062201849954</v>
      </c>
      <c r="E33" s="9">
        <f t="shared" si="14"/>
        <v>0.29609889685457796</v>
      </c>
      <c r="F33" s="9">
        <f t="shared" si="15"/>
        <v>0.30670048112692255</v>
      </c>
      <c r="G33" s="9">
        <f t="shared" si="16"/>
        <v>1.0612723223299905</v>
      </c>
      <c r="H33" s="9">
        <f t="shared" si="17"/>
        <v>2.5176194209318865</v>
      </c>
      <c r="I33" s="9">
        <f t="shared" si="18"/>
        <v>3.3772500020191787</v>
      </c>
      <c r="J33" s="9">
        <f t="shared" si="19"/>
        <v>3.2605100465628802</v>
      </c>
      <c r="K33" s="11">
        <f t="shared" si="20"/>
        <v>0.41152263374485593</v>
      </c>
      <c r="L33" s="11">
        <f t="shared" si="21"/>
        <v>0.30864197530864196</v>
      </c>
      <c r="M33" s="11">
        <f t="shared" si="22"/>
        <v>0.31948881789137379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-0.27686498736604581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0.23535984653888736</v>
      </c>
      <c r="Q33" s="11">
        <f>2*'OddsRatio_working_3-way'!K33*'OddsRatio_working_3-way'!L33*'OddsRatio_working_3-way'!M33</f>
        <v>8.1158567772030107E-2</v>
      </c>
      <c r="R33" s="11">
        <f t="shared" si="23"/>
        <v>0</v>
      </c>
      <c r="S33" s="11">
        <f t="shared" si="24"/>
        <v>-0.85008887825789214</v>
      </c>
      <c r="T33" s="11">
        <f t="shared" si="25"/>
        <v>-0.29313409595099721</v>
      </c>
      <c r="U33" s="11">
        <f>'OddsRatio_working_3-way'!S33-'OddsRatio_working_3-way'!R33^2/3</f>
        <v>-0.85008887825789214</v>
      </c>
      <c r="V33" s="11">
        <f>'OddsRatio_working_3-way'!S33*'OddsRatio_working_3-way'!R33/3-2*'OddsRatio_working_3-way'!R33^3/27-'OddsRatio_working_3-way'!T33</f>
        <v>0.29313409595099721</v>
      </c>
      <c r="W33" s="11">
        <f>'OddsRatio_working_3-way'!V33^2+4*'OddsRatio_working_3-way'!U33^3/27</f>
        <v>-5.0824260529193227E-3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0.15083933858739218</v>
      </c>
      <c r="Y33" s="11">
        <f>IF('OddsRatio_working_3-way'!W33&gt;=0,IF('OddsRatio_working_3-way'!V33+SQRT('OddsRatio_working_3-way'!W33)&gt;0,0,PI()),ACOS('OddsRatio_working_3-way'!V33/(2*'OddsRatio_working_3-way'!X33)))</f>
        <v>0.23857146975876886</v>
      </c>
      <c r="Z33" s="11">
        <f>'OddsRatio_working_3-way'!X33^(1/3)*COS('OddsRatio_working_3-way'!Y33/3)</f>
        <v>0.53063616116499523</v>
      </c>
      <c r="AA33" s="11">
        <f>'OddsRatio_working_3-way'!X33^(1/3)*COS(('OddsRatio_working_3-way'!Y33+2*PI())/3)</f>
        <v>-0.3019400400130211</v>
      </c>
      <c r="AB33" s="11">
        <f>'OddsRatio_working_3-way'!X33^(1/3)*COS(('OddsRatio_working_3-way'!Y33+4*PI())/3)</f>
        <v>-0.22869612115197413</v>
      </c>
      <c r="AC33" s="11">
        <f>'OddsRatio_working_3-way'!X33^(1/3)*SIN('OddsRatio_working_3-way'!Y33/3)</f>
        <v>4.2287396270928514E-2</v>
      </c>
      <c r="AD33" s="11">
        <f>'OddsRatio_working_3-way'!X33^(1/3)*SIN(('OddsRatio_working_3-way'!Y33+2*PI())/3)</f>
        <v>0.43840069760007522</v>
      </c>
      <c r="AE33" s="11">
        <f>'OddsRatio_working_3-way'!X33^(1/3)*SIN(('OddsRatio_working_3-way'!Y33+4*PI())/3)</f>
        <v>-0.48068809387100381</v>
      </c>
      <c r="AF33" s="11">
        <f>-'OddsRatio_working_3-way'!U33/(3*'OddsRatio_working_3-way'!X33^(1/3))*COS(('OddsRatio_working_3-way'!Y33)/3)</f>
        <v>0.53063616116499512</v>
      </c>
      <c r="AG33" s="11">
        <f>-'OddsRatio_working_3-way'!U33/(3*'OddsRatio_working_3-way'!X33^(1/3))*COS(('OddsRatio_working_3-way'!Y33+2*PI())/3)</f>
        <v>-0.30194004001302105</v>
      </c>
      <c r="AH33" s="11">
        <f>-'OddsRatio_working_3-way'!U33/(3*'OddsRatio_working_3-way'!X33^(1/3))*COS(('OddsRatio_working_3-way'!Y33+4*PI())/3)</f>
        <v>-0.22869612115197407</v>
      </c>
      <c r="AI33" s="11">
        <f>'OddsRatio_working_3-way'!U33/(3*'OddsRatio_working_3-way'!X33^(1/3))*SIN(('OddsRatio_working_3-way'!Y33)/3)</f>
        <v>-4.2287396270928507E-2</v>
      </c>
      <c r="AJ33" s="11">
        <f>'OddsRatio_working_3-way'!U33/(3*'OddsRatio_working_3-way'!X33^(1/3))*SIN(('OddsRatio_working_3-way'!Y33+2*PI())/3)</f>
        <v>-0.43840069760007516</v>
      </c>
      <c r="AK33" s="11">
        <f>'OddsRatio_working_3-way'!U33/(3*'OddsRatio_working_3-way'!X33^(1/3))*SIN(('OddsRatio_working_3-way'!Y33+4*PI())/3)</f>
        <v>0.4806880938710037</v>
      </c>
      <c r="AL33" s="11">
        <f>'OddsRatio_working_3-way'!Z33+'OddsRatio_working_3-way'!AF33</f>
        <v>1.0612723223299905</v>
      </c>
      <c r="AM33" s="11">
        <f>'OddsRatio_working_3-way'!AA33+'OddsRatio_working_3-way'!AG33</f>
        <v>-0.60388008002604221</v>
      </c>
      <c r="AN33" s="11">
        <f>'OddsRatio_working_3-way'!AB33+'OddsRatio_working_3-way'!AH33</f>
        <v>-0.4573922423039482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1.0612723223299905</v>
      </c>
      <c r="AS33" s="11">
        <f>IF(('OddsRatio_working_3-way'!X33=0),IF(Q33&gt;0,-Q33^(1/3),(-Q33)^(1/3)),'OddsRatio_working_3-way'!AM33-'OddsRatio_working_3-way'!R33/3)</f>
        <v>-0.60388008002604221</v>
      </c>
      <c r="AT33" s="11">
        <f>IF(('OddsRatio_working_3-way'!X33=0),IF(Q33&gt;0,-Q33^(1/3),(-Q33)^(1/3)),'OddsRatio_working_3-way'!AN33-'OddsRatio_working_3-way'!R33/3)</f>
        <v>-0.4573922423039482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9">
        <f t="shared" si="13"/>
        <v>0.21789552161023462</v>
      </c>
      <c r="E34" s="9">
        <f t="shared" si="14"/>
        <v>0.28314354408587261</v>
      </c>
      <c r="F34" s="9">
        <f t="shared" si="15"/>
        <v>0.49896093430389254</v>
      </c>
      <c r="G34" s="9">
        <f t="shared" si="16"/>
        <v>1.0682605510971674</v>
      </c>
      <c r="H34" s="9">
        <f t="shared" si="17"/>
        <v>4.5893554516864823</v>
      </c>
      <c r="I34" s="9">
        <f t="shared" si="18"/>
        <v>3.5317775061002874</v>
      </c>
      <c r="J34" s="9">
        <f t="shared" si="19"/>
        <v>2.0041649180313366</v>
      </c>
      <c r="K34" s="11">
        <f t="shared" si="20"/>
        <v>0.2293577981651376</v>
      </c>
      <c r="L34" s="11">
        <f t="shared" si="21"/>
        <v>0.29673590504451036</v>
      </c>
      <c r="M34" s="11">
        <f t="shared" si="22"/>
        <v>0.51546391752577325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-0.26260159338733291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0.23399561224899326</v>
      </c>
      <c r="Q34" s="11">
        <f>2*'OddsRatio_working_3-way'!K34*'OddsRatio_working_3-way'!L34*'OddsRatio_working_3-way'!M34</f>
        <v>7.0163601873761083E-2</v>
      </c>
      <c r="R34" s="11">
        <f t="shared" si="23"/>
        <v>0</v>
      </c>
      <c r="S34" s="11">
        <f t="shared" si="24"/>
        <v>-0.89106699327545091</v>
      </c>
      <c r="T34" s="11">
        <f t="shared" si="25"/>
        <v>-0.26718650473027006</v>
      </c>
      <c r="U34" s="11">
        <f>'OddsRatio_working_3-way'!S34-'OddsRatio_working_3-way'!R34^2/3</f>
        <v>-0.89106699327545091</v>
      </c>
      <c r="V34" s="11">
        <f>'OddsRatio_working_3-way'!S34*'OddsRatio_working_3-way'!R34/3-2*'OddsRatio_working_3-way'!R34^3/27-'OddsRatio_working_3-way'!T34</f>
        <v>0.26718650473027006</v>
      </c>
      <c r="W34" s="11">
        <f>'OddsRatio_working_3-way'!V34^2+4*'OddsRatio_working_3-way'!U34^3/27</f>
        <v>-3.3427303106690121E-2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0.16187644317246158</v>
      </c>
      <c r="Y34" s="11">
        <f>IF('OddsRatio_working_3-way'!W34&gt;=0,IF('OddsRatio_working_3-way'!V34+SQRT('OddsRatio_working_3-way'!W34)&gt;0,0,PI()),ACOS('OddsRatio_working_3-way'!V34/(2*'OddsRatio_working_3-way'!X34)))</f>
        <v>0.60010000547474673</v>
      </c>
      <c r="Z34" s="11">
        <f>'OddsRatio_working_3-way'!X34^(1/3)*COS('OddsRatio_working_3-way'!Y34/3)</f>
        <v>0.53413027554858361</v>
      </c>
      <c r="AA34" s="11">
        <f>'OddsRatio_working_3-way'!X34^(1/3)*COS(('OddsRatio_working_3-way'!Y34+2*PI())/3)</f>
        <v>-0.36084885104934983</v>
      </c>
      <c r="AB34" s="11">
        <f>'OddsRatio_working_3-way'!X34^(1/3)*COS(('OddsRatio_working_3-way'!Y34+4*PI())/3)</f>
        <v>-0.17328142449923389</v>
      </c>
      <c r="AC34" s="11">
        <f>'OddsRatio_working_3-way'!X34^(1/3)*SIN('OddsRatio_working_3-way'!Y34/3)</f>
        <v>0.10829210420991491</v>
      </c>
      <c r="AD34" s="11">
        <f>'OddsRatio_working_3-way'!X34^(1/3)*SIN(('OddsRatio_working_3-way'!Y34+2*PI())/3)</f>
        <v>0.40842433545049817</v>
      </c>
      <c r="AE34" s="11">
        <f>'OddsRatio_working_3-way'!X34^(1/3)*SIN(('OddsRatio_working_3-way'!Y34+4*PI())/3)</f>
        <v>-0.51671643966041303</v>
      </c>
      <c r="AF34" s="11">
        <f>-'OddsRatio_working_3-way'!U34/(3*'OddsRatio_working_3-way'!X34^(1/3))*COS(('OddsRatio_working_3-way'!Y34)/3)</f>
        <v>0.53413027554858372</v>
      </c>
      <c r="AG34" s="11">
        <f>-'OddsRatio_working_3-way'!U34/(3*'OddsRatio_working_3-way'!X34^(1/3))*COS(('OddsRatio_working_3-way'!Y34+2*PI())/3)</f>
        <v>-0.36084885104934988</v>
      </c>
      <c r="AH34" s="11">
        <f>-'OddsRatio_working_3-way'!U34/(3*'OddsRatio_working_3-way'!X34^(1/3))*COS(('OddsRatio_working_3-way'!Y34+4*PI())/3)</f>
        <v>-0.17328142449923395</v>
      </c>
      <c r="AI34" s="11">
        <f>'OddsRatio_working_3-way'!U34/(3*'OddsRatio_working_3-way'!X34^(1/3))*SIN(('OddsRatio_working_3-way'!Y34)/3)</f>
        <v>-0.10829210420991492</v>
      </c>
      <c r="AJ34" s="11">
        <f>'OddsRatio_working_3-way'!U34/(3*'OddsRatio_working_3-way'!X34^(1/3))*SIN(('OddsRatio_working_3-way'!Y34+2*PI())/3)</f>
        <v>-0.40842433545049828</v>
      </c>
      <c r="AK34" s="11">
        <f>'OddsRatio_working_3-way'!U34/(3*'OddsRatio_working_3-way'!X34^(1/3))*SIN(('OddsRatio_working_3-way'!Y34+4*PI())/3)</f>
        <v>0.51671643966041303</v>
      </c>
      <c r="AL34" s="11">
        <f>'OddsRatio_working_3-way'!Z34+'OddsRatio_working_3-way'!AF34</f>
        <v>1.0682605510971674</v>
      </c>
      <c r="AM34" s="11">
        <f>'OddsRatio_working_3-way'!AA34+'OddsRatio_working_3-way'!AG34</f>
        <v>-0.72169770209869966</v>
      </c>
      <c r="AN34" s="11">
        <f>'OddsRatio_working_3-way'!AB34+'OddsRatio_working_3-way'!AH34</f>
        <v>-0.34656284899846784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1.0682605510971674</v>
      </c>
      <c r="AS34" s="11">
        <f>IF(('OddsRatio_working_3-way'!X34=0),IF(Q34&gt;0,-Q34^(1/3),(-Q34)^(1/3)),'OddsRatio_working_3-way'!AM34-'OddsRatio_working_3-way'!R34/3)</f>
        <v>-0.72169770209869966</v>
      </c>
      <c r="AT34" s="11">
        <f>IF(('OddsRatio_working_3-way'!X34=0),IF(Q34&gt;0,-Q34^(1/3),(-Q34)^(1/3)),'OddsRatio_working_3-way'!AN34-'OddsRatio_working_3-way'!R34/3)</f>
        <v>-0.34656284899846784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9">
        <f t="shared" si="13"/>
        <v>0.33044881084889766</v>
      </c>
      <c r="E35" s="9">
        <f t="shared" si="14"/>
        <v>0.34145188927962272</v>
      </c>
      <c r="F35" s="9">
        <f t="shared" si="15"/>
        <v>0.32809929987147962</v>
      </c>
      <c r="G35" s="9">
        <f t="shared" si="16"/>
        <v>1.0835226289122555</v>
      </c>
      <c r="H35" s="9">
        <f t="shared" si="17"/>
        <v>3.0261873160659185</v>
      </c>
      <c r="I35" s="9">
        <f t="shared" si="18"/>
        <v>2.9286702794638142</v>
      </c>
      <c r="J35" s="9">
        <f t="shared" si="19"/>
        <v>3.047857768644163</v>
      </c>
      <c r="K35" s="11">
        <f t="shared" si="20"/>
        <v>0.34843205574912889</v>
      </c>
      <c r="L35" s="11">
        <f t="shared" si="21"/>
        <v>0.35971223021582738</v>
      </c>
      <c r="M35" s="11">
        <f t="shared" si="22"/>
        <v>0.34602076124567471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-0.27283424336570916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0.24026207822187326</v>
      </c>
      <c r="Q35" s="11">
        <f>2*'OddsRatio_working_3-way'!K35*'OddsRatio_working_3-way'!L35*'OddsRatio_working_3-way'!M35</f>
        <v>8.6737212354466867E-2</v>
      </c>
      <c r="R35" s="11">
        <f t="shared" si="23"/>
        <v>0</v>
      </c>
      <c r="S35" s="11">
        <f t="shared" si="24"/>
        <v>-0.88061555345097975</v>
      </c>
      <c r="T35" s="11">
        <f t="shared" si="25"/>
        <v>-0.31791175214836809</v>
      </c>
      <c r="U35" s="11">
        <f>'OddsRatio_working_3-way'!S35-'OddsRatio_working_3-way'!R35^2/3</f>
        <v>-0.88061555345097975</v>
      </c>
      <c r="V35" s="11">
        <f>'OddsRatio_working_3-way'!S35*'OddsRatio_working_3-way'!R35/3-2*'OddsRatio_working_3-way'!R35^3/27-'OddsRatio_working_3-way'!T35</f>
        <v>0.31791175214836809</v>
      </c>
      <c r="W35" s="11">
        <f>'OddsRatio_working_3-way'!V35^2+4*'OddsRatio_working_3-way'!U35^3/27</f>
        <v>-1.0294070855126902E-4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0.15903680616652605</v>
      </c>
      <c r="Y35" s="11">
        <f>IF('OddsRatio_working_3-way'!W35&gt;=0,IF('OddsRatio_working_3-way'!V35+SQRT('OddsRatio_working_3-way'!W35)&gt;0,0,PI()),ACOS('OddsRatio_working_3-way'!V35/(2*'OddsRatio_working_3-way'!X35)))</f>
        <v>3.1903594126399648E-2</v>
      </c>
      <c r="Z35" s="11">
        <f>'OddsRatio_working_3-way'!X35^(1/3)*COS('OddsRatio_working_3-way'!Y35/3)</f>
        <v>0.54176131445612774</v>
      </c>
      <c r="AA35" s="11">
        <f>'OddsRatio_working_3-way'!X35^(1/3)*COS(('OddsRatio_working_3-way'!Y35+2*PI())/3)</f>
        <v>-0.27587034477553907</v>
      </c>
      <c r="AB35" s="11">
        <f>'OddsRatio_working_3-way'!X35^(1/3)*COS(('OddsRatio_working_3-way'!Y35+4*PI())/3)</f>
        <v>-0.26589096968058878</v>
      </c>
      <c r="AC35" s="11">
        <f>'OddsRatio_working_3-way'!X35^(1/3)*SIN('OddsRatio_working_3-way'!Y35/3)</f>
        <v>5.7615948974138855E-3</v>
      </c>
      <c r="AD35" s="11">
        <f>'OddsRatio_working_3-way'!X35^(1/3)*SIN(('OddsRatio_working_3-way'!Y35+2*PI())/3)</f>
        <v>0.4662982636579493</v>
      </c>
      <c r="AE35" s="11">
        <f>'OddsRatio_working_3-way'!X35^(1/3)*SIN(('OddsRatio_working_3-way'!Y35+4*PI())/3)</f>
        <v>-0.47205985855536314</v>
      </c>
      <c r="AF35" s="11">
        <f>-'OddsRatio_working_3-way'!U35/(3*'OddsRatio_working_3-way'!X35^(1/3))*COS(('OddsRatio_working_3-way'!Y35)/3)</f>
        <v>0.54176131445612785</v>
      </c>
      <c r="AG35" s="11">
        <f>-'OddsRatio_working_3-way'!U35/(3*'OddsRatio_working_3-way'!X35^(1/3))*COS(('OddsRatio_working_3-way'!Y35+2*PI())/3)</f>
        <v>-0.27587034477553912</v>
      </c>
      <c r="AH35" s="11">
        <f>-'OddsRatio_working_3-way'!U35/(3*'OddsRatio_working_3-way'!X35^(1/3))*COS(('OddsRatio_working_3-way'!Y35+4*PI())/3)</f>
        <v>-0.26589096968058884</v>
      </c>
      <c r="AI35" s="11">
        <f>'OddsRatio_working_3-way'!U35/(3*'OddsRatio_working_3-way'!X35^(1/3))*SIN(('OddsRatio_working_3-way'!Y35)/3)</f>
        <v>-5.7615948974138863E-3</v>
      </c>
      <c r="AJ35" s="11">
        <f>'OddsRatio_working_3-way'!U35/(3*'OddsRatio_working_3-way'!X35^(1/3))*SIN(('OddsRatio_working_3-way'!Y35+2*PI())/3)</f>
        <v>-0.46629826365794935</v>
      </c>
      <c r="AK35" s="11">
        <f>'OddsRatio_working_3-way'!U35/(3*'OddsRatio_working_3-way'!X35^(1/3))*SIN(('OddsRatio_working_3-way'!Y35+4*PI())/3)</f>
        <v>0.47205985855536325</v>
      </c>
      <c r="AL35" s="11">
        <f>'OddsRatio_working_3-way'!Z35+'OddsRatio_working_3-way'!AF35</f>
        <v>1.0835226289122555</v>
      </c>
      <c r="AM35" s="11">
        <f>'OddsRatio_working_3-way'!AA35+'OddsRatio_working_3-way'!AG35</f>
        <v>-0.55174068955107813</v>
      </c>
      <c r="AN35" s="11">
        <f>'OddsRatio_working_3-way'!AB35+'OddsRatio_working_3-way'!AH35</f>
        <v>-0.53178193936117757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1.0835226289122555</v>
      </c>
      <c r="AS35" s="11">
        <f>IF(('OddsRatio_working_3-way'!X35=0),IF(Q35&gt;0,-Q35^(1/3),(-Q35)^(1/3)),'OddsRatio_working_3-way'!AM35-'OddsRatio_working_3-way'!R35/3)</f>
        <v>-0.55174068955107813</v>
      </c>
      <c r="AT35" s="11">
        <f>IF(('OddsRatio_working_3-way'!X35=0),IF(Q35&gt;0,-Q35^(1/3),(-Q35)^(1/3)),'OddsRatio_working_3-way'!AN35-'OddsRatio_working_3-way'!R35/3)</f>
        <v>-0.53178193936117757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9">
        <f t="shared" si="13"/>
        <v>0.6573698503314791</v>
      </c>
      <c r="E36" s="9">
        <f t="shared" si="14"/>
        <v>0.23581628062922536</v>
      </c>
      <c r="F36" s="9">
        <f t="shared" si="15"/>
        <v>0.10681386903929553</v>
      </c>
      <c r="G36" s="9">
        <f t="shared" si="16"/>
        <v>1.1330731871528874</v>
      </c>
      <c r="H36" s="9">
        <f t="shared" si="17"/>
        <v>1.5212136660903286</v>
      </c>
      <c r="I36" s="9">
        <f t="shared" si="18"/>
        <v>4.2405893152572576</v>
      </c>
      <c r="J36" s="9">
        <f t="shared" si="19"/>
        <v>9.362080121188308</v>
      </c>
      <c r="K36" s="11">
        <f t="shared" si="20"/>
        <v>0.68493150684931503</v>
      </c>
      <c r="L36" s="11">
        <f t="shared" si="21"/>
        <v>0.2590673575129534</v>
      </c>
      <c r="M36" s="11">
        <f t="shared" si="22"/>
        <v>0.11933174224343675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-0.20558718856990121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0.22656853609283362</v>
      </c>
      <c r="Q36" s="11">
        <f>2*'OddsRatio_working_3-way'!K36*'OddsRatio_working_3-way'!L36*'OddsRatio_working_3-way'!M36</f>
        <v>4.2349259082772643E-2</v>
      </c>
      <c r="R36" s="11">
        <f t="shared" si="23"/>
        <v>0</v>
      </c>
      <c r="S36" s="11">
        <f t="shared" si="24"/>
        <v>-1.102055714993148</v>
      </c>
      <c r="T36" s="11">
        <f t="shared" si="25"/>
        <v>-0.20599172242862582</v>
      </c>
      <c r="U36" s="11">
        <f>'OddsRatio_working_3-way'!S36-'OddsRatio_working_3-way'!R36^2/3</f>
        <v>-1.102055714993148</v>
      </c>
      <c r="V36" s="11">
        <f>'OddsRatio_working_3-way'!S36*'OddsRatio_working_3-way'!R36/3-2*'OddsRatio_working_3-way'!R36^3/27-'OddsRatio_working_3-way'!T36</f>
        <v>0.20599172242862582</v>
      </c>
      <c r="W36" s="11">
        <f>'OddsRatio_working_3-way'!V36^2+4*'OddsRatio_working_3-way'!U36^3/27</f>
        <v>-0.15586018063076118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0.22265038195558592</v>
      </c>
      <c r="Y36" s="11">
        <f>IF('OddsRatio_working_3-way'!W36&gt;=0,IF('OddsRatio_working_3-way'!V36+SQRT('OddsRatio_working_3-way'!W36)&gt;0,0,PI()),ACOS('OddsRatio_working_3-way'!V36/(2*'OddsRatio_working_3-way'!X36)))</f>
        <v>1.0898818772784049</v>
      </c>
      <c r="Z36" s="11">
        <f>'OddsRatio_working_3-way'!X36^(1/3)*COS('OddsRatio_working_3-way'!Y36/3)</f>
        <v>0.5665365935764437</v>
      </c>
      <c r="AA36" s="11">
        <f>'OddsRatio_working_3-way'!X36^(1/3)*COS(('OddsRatio_working_3-way'!Y36+2*PI())/3)</f>
        <v>-0.46979214205307412</v>
      </c>
      <c r="AB36" s="11">
        <f>'OddsRatio_working_3-way'!X36^(1/3)*COS(('OddsRatio_working_3-way'!Y36+4*PI())/3)</f>
        <v>-9.6744451523369482E-2</v>
      </c>
      <c r="AC36" s="11">
        <f>'OddsRatio_working_3-way'!X36^(1/3)*SIN('OddsRatio_working_3-way'!Y36/3)</f>
        <v>0.21537918454789318</v>
      </c>
      <c r="AD36" s="11">
        <f>'OddsRatio_working_3-way'!X36^(1/3)*SIN(('OddsRatio_working_3-way'!Y36+2*PI())/3)</f>
        <v>0.38294548993675359</v>
      </c>
      <c r="AE36" s="11">
        <f>'OddsRatio_working_3-way'!X36^(1/3)*SIN(('OddsRatio_working_3-way'!Y36+4*PI())/3)</f>
        <v>-0.59832467448464666</v>
      </c>
      <c r="AF36" s="11">
        <f>-'OddsRatio_working_3-way'!U36/(3*'OddsRatio_working_3-way'!X36^(1/3))*COS(('OddsRatio_working_3-way'!Y36)/3)</f>
        <v>0.5665365935764437</v>
      </c>
      <c r="AG36" s="11">
        <f>-'OddsRatio_working_3-way'!U36/(3*'OddsRatio_working_3-way'!X36^(1/3))*COS(('OddsRatio_working_3-way'!Y36+2*PI())/3)</f>
        <v>-0.46979214205307412</v>
      </c>
      <c r="AH36" s="11">
        <f>-'OddsRatio_working_3-way'!U36/(3*'OddsRatio_working_3-way'!X36^(1/3))*COS(('OddsRatio_working_3-way'!Y36+4*PI())/3)</f>
        <v>-9.6744451523369482E-2</v>
      </c>
      <c r="AI36" s="11">
        <f>'OddsRatio_working_3-way'!U36/(3*'OddsRatio_working_3-way'!X36^(1/3))*SIN(('OddsRatio_working_3-way'!Y36)/3)</f>
        <v>-0.21537918454789318</v>
      </c>
      <c r="AJ36" s="11">
        <f>'OddsRatio_working_3-way'!U36/(3*'OddsRatio_working_3-way'!X36^(1/3))*SIN(('OddsRatio_working_3-way'!Y36+2*PI())/3)</f>
        <v>-0.38294548993675359</v>
      </c>
      <c r="AK36" s="11">
        <f>'OddsRatio_working_3-way'!U36/(3*'OddsRatio_working_3-way'!X36^(1/3))*SIN(('OddsRatio_working_3-way'!Y36+4*PI())/3)</f>
        <v>0.59832467448464666</v>
      </c>
      <c r="AL36" s="11">
        <f>'OddsRatio_working_3-way'!Z36+'OddsRatio_working_3-way'!AF36</f>
        <v>1.1330731871528874</v>
      </c>
      <c r="AM36" s="11">
        <f>'OddsRatio_working_3-way'!AA36+'OddsRatio_working_3-way'!AG36</f>
        <v>-0.93958428410614825</v>
      </c>
      <c r="AN36" s="11">
        <f>'OddsRatio_working_3-way'!AB36+'OddsRatio_working_3-way'!AH36</f>
        <v>-0.19348890304673896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1.1330731871528874</v>
      </c>
      <c r="AS36" s="11">
        <f>IF(('OddsRatio_working_3-way'!X36=0),IF(Q36&gt;0,-Q36^(1/3),(-Q36)^(1/3)),'OddsRatio_working_3-way'!AM36-'OddsRatio_working_3-way'!R36/3)</f>
        <v>-0.93958428410614825</v>
      </c>
      <c r="AT36" s="11">
        <f>IF(('OddsRatio_working_3-way'!X36=0),IF(Q36&gt;0,-Q36^(1/3),(-Q36)^(1/3)),'OddsRatio_working_3-way'!AN36-'OddsRatio_working_3-way'!R36/3)</f>
        <v>-0.19348890304673896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9">
        <f t="shared" si="13"/>
        <v>0.46820978905392163</v>
      </c>
      <c r="E37" s="9">
        <f t="shared" si="14"/>
        <v>0.30869491780663499</v>
      </c>
      <c r="F37" s="9">
        <f t="shared" si="15"/>
        <v>0.2230952931394434</v>
      </c>
      <c r="G37" s="9">
        <f t="shared" si="16"/>
        <v>1.0715044622726588</v>
      </c>
      <c r="H37" s="9">
        <f t="shared" si="17"/>
        <v>2.1357947300090183</v>
      </c>
      <c r="I37" s="9">
        <f t="shared" si="18"/>
        <v>3.2394443261498562</v>
      </c>
      <c r="J37" s="9">
        <f t="shared" si="19"/>
        <v>4.4823895023861411</v>
      </c>
      <c r="K37" s="11">
        <f t="shared" si="20"/>
        <v>0.4854368932038835</v>
      </c>
      <c r="L37" s="11">
        <f t="shared" si="21"/>
        <v>0.3236245954692557</v>
      </c>
      <c r="M37" s="11">
        <f t="shared" si="22"/>
        <v>0.23529411764705882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-0.26614657551209764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0.23657309091984424</v>
      </c>
      <c r="Q37" s="11">
        <f>2*'OddsRatio_working_3-way'!K37*'OddsRatio_working_3-way'!L37*'OddsRatio_working_3-way'!M37</f>
        <v>7.392909091245134E-2</v>
      </c>
      <c r="R37" s="11">
        <f t="shared" si="23"/>
        <v>0</v>
      </c>
      <c r="S37" s="11">
        <f t="shared" si="24"/>
        <v>-0.88888271609224923</v>
      </c>
      <c r="T37" s="11">
        <f t="shared" si="25"/>
        <v>-0.27777584877882794</v>
      </c>
      <c r="U37" s="11">
        <f>'OddsRatio_working_3-way'!S37-'OddsRatio_working_3-way'!R37^2/3</f>
        <v>-0.88888271609224923</v>
      </c>
      <c r="V37" s="11">
        <f>'OddsRatio_working_3-way'!S37*'OddsRatio_working_3-way'!R37/3-2*'OddsRatio_working_3-way'!R37^3/27-'OddsRatio_working_3-way'!T37</f>
        <v>0.27777584877882794</v>
      </c>
      <c r="W37" s="11">
        <f>'OddsRatio_working_3-way'!V37^2+4*'OddsRatio_working_3-way'!U37^3/27</f>
        <v>-2.6887589669064335E-2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0.16128159522544927</v>
      </c>
      <c r="Y37" s="11">
        <f>IF('OddsRatio_working_3-way'!W37&gt;=0,IF('OddsRatio_working_3-way'!V37+SQRT('OddsRatio_working_3-way'!W37)&gt;0,0,PI()),ACOS('OddsRatio_working_3-way'!V37/(2*'OddsRatio_working_3-way'!X37)))</f>
        <v>0.5332653549573787</v>
      </c>
      <c r="Z37" s="11">
        <f>'OddsRatio_working_3-way'!X37^(1/3)*COS('OddsRatio_working_3-way'!Y37/3)</f>
        <v>0.53575223113632942</v>
      </c>
      <c r="AA37" s="11">
        <f>'OddsRatio_working_3-way'!X37^(1/3)*COS(('OddsRatio_working_3-way'!Y37+2*PI())/3)</f>
        <v>-0.35122981463063063</v>
      </c>
      <c r="AB37" s="11">
        <f>'OddsRatio_working_3-way'!X37^(1/3)*COS(('OddsRatio_working_3-way'!Y37+4*PI())/3)</f>
        <v>-0.18452241650569889</v>
      </c>
      <c r="AC37" s="11">
        <f>'OddsRatio_working_3-way'!X37^(1/3)*SIN('OddsRatio_working_3-way'!Y37/3)</f>
        <v>9.6248561183331582E-2</v>
      </c>
      <c r="AD37" s="11">
        <f>'OddsRatio_working_3-way'!X37^(1/3)*SIN(('OddsRatio_working_3-way'!Y37+2*PI())/3)</f>
        <v>0.4158507617065878</v>
      </c>
      <c r="AE37" s="11">
        <f>'OddsRatio_working_3-way'!X37^(1/3)*SIN(('OddsRatio_working_3-way'!Y37+4*PI())/3)</f>
        <v>-0.51209932288991933</v>
      </c>
      <c r="AF37" s="11">
        <f>-'OddsRatio_working_3-way'!U37/(3*'OddsRatio_working_3-way'!X37^(1/3))*COS(('OddsRatio_working_3-way'!Y37)/3)</f>
        <v>0.53575223113632942</v>
      </c>
      <c r="AG37" s="11">
        <f>-'OddsRatio_working_3-way'!U37/(3*'OddsRatio_working_3-way'!X37^(1/3))*COS(('OddsRatio_working_3-way'!Y37+2*PI())/3)</f>
        <v>-0.35122981463063063</v>
      </c>
      <c r="AH37" s="11">
        <f>-'OddsRatio_working_3-way'!U37/(3*'OddsRatio_working_3-way'!X37^(1/3))*COS(('OddsRatio_working_3-way'!Y37+4*PI())/3)</f>
        <v>-0.18452241650569889</v>
      </c>
      <c r="AI37" s="11">
        <f>'OddsRatio_working_3-way'!U37/(3*'OddsRatio_working_3-way'!X37^(1/3))*SIN(('OddsRatio_working_3-way'!Y37)/3)</f>
        <v>-9.6248561183331582E-2</v>
      </c>
      <c r="AJ37" s="11">
        <f>'OddsRatio_working_3-way'!U37/(3*'OddsRatio_working_3-way'!X37^(1/3))*SIN(('OddsRatio_working_3-way'!Y37+2*PI())/3)</f>
        <v>-0.4158507617065878</v>
      </c>
      <c r="AK37" s="11">
        <f>'OddsRatio_working_3-way'!U37/(3*'OddsRatio_working_3-way'!X37^(1/3))*SIN(('OddsRatio_working_3-way'!Y37+4*PI())/3)</f>
        <v>0.51209932288991933</v>
      </c>
      <c r="AL37" s="11">
        <f>'OddsRatio_working_3-way'!Z37+'OddsRatio_working_3-way'!AF37</f>
        <v>1.0715044622726588</v>
      </c>
      <c r="AM37" s="11">
        <f>'OddsRatio_working_3-way'!AA37+'OddsRatio_working_3-way'!AG37</f>
        <v>-0.70245962926126126</v>
      </c>
      <c r="AN37" s="11">
        <f>'OddsRatio_working_3-way'!AB37+'OddsRatio_working_3-way'!AH37</f>
        <v>-0.36904483301139779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1.0715044622726588</v>
      </c>
      <c r="AS37" s="11">
        <f>IF(('OddsRatio_working_3-way'!X37=0),IF(Q37&gt;0,-Q37^(1/3),(-Q37)^(1/3)),'OddsRatio_working_3-way'!AM37-'OddsRatio_working_3-way'!R37/3)</f>
        <v>-0.70245962926126126</v>
      </c>
      <c r="AT37" s="11">
        <f>IF(('OddsRatio_working_3-way'!X37=0),IF(Q37&gt;0,-Q37^(1/3),(-Q37)^(1/3)),'OddsRatio_working_3-way'!AN37-'OddsRatio_working_3-way'!R37/3)</f>
        <v>-0.36904483301139779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9">
        <f t="shared" si="13"/>
        <v>0.18999936208240203</v>
      </c>
      <c r="E40" s="9">
        <f t="shared" si="14"/>
        <v>0.26449412350582574</v>
      </c>
      <c r="F40" s="9">
        <f t="shared" si="15"/>
        <v>0.54550651441177223</v>
      </c>
      <c r="G40" s="9">
        <f t="shared" si="16"/>
        <v>1.0820242552395332</v>
      </c>
      <c r="H40" s="9">
        <f t="shared" si="17"/>
        <v>5.2631755656437607</v>
      </c>
      <c r="I40" s="9">
        <f t="shared" si="18"/>
        <v>3.7808023359656007</v>
      </c>
      <c r="J40" s="9">
        <f t="shared" si="19"/>
        <v>1.8331586765344403</v>
      </c>
      <c r="K40" s="11">
        <f t="shared" si="20"/>
        <v>0.20242914979757085</v>
      </c>
      <c r="L40" s="11">
        <f t="shared" si="21"/>
        <v>0.28011204481792717</v>
      </c>
      <c r="M40" s="11">
        <f t="shared" si="22"/>
        <v>0.56497175141242939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-0.24977653633790486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0.23321847323526496</v>
      </c>
      <c r="Q40" s="11">
        <f>2*'OddsRatio_working_3-way'!K40*'OddsRatio_working_3-way'!L40*'OddsRatio_working_3-way'!M40</f>
        <v>6.4071009130567305E-2</v>
      </c>
      <c r="R40" s="11">
        <f t="shared" si="23"/>
        <v>0</v>
      </c>
      <c r="S40" s="11">
        <f t="shared" si="24"/>
        <v>-0.93370849261741828</v>
      </c>
      <c r="T40" s="11">
        <f t="shared" si="25"/>
        <v>-0.25651332214764244</v>
      </c>
      <c r="U40" s="11">
        <f>'OddsRatio_working_3-way'!S40-'OddsRatio_working_3-way'!R40^2/3</f>
        <v>-0.93370849261741828</v>
      </c>
      <c r="V40" s="11">
        <f>'OddsRatio_working_3-way'!S40*'OddsRatio_working_3-way'!R40/3-2*'OddsRatio_working_3-way'!R40^3/27-'OddsRatio_working_3-way'!T40</f>
        <v>0.25651332214764244</v>
      </c>
      <c r="W40" s="11">
        <f>'OddsRatio_working_3-way'!V40^2+4*'OddsRatio_working_3-way'!U40^3/27</f>
        <v>-5.4796152218085717E-2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0.17363412442353168</v>
      </c>
      <c r="Y40" s="11">
        <f>IF('OddsRatio_working_3-way'!W40&gt;=0,IF('OddsRatio_working_3-way'!V40+SQRT('OddsRatio_working_3-way'!W40)&gt;0,0,PI()),ACOS('OddsRatio_working_3-way'!V40/(2*'OddsRatio_working_3-way'!X40)))</f>
        <v>0.73971536699419349</v>
      </c>
      <c r="Z40" s="11">
        <f>'OddsRatio_working_3-way'!X40^(1/3)*COS('OddsRatio_working_3-way'!Y40/3)</f>
        <v>0.54101212761976658</v>
      </c>
      <c r="AA40" s="11">
        <f>'OddsRatio_working_3-way'!X40^(1/3)*COS(('OddsRatio_working_3-way'!Y40+2*PI())/3)</f>
        <v>-0.38843202142992816</v>
      </c>
      <c r="AB40" s="11">
        <f>'OddsRatio_working_3-way'!X40^(1/3)*COS(('OddsRatio_working_3-way'!Y40+4*PI())/3)</f>
        <v>-0.15258010618983853</v>
      </c>
      <c r="AC40" s="11">
        <f>'OddsRatio_working_3-way'!X40^(1/3)*SIN('OddsRatio_working_3-way'!Y40/3)</f>
        <v>0.13616916675275473</v>
      </c>
      <c r="AD40" s="11">
        <f>'OddsRatio_working_3-way'!X40^(1/3)*SIN(('OddsRatio_working_3-way'!Y40+2*PI())/3)</f>
        <v>0.40044566289780931</v>
      </c>
      <c r="AE40" s="11">
        <f>'OddsRatio_working_3-way'!X40^(1/3)*SIN(('OddsRatio_working_3-way'!Y40+4*PI())/3)</f>
        <v>-0.53661482965056384</v>
      </c>
      <c r="AF40" s="11">
        <f>-'OddsRatio_working_3-way'!U40/(3*'OddsRatio_working_3-way'!X40^(1/3))*COS(('OddsRatio_working_3-way'!Y40)/3)</f>
        <v>0.54101212761976658</v>
      </c>
      <c r="AG40" s="11">
        <f>-'OddsRatio_working_3-way'!U40/(3*'OddsRatio_working_3-way'!X40^(1/3))*COS(('OddsRatio_working_3-way'!Y40+2*PI())/3)</f>
        <v>-0.38843202142992816</v>
      </c>
      <c r="AH40" s="11">
        <f>-'OddsRatio_working_3-way'!U40/(3*'OddsRatio_working_3-way'!X40^(1/3))*COS(('OddsRatio_working_3-way'!Y40+4*PI())/3)</f>
        <v>-0.15258010618983853</v>
      </c>
      <c r="AI40" s="11">
        <f>'OddsRatio_working_3-way'!U40/(3*'OddsRatio_working_3-way'!X40^(1/3))*SIN(('OddsRatio_working_3-way'!Y40)/3)</f>
        <v>-0.13616916675275473</v>
      </c>
      <c r="AJ40" s="11">
        <f>'OddsRatio_working_3-way'!U40/(3*'OddsRatio_working_3-way'!X40^(1/3))*SIN(('OddsRatio_working_3-way'!Y40+2*PI())/3)</f>
        <v>-0.40044566289780931</v>
      </c>
      <c r="AK40" s="11">
        <f>'OddsRatio_working_3-way'!U40/(3*'OddsRatio_working_3-way'!X40^(1/3))*SIN(('OddsRatio_working_3-way'!Y40+4*PI())/3)</f>
        <v>0.53661482965056384</v>
      </c>
      <c r="AL40" s="11">
        <f>'OddsRatio_working_3-way'!Z40+'OddsRatio_working_3-way'!AF40</f>
        <v>1.0820242552395332</v>
      </c>
      <c r="AM40" s="11">
        <f>'OddsRatio_working_3-way'!AA40+'OddsRatio_working_3-way'!AG40</f>
        <v>-0.77686404285985633</v>
      </c>
      <c r="AN40" s="11">
        <f>'OddsRatio_working_3-way'!AB40+'OddsRatio_working_3-way'!AH40</f>
        <v>-0.30516021237967705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1.0820242552395332</v>
      </c>
      <c r="AS40" s="11">
        <f>IF(('OddsRatio_working_3-way'!X40=0),IF(Q40&gt;0,-Q40^(1/3),(-Q40)^(1/3)),'OddsRatio_working_3-way'!AM40-'OddsRatio_working_3-way'!R40/3)</f>
        <v>-0.77686404285985633</v>
      </c>
      <c r="AT40" s="11">
        <f>IF(('OddsRatio_working_3-way'!X40=0),IF(Q40&gt;0,-Q40^(1/3),(-Q40)^(1/3)),'OddsRatio_working_3-way'!AN40-'OddsRatio_working_3-way'!R40/3)</f>
        <v>-0.30516021237967705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9">
        <f t="shared" si="13"/>
        <v>0.28013579273676542</v>
      </c>
      <c r="E41" s="9">
        <f t="shared" si="14"/>
        <v>0.29801321319249768</v>
      </c>
      <c r="F41" s="9">
        <f t="shared" si="15"/>
        <v>0.42185099407073667</v>
      </c>
      <c r="G41" s="9">
        <f t="shared" si="16"/>
        <v>1.0707072336695709</v>
      </c>
      <c r="H41" s="9">
        <f t="shared" si="17"/>
        <v>3.5696973608069706</v>
      </c>
      <c r="I41" s="9">
        <f t="shared" si="18"/>
        <v>3.3555559140730558</v>
      </c>
      <c r="J41" s="9">
        <f t="shared" si="19"/>
        <v>2.3705052590970506</v>
      </c>
      <c r="K41" s="11">
        <f t="shared" si="20"/>
        <v>0.29411764705882354</v>
      </c>
      <c r="L41" s="11">
        <f t="shared" si="21"/>
        <v>0.3125</v>
      </c>
      <c r="M41" s="11">
        <f t="shared" si="22"/>
        <v>0.43859649122807021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-0.27244582043343646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0.2370356037151703</v>
      </c>
      <c r="Q41" s="11">
        <f>2*'OddsRatio_working_3-way'!K41*'OddsRatio_working_3-way'!L41*'OddsRatio_working_3-way'!M41</f>
        <v>8.0624355005159964E-2</v>
      </c>
      <c r="R41" s="11">
        <f t="shared" si="23"/>
        <v>0</v>
      </c>
      <c r="S41" s="11">
        <f t="shared" si="24"/>
        <v>-0.87002840909090939</v>
      </c>
      <c r="T41" s="11">
        <f t="shared" si="25"/>
        <v>-0.29592803030303039</v>
      </c>
      <c r="U41" s="11">
        <f>'OddsRatio_working_3-way'!S41-'OddsRatio_working_3-way'!R41^2/3</f>
        <v>-0.87002840909090939</v>
      </c>
      <c r="V41" s="11">
        <f>'OddsRatio_working_3-way'!S41*'OddsRatio_working_3-way'!R41/3-2*'OddsRatio_working_3-way'!R41^3/27-'OddsRatio_working_3-way'!T41</f>
        <v>0.29592803030303039</v>
      </c>
      <c r="W41" s="11">
        <f>'OddsRatio_working_3-way'!V41^2+4*'OddsRatio_working_3-way'!U41^3/27</f>
        <v>-9.9921580112236202E-3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0.15617742885117467</v>
      </c>
      <c r="Y41" s="11">
        <f>IF('OddsRatio_working_3-way'!W41&gt;=0,IF('OddsRatio_working_3-way'!V41+SQRT('OddsRatio_working_3-way'!W41)&gt;0,0,PI()),ACOS('OddsRatio_working_3-way'!V41/(2*'OddsRatio_working_3-way'!X41)))</f>
        <v>0.32575391171779011</v>
      </c>
      <c r="Z41" s="11">
        <f>'OddsRatio_working_3-way'!X41^(1/3)*COS('OddsRatio_working_3-way'!Y41/3)</f>
        <v>0.53535361683478544</v>
      </c>
      <c r="AA41" s="11">
        <f>'OddsRatio_working_3-way'!X41^(1/3)*COS(('OddsRatio_working_3-way'!Y41+2*PI())/3)</f>
        <v>-0.31821868193987646</v>
      </c>
      <c r="AB41" s="11">
        <f>'OddsRatio_working_3-way'!X41^(1/3)*COS(('OddsRatio_working_3-way'!Y41+4*PI())/3)</f>
        <v>-0.21713493489490907</v>
      </c>
      <c r="AC41" s="11">
        <f>'OddsRatio_working_3-way'!X41^(1/3)*SIN('OddsRatio_working_3-way'!Y41/3)</f>
        <v>5.8360728567108014E-2</v>
      </c>
      <c r="AD41" s="11">
        <f>'OddsRatio_working_3-way'!X41^(1/3)*SIN(('OddsRatio_working_3-way'!Y41+2*PI())/3)</f>
        <v>0.43444946790325067</v>
      </c>
      <c r="AE41" s="11">
        <f>'OddsRatio_working_3-way'!X41^(1/3)*SIN(('OddsRatio_working_3-way'!Y41+4*PI())/3)</f>
        <v>-0.49281019647035862</v>
      </c>
      <c r="AF41" s="11">
        <f>-'OddsRatio_working_3-way'!U41/(3*'OddsRatio_working_3-way'!X41^(1/3))*COS(('OddsRatio_working_3-way'!Y41)/3)</f>
        <v>0.53535361683478533</v>
      </c>
      <c r="AG41" s="11">
        <f>-'OddsRatio_working_3-way'!U41/(3*'OddsRatio_working_3-way'!X41^(1/3))*COS(('OddsRatio_working_3-way'!Y41+2*PI())/3)</f>
        <v>-0.3182186819398764</v>
      </c>
      <c r="AH41" s="11">
        <f>-'OddsRatio_working_3-way'!U41/(3*'OddsRatio_working_3-way'!X41^(1/3))*COS(('OddsRatio_working_3-way'!Y41+4*PI())/3)</f>
        <v>-0.21713493489490904</v>
      </c>
      <c r="AI41" s="11">
        <f>'OddsRatio_working_3-way'!U41/(3*'OddsRatio_working_3-way'!X41^(1/3))*SIN(('OddsRatio_working_3-way'!Y41)/3)</f>
        <v>-5.8360728567108E-2</v>
      </c>
      <c r="AJ41" s="11">
        <f>'OddsRatio_working_3-way'!U41/(3*'OddsRatio_working_3-way'!X41^(1/3))*SIN(('OddsRatio_working_3-way'!Y41+2*PI())/3)</f>
        <v>-0.43444946790325062</v>
      </c>
      <c r="AK41" s="11">
        <f>'OddsRatio_working_3-way'!U41/(3*'OddsRatio_working_3-way'!X41^(1/3))*SIN(('OddsRatio_working_3-way'!Y41+4*PI())/3)</f>
        <v>0.49281019647035851</v>
      </c>
      <c r="AL41" s="11">
        <f>'OddsRatio_working_3-way'!Z41+'OddsRatio_working_3-way'!AF41</f>
        <v>1.0707072336695709</v>
      </c>
      <c r="AM41" s="11">
        <f>'OddsRatio_working_3-way'!AA41+'OddsRatio_working_3-way'!AG41</f>
        <v>-0.63643736387975292</v>
      </c>
      <c r="AN41" s="11">
        <f>'OddsRatio_working_3-way'!AB41+'OddsRatio_working_3-way'!AH41</f>
        <v>-0.43426986978981807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1.0707072336695709</v>
      </c>
      <c r="AS41" s="11">
        <f>IF(('OddsRatio_working_3-way'!X41=0),IF(Q41&gt;0,-Q41^(1/3),(-Q41)^(1/3)),'OddsRatio_working_3-way'!AM41-'OddsRatio_working_3-way'!R41/3)</f>
        <v>-0.63643736387975292</v>
      </c>
      <c r="AT41" s="11">
        <f>IF(('OddsRatio_working_3-way'!X41=0),IF(Q41&gt;0,-Q41^(1/3),(-Q41)^(1/3)),'OddsRatio_working_3-way'!AN41-'OddsRatio_working_3-way'!R41/3)</f>
        <v>-0.43426986978981807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9">
        <f t="shared" si="13"/>
        <v>0.53877491572324743</v>
      </c>
      <c r="E42" s="9">
        <f t="shared" si="14"/>
        <v>0.21597623264852328</v>
      </c>
      <c r="F42" s="9">
        <f t="shared" si="15"/>
        <v>0.24524885162822943</v>
      </c>
      <c r="G42" s="9">
        <f t="shared" si="16"/>
        <v>1.0836236126913155</v>
      </c>
      <c r="H42" s="9">
        <f t="shared" si="17"/>
        <v>1.8560626540261391</v>
      </c>
      <c r="I42" s="9">
        <f t="shared" si="18"/>
        <v>4.6301391025159058</v>
      </c>
      <c r="J42" s="9">
        <f t="shared" si="19"/>
        <v>4.0774910600433358</v>
      </c>
      <c r="K42" s="11">
        <f t="shared" si="20"/>
        <v>0.55865921787709494</v>
      </c>
      <c r="L42" s="11">
        <f t="shared" si="21"/>
        <v>0.22988505747126439</v>
      </c>
      <c r="M42" s="11">
        <f t="shared" si="22"/>
        <v>0.26041666666666669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-0.25137189901324941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0.23344356685716733</v>
      </c>
      <c r="Q42" s="11">
        <f>2*'OddsRatio_working_3-way'!K42*'OddsRatio_working_3-way'!L42*'OddsRatio_working_3-way'!M42</f>
        <v>6.6889274171108126E-2</v>
      </c>
      <c r="R42" s="11">
        <f t="shared" si="23"/>
        <v>0</v>
      </c>
      <c r="S42" s="11">
        <f t="shared" si="24"/>
        <v>-0.92867805738644993</v>
      </c>
      <c r="T42" s="11">
        <f t="shared" si="25"/>
        <v>-0.26609686458064469</v>
      </c>
      <c r="U42" s="11">
        <f>'OddsRatio_working_3-way'!S42-'OddsRatio_working_3-way'!R42^2/3</f>
        <v>-0.92867805738644993</v>
      </c>
      <c r="V42" s="11">
        <f>'OddsRatio_working_3-way'!S42*'OddsRatio_working_3-way'!R42/3-2*'OddsRatio_working_3-way'!R42^3/27-'OddsRatio_working_3-way'!T42</f>
        <v>0.26609686458064469</v>
      </c>
      <c r="W42" s="11">
        <f>'OddsRatio_working_3-way'!V42^2+4*'OddsRatio_working_3-way'!U42^3/27</f>
        <v>-4.7849025890798536E-2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0.17223281280758357</v>
      </c>
      <c r="Y42" s="11">
        <f>IF('OddsRatio_working_3-way'!W42&gt;=0,IF('OddsRatio_working_3-way'!V42+SQRT('OddsRatio_working_3-way'!W42)&gt;0,0,PI()),ACOS('OddsRatio_working_3-way'!V42/(2*'OddsRatio_working_3-way'!X42)))</f>
        <v>0.68804057445747724</v>
      </c>
      <c r="Z42" s="11">
        <f>'OddsRatio_working_3-way'!X42^(1/3)*COS('OddsRatio_working_3-way'!Y42/3)</f>
        <v>0.54181180634565773</v>
      </c>
      <c r="AA42" s="11">
        <f>'OddsRatio_working_3-way'!X42^(1/3)*COS(('OddsRatio_working_3-way'!Y42+2*PI())/3)</f>
        <v>-0.38044808329059931</v>
      </c>
      <c r="AB42" s="11">
        <f>'OddsRatio_working_3-way'!X42^(1/3)*COS(('OddsRatio_working_3-way'!Y42+4*PI())/3)</f>
        <v>-0.16136372305505856</v>
      </c>
      <c r="AC42" s="11">
        <f>'OddsRatio_working_3-way'!X42^(1/3)*SIN('OddsRatio_working_3-way'!Y42/3)</f>
        <v>0.12648841435722644</v>
      </c>
      <c r="AD42" s="11">
        <f>'OddsRatio_working_3-way'!X42^(1/3)*SIN(('OddsRatio_working_3-way'!Y42+2*PI())/3)</f>
        <v>0.40597858118706109</v>
      </c>
      <c r="AE42" s="11">
        <f>'OddsRatio_working_3-way'!X42^(1/3)*SIN(('OddsRatio_working_3-way'!Y42+4*PI())/3)</f>
        <v>-0.53246699554428756</v>
      </c>
      <c r="AF42" s="11">
        <f>-'OddsRatio_working_3-way'!U42/(3*'OddsRatio_working_3-way'!X42^(1/3))*COS(('OddsRatio_working_3-way'!Y42)/3)</f>
        <v>0.54181180634565773</v>
      </c>
      <c r="AG42" s="11">
        <f>-'OddsRatio_working_3-way'!U42/(3*'OddsRatio_working_3-way'!X42^(1/3))*COS(('OddsRatio_working_3-way'!Y42+2*PI())/3)</f>
        <v>-0.38044808329059931</v>
      </c>
      <c r="AH42" s="11">
        <f>-'OddsRatio_working_3-way'!U42/(3*'OddsRatio_working_3-way'!X42^(1/3))*COS(('OddsRatio_working_3-way'!Y42+4*PI())/3)</f>
        <v>-0.16136372305505856</v>
      </c>
      <c r="AI42" s="11">
        <f>'OddsRatio_working_3-way'!U42/(3*'OddsRatio_working_3-way'!X42^(1/3))*SIN(('OddsRatio_working_3-way'!Y42)/3)</f>
        <v>-0.12648841435722644</v>
      </c>
      <c r="AJ42" s="11">
        <f>'OddsRatio_working_3-way'!U42/(3*'OddsRatio_working_3-way'!X42^(1/3))*SIN(('OddsRatio_working_3-way'!Y42+2*PI())/3)</f>
        <v>-0.40597858118706109</v>
      </c>
      <c r="AK42" s="11">
        <f>'OddsRatio_working_3-way'!U42/(3*'OddsRatio_working_3-way'!X42^(1/3))*SIN(('OddsRatio_working_3-way'!Y42+4*PI())/3)</f>
        <v>0.53246699554428756</v>
      </c>
      <c r="AL42" s="11">
        <f>'OddsRatio_working_3-way'!Z42+'OddsRatio_working_3-way'!AF42</f>
        <v>1.0836236126913155</v>
      </c>
      <c r="AM42" s="11">
        <f>'OddsRatio_working_3-way'!AA42+'OddsRatio_working_3-way'!AG42</f>
        <v>-0.76089616658119863</v>
      </c>
      <c r="AN42" s="11">
        <f>'OddsRatio_working_3-way'!AB42+'OddsRatio_working_3-way'!AH42</f>
        <v>-0.32272744611011711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1.0836236126913155</v>
      </c>
      <c r="AS42" s="11">
        <f>IF(('OddsRatio_working_3-way'!X42=0),IF(Q42&gt;0,-Q42^(1/3),(-Q42)^(1/3)),'OddsRatio_working_3-way'!AM42-'OddsRatio_working_3-way'!R42/3)</f>
        <v>-0.76089616658119863</v>
      </c>
      <c r="AT42" s="11">
        <f>IF(('OddsRatio_working_3-way'!X42=0),IF(Q42&gt;0,-Q42^(1/3),(-Q42)^(1/3)),'OddsRatio_working_3-way'!AN42-'OddsRatio_working_3-way'!R42/3)</f>
        <v>-0.32272744611011711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9">
        <f t="shared" si="13"/>
        <v>0.31479681967821338</v>
      </c>
      <c r="E43" s="9">
        <f t="shared" si="14"/>
        <v>0.3006587198991485</v>
      </c>
      <c r="F43" s="9">
        <f t="shared" si="15"/>
        <v>0.38454446042263857</v>
      </c>
      <c r="G43" s="9">
        <f t="shared" si="16"/>
        <v>1.0669863573138585</v>
      </c>
      <c r="H43" s="9">
        <f t="shared" si="17"/>
        <v>3.1766521689202709</v>
      </c>
      <c r="I43" s="9">
        <f t="shared" si="18"/>
        <v>3.3260302589442112</v>
      </c>
      <c r="J43" s="9">
        <f t="shared" si="19"/>
        <v>2.6004795359707873</v>
      </c>
      <c r="K43" s="11">
        <f t="shared" si="20"/>
        <v>0.32894736842105265</v>
      </c>
      <c r="L43" s="11">
        <f t="shared" si="21"/>
        <v>0.31446540880503143</v>
      </c>
      <c r="M43" s="11">
        <f t="shared" si="22"/>
        <v>0.4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-0.27601787487586915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0.23667659715326048</v>
      </c>
      <c r="Q43" s="11">
        <f>2*'OddsRatio_working_3-way'!K43*'OddsRatio_working_3-way'!L43*'OddsRatio_working_3-way'!M43</f>
        <v>8.2754054948692493E-2</v>
      </c>
      <c r="R43" s="11">
        <f t="shared" si="23"/>
        <v>0</v>
      </c>
      <c r="S43" s="11">
        <f t="shared" si="24"/>
        <v>-0.85746836961084039</v>
      </c>
      <c r="T43" s="11">
        <f t="shared" si="25"/>
        <v>-0.29981411524854568</v>
      </c>
      <c r="U43" s="11">
        <f>'OddsRatio_working_3-way'!S43-'OddsRatio_working_3-way'!R43^2/3</f>
        <v>-0.85746836961084039</v>
      </c>
      <c r="V43" s="11">
        <f>'OddsRatio_working_3-way'!S43*'OddsRatio_working_3-way'!R43/3-2*'OddsRatio_working_3-way'!R43^3/27-'OddsRatio_working_3-way'!T43</f>
        <v>0.29981411524854568</v>
      </c>
      <c r="W43" s="11">
        <f>'OddsRatio_working_3-way'!V43^2+4*'OddsRatio_working_3-way'!U43^3/27</f>
        <v>-3.5122870947969648E-3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0.15280771478975233</v>
      </c>
      <c r="Y43" s="11">
        <f>IF('OddsRatio_working_3-way'!W43&gt;=0,IF('OddsRatio_working_3-way'!V43+SQRT('OddsRatio_working_3-way'!W43)&gt;0,0,PI()),ACOS('OddsRatio_working_3-way'!V43/(2*'OddsRatio_working_3-way'!X43)))</f>
        <v>0.19515512352400366</v>
      </c>
      <c r="Z43" s="11">
        <f>'OddsRatio_working_3-way'!X43^(1/3)*COS('OddsRatio_working_3-way'!Y43/3)</f>
        <v>0.53349317865692925</v>
      </c>
      <c r="AA43" s="11">
        <f>'OddsRatio_working_3-way'!X43^(1/3)*COS(('OddsRatio_working_3-way'!Y43+2*PI())/3)</f>
        <v>-0.29684415812736187</v>
      </c>
      <c r="AB43" s="11">
        <f>'OddsRatio_working_3-way'!X43^(1/3)*COS(('OddsRatio_working_3-way'!Y43+4*PI())/3)</f>
        <v>-0.23664902052956746</v>
      </c>
      <c r="AC43" s="11">
        <f>'OddsRatio_working_3-way'!X43^(1/3)*SIN('OddsRatio_working_3-way'!Y43/3)</f>
        <v>3.4753678895993456E-2</v>
      </c>
      <c r="AD43" s="11">
        <f>'OddsRatio_working_3-way'!X43^(1/3)*SIN(('OddsRatio_working_3-way'!Y43+2*PI())/3)</f>
        <v>0.44464180601461423</v>
      </c>
      <c r="AE43" s="11">
        <f>'OddsRatio_working_3-way'!X43^(1/3)*SIN(('OddsRatio_working_3-way'!Y43+4*PI())/3)</f>
        <v>-0.47939548491060741</v>
      </c>
      <c r="AF43" s="11">
        <f>-'OddsRatio_working_3-way'!U43/(3*'OddsRatio_working_3-way'!X43^(1/3))*COS(('OddsRatio_working_3-way'!Y43)/3)</f>
        <v>0.53349317865692936</v>
      </c>
      <c r="AG43" s="11">
        <f>-'OddsRatio_working_3-way'!U43/(3*'OddsRatio_working_3-way'!X43^(1/3))*COS(('OddsRatio_working_3-way'!Y43+2*PI())/3)</f>
        <v>-0.29684415812736198</v>
      </c>
      <c r="AH43" s="11">
        <f>-'OddsRatio_working_3-way'!U43/(3*'OddsRatio_working_3-way'!X43^(1/3))*COS(('OddsRatio_working_3-way'!Y43+4*PI())/3)</f>
        <v>-0.23664902052956752</v>
      </c>
      <c r="AI43" s="11">
        <f>'OddsRatio_working_3-way'!U43/(3*'OddsRatio_working_3-way'!X43^(1/3))*SIN(('OddsRatio_working_3-way'!Y43)/3)</f>
        <v>-3.4753678895993463E-2</v>
      </c>
      <c r="AJ43" s="11">
        <f>'OddsRatio_working_3-way'!U43/(3*'OddsRatio_working_3-way'!X43^(1/3))*SIN(('OddsRatio_working_3-way'!Y43+2*PI())/3)</f>
        <v>-0.44464180601461434</v>
      </c>
      <c r="AK43" s="11">
        <f>'OddsRatio_working_3-way'!U43/(3*'OddsRatio_working_3-way'!X43^(1/3))*SIN(('OddsRatio_working_3-way'!Y43+4*PI())/3)</f>
        <v>0.47939548491060752</v>
      </c>
      <c r="AL43" s="11">
        <f>'OddsRatio_working_3-way'!Z43+'OddsRatio_working_3-way'!AF43</f>
        <v>1.0669863573138585</v>
      </c>
      <c r="AM43" s="11">
        <f>'OddsRatio_working_3-way'!AA43+'OddsRatio_working_3-way'!AG43</f>
        <v>-0.59368831625472385</v>
      </c>
      <c r="AN43" s="11">
        <f>'OddsRatio_working_3-way'!AB43+'OddsRatio_working_3-way'!AH43</f>
        <v>-0.47329804105913498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1.0669863573138585</v>
      </c>
      <c r="AS43" s="11">
        <f>IF(('OddsRatio_working_3-way'!X43=0),IF(Q43&gt;0,-Q43^(1/3),(-Q43)^(1/3)),'OddsRatio_working_3-way'!AM43-'OddsRatio_working_3-way'!R43/3)</f>
        <v>-0.59368831625472385</v>
      </c>
      <c r="AT43" s="11">
        <f>IF(('OddsRatio_working_3-way'!X43=0),IF(Q43&gt;0,-Q43^(1/3),(-Q43)^(1/3)),'OddsRatio_working_3-way'!AN43-'OddsRatio_working_3-way'!R43/3)</f>
        <v>-0.47329804105913498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9">
        <f t="shared" si="13"/>
        <v>0.68515692877268131</v>
      </c>
      <c r="E44" s="9">
        <f t="shared" si="14"/>
        <v>0.20585332616994234</v>
      </c>
      <c r="F44" s="9">
        <f t="shared" si="15"/>
        <v>0.10898974505737662</v>
      </c>
      <c r="G44" s="9">
        <f t="shared" si="16"/>
        <v>1.0686503458591834</v>
      </c>
      <c r="H44" s="9">
        <f t="shared" si="17"/>
        <v>1.4595196487194484</v>
      </c>
      <c r="I44" s="9">
        <f t="shared" si="18"/>
        <v>4.857827748551653</v>
      </c>
      <c r="J44" s="9">
        <f t="shared" si="19"/>
        <v>9.1751751458227506</v>
      </c>
      <c r="K44" s="11">
        <f t="shared" si="20"/>
        <v>0.69930069930069938</v>
      </c>
      <c r="L44" s="11">
        <f t="shared" si="21"/>
        <v>0.21691973969631234</v>
      </c>
      <c r="M44" s="11">
        <f t="shared" si="22"/>
        <v>0.11560693641618497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-0.20824952635668226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0.2050035779174495</v>
      </c>
      <c r="Q44" s="11">
        <f>2*'OddsRatio_working_3-way'!K44*'OddsRatio_working_3-way'!L44*'OddsRatio_working_3-way'!M44</f>
        <v>3.5073323852429346E-2</v>
      </c>
      <c r="R44" s="11">
        <f t="shared" si="23"/>
        <v>0</v>
      </c>
      <c r="S44" s="11">
        <f t="shared" si="24"/>
        <v>-0.98441317732616007</v>
      </c>
      <c r="T44" s="11">
        <f t="shared" si="25"/>
        <v>-0.16841970527393674</v>
      </c>
      <c r="U44" s="11">
        <f>'OddsRatio_working_3-way'!S44-'OddsRatio_working_3-way'!R44^2/3</f>
        <v>-0.98441317732616007</v>
      </c>
      <c r="V44" s="11">
        <f>'OddsRatio_working_3-way'!S44*'OddsRatio_working_3-way'!R44/3-2*'OddsRatio_working_3-way'!R44^3/27-'OddsRatio_working_3-way'!T44</f>
        <v>0.16841970527393674</v>
      </c>
      <c r="W44" s="11">
        <f>'OddsRatio_working_3-way'!V44^2+4*'OddsRatio_working_3-way'!U44^3/27</f>
        <v>-0.11296289062330035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0.18796814074987553</v>
      </c>
      <c r="Y44" s="11">
        <f>IF('OddsRatio_working_3-way'!W44&gt;=0,IF('OddsRatio_working_3-way'!V44+SQRT('OddsRatio_working_3-way'!W44)&gt;0,0,PI()),ACOS('OddsRatio_working_3-way'!V44/(2*'OddsRatio_working_3-way'!X44)))</f>
        <v>1.1062685500911209</v>
      </c>
      <c r="Z44" s="11">
        <f>'OddsRatio_working_3-way'!X44^(1/3)*COS('OddsRatio_working_3-way'!Y44/3)</f>
        <v>0.5343251729295917</v>
      </c>
      <c r="AA44" s="11">
        <f>'OddsRatio_working_3-way'!X44^(1/3)*COS(('OddsRatio_working_3-way'!Y44+2*PI())/3)</f>
        <v>-0.44598023523543995</v>
      </c>
      <c r="AB44" s="11">
        <f>'OddsRatio_working_3-way'!X44^(1/3)*COS(('OddsRatio_working_3-way'!Y44+4*PI())/3)</f>
        <v>-8.8344937694151679E-2</v>
      </c>
      <c r="AC44" s="11">
        <f>'OddsRatio_working_3-way'!X44^(1/3)*SIN('OddsRatio_working_3-way'!Y44/3)</f>
        <v>0.20648083530717462</v>
      </c>
      <c r="AD44" s="11">
        <f>'OddsRatio_working_3-way'!X44^(1/3)*SIN(('OddsRatio_working_3-way'!Y44+2*PI())/3)</f>
        <v>0.3594987559849524</v>
      </c>
      <c r="AE44" s="11">
        <f>'OddsRatio_working_3-way'!X44^(1/3)*SIN(('OddsRatio_working_3-way'!Y44+4*PI())/3)</f>
        <v>-0.56597959129212705</v>
      </c>
      <c r="AF44" s="11">
        <f>-'OddsRatio_working_3-way'!U44/(3*'OddsRatio_working_3-way'!X44^(1/3))*COS(('OddsRatio_working_3-way'!Y44)/3)</f>
        <v>0.5343251729295917</v>
      </c>
      <c r="AG44" s="11">
        <f>-'OddsRatio_working_3-way'!U44/(3*'OddsRatio_working_3-way'!X44^(1/3))*COS(('OddsRatio_working_3-way'!Y44+2*PI())/3)</f>
        <v>-0.44598023523543995</v>
      </c>
      <c r="AH44" s="11">
        <f>-'OddsRatio_working_3-way'!U44/(3*'OddsRatio_working_3-way'!X44^(1/3))*COS(('OddsRatio_working_3-way'!Y44+4*PI())/3)</f>
        <v>-8.8344937694151679E-2</v>
      </c>
      <c r="AI44" s="11">
        <f>'OddsRatio_working_3-way'!U44/(3*'OddsRatio_working_3-way'!X44^(1/3))*SIN(('OddsRatio_working_3-way'!Y44)/3)</f>
        <v>-0.20648083530717462</v>
      </c>
      <c r="AJ44" s="11">
        <f>'OddsRatio_working_3-way'!U44/(3*'OddsRatio_working_3-way'!X44^(1/3))*SIN(('OddsRatio_working_3-way'!Y44+2*PI())/3)</f>
        <v>-0.3594987559849524</v>
      </c>
      <c r="AK44" s="11">
        <f>'OddsRatio_working_3-way'!U44/(3*'OddsRatio_working_3-way'!X44^(1/3))*SIN(('OddsRatio_working_3-way'!Y44+4*PI())/3)</f>
        <v>0.56597959129212705</v>
      </c>
      <c r="AL44" s="11">
        <f>'OddsRatio_working_3-way'!Z44+'OddsRatio_working_3-way'!AF44</f>
        <v>1.0686503458591834</v>
      </c>
      <c r="AM44" s="11">
        <f>'OddsRatio_working_3-way'!AA44+'OddsRatio_working_3-way'!AG44</f>
        <v>-0.8919604704708799</v>
      </c>
      <c r="AN44" s="11">
        <f>'OddsRatio_working_3-way'!AB44+'OddsRatio_working_3-way'!AH44</f>
        <v>-0.17668987538830336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1.0686503458591834</v>
      </c>
      <c r="AS44" s="11">
        <f>IF(('OddsRatio_working_3-way'!X44=0),IF(Q44&gt;0,-Q44^(1/3),(-Q44)^(1/3)),'OddsRatio_working_3-way'!AM44-'OddsRatio_working_3-way'!R44/3)</f>
        <v>-0.8919604704708799</v>
      </c>
      <c r="AT44" s="11">
        <f>IF(('OddsRatio_working_3-way'!X44=0),IF(Q44&gt;0,-Q44^(1/3),(-Q44)^(1/3)),'OddsRatio_working_3-way'!AN44-'OddsRatio_working_3-way'!R44/3)</f>
        <v>-0.17668987538830336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9">
        <f t="shared" si="13"/>
        <v>0.60703775914324765</v>
      </c>
      <c r="E45" s="9">
        <f t="shared" si="14"/>
        <v>0.22108001384659542</v>
      </c>
      <c r="F45" s="9">
        <f t="shared" si="15"/>
        <v>0.17188222701015676</v>
      </c>
      <c r="G45" s="9">
        <f t="shared" si="16"/>
        <v>1.0612196443205399</v>
      </c>
      <c r="H45" s="9">
        <f t="shared" si="17"/>
        <v>1.6473439830355294</v>
      </c>
      <c r="I45" s="9">
        <f t="shared" si="18"/>
        <v>4.5232492191441924</v>
      </c>
      <c r="J45" s="9">
        <f t="shared" si="19"/>
        <v>5.8179371852152499</v>
      </c>
      <c r="K45" s="11">
        <f t="shared" si="20"/>
        <v>0.6211180124223602</v>
      </c>
      <c r="L45" s="11">
        <f t="shared" si="21"/>
        <v>0.23148148148148145</v>
      </c>
      <c r="M45" s="11">
        <f t="shared" si="22"/>
        <v>0.18050541516245489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-0.23861864981783354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0.21981839004284456</v>
      </c>
      <c r="Q45" s="11">
        <f>2*'OddsRatio_working_3-way'!K45*'OddsRatio_working_3-way'!L45*'OddsRatio_working_3-way'!M45</f>
        <v>5.1905168841285612E-2</v>
      </c>
      <c r="R45" s="11">
        <f t="shared" si="23"/>
        <v>0</v>
      </c>
      <c r="S45" s="11">
        <f t="shared" si="24"/>
        <v>-0.92121211066552644</v>
      </c>
      <c r="T45" s="11">
        <f t="shared" si="25"/>
        <v>-0.21752352081830612</v>
      </c>
      <c r="U45" s="11">
        <f>'OddsRatio_working_3-way'!S45-'OddsRatio_working_3-way'!R45^2/3</f>
        <v>-0.92121211066552644</v>
      </c>
      <c r="V45" s="11">
        <f>'OddsRatio_working_3-way'!S45*'OddsRatio_working_3-way'!R45/3-2*'OddsRatio_working_3-way'!R45^3/27-'OddsRatio_working_3-way'!T45</f>
        <v>0.21752352081830612</v>
      </c>
      <c r="W45" s="11">
        <f>'OddsRatio_working_3-way'!V45^2+4*'OddsRatio_working_3-way'!U45^3/27</f>
        <v>-6.8501273180971697E-2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0.17016003885325406</v>
      </c>
      <c r="Y45" s="11">
        <f>IF('OddsRatio_working_3-way'!W45&gt;=0,IF('OddsRatio_working_3-way'!V45+SQRT('OddsRatio_working_3-way'!W45)&gt;0,0,PI()),ACOS('OddsRatio_working_3-way'!V45/(2*'OddsRatio_working_3-way'!X45)))</f>
        <v>0.87737343447058602</v>
      </c>
      <c r="Z45" s="11">
        <f>'OddsRatio_working_3-way'!X45^(1/3)*COS('OddsRatio_working_3-way'!Y45/3)</f>
        <v>0.53060982216026986</v>
      </c>
      <c r="AA45" s="11">
        <f>'OddsRatio_working_3-way'!X45^(1/3)*COS(('OddsRatio_working_3-way'!Y45+2*PI())/3)</f>
        <v>-0.40366292543661053</v>
      </c>
      <c r="AB45" s="11">
        <f>'OddsRatio_working_3-way'!X45^(1/3)*COS(('OddsRatio_working_3-way'!Y45+4*PI())/3)</f>
        <v>-0.12694689672365941</v>
      </c>
      <c r="AC45" s="11">
        <f>'OddsRatio_working_3-way'!X45^(1/3)*SIN('OddsRatio_working_3-way'!Y45/3)</f>
        <v>0.15976207366650655</v>
      </c>
      <c r="AD45" s="11">
        <f>'OddsRatio_working_3-way'!X45^(1/3)*SIN(('OddsRatio_working_3-way'!Y45+2*PI())/3)</f>
        <v>0.37964054865508357</v>
      </c>
      <c r="AE45" s="11">
        <f>'OddsRatio_working_3-way'!X45^(1/3)*SIN(('OddsRatio_working_3-way'!Y45+4*PI())/3)</f>
        <v>-0.53940262232159009</v>
      </c>
      <c r="AF45" s="11">
        <f>-'OddsRatio_working_3-way'!U45/(3*'OddsRatio_working_3-way'!X45^(1/3))*COS(('OddsRatio_working_3-way'!Y45)/3)</f>
        <v>0.53060982216026997</v>
      </c>
      <c r="AG45" s="11">
        <f>-'OddsRatio_working_3-way'!U45/(3*'OddsRatio_working_3-way'!X45^(1/3))*COS(('OddsRatio_working_3-way'!Y45+2*PI())/3)</f>
        <v>-0.40366292543661064</v>
      </c>
      <c r="AH45" s="11">
        <f>-'OddsRatio_working_3-way'!U45/(3*'OddsRatio_working_3-way'!X45^(1/3))*COS(('OddsRatio_working_3-way'!Y45+4*PI())/3)</f>
        <v>-0.12694689672365944</v>
      </c>
      <c r="AI45" s="11">
        <f>'OddsRatio_working_3-way'!U45/(3*'OddsRatio_working_3-way'!X45^(1/3))*SIN(('OddsRatio_working_3-way'!Y45)/3)</f>
        <v>-0.15976207366650658</v>
      </c>
      <c r="AJ45" s="11">
        <f>'OddsRatio_working_3-way'!U45/(3*'OddsRatio_working_3-way'!X45^(1/3))*SIN(('OddsRatio_working_3-way'!Y45+2*PI())/3)</f>
        <v>-0.37964054865508362</v>
      </c>
      <c r="AK45" s="11">
        <f>'OddsRatio_working_3-way'!U45/(3*'OddsRatio_working_3-way'!X45^(1/3))*SIN(('OddsRatio_working_3-way'!Y45+4*PI())/3)</f>
        <v>0.5394026223215902</v>
      </c>
      <c r="AL45" s="11">
        <f>'OddsRatio_working_3-way'!Z45+'OddsRatio_working_3-way'!AF45</f>
        <v>1.0612196443205399</v>
      </c>
      <c r="AM45" s="11">
        <f>'OddsRatio_working_3-way'!AA45+'OddsRatio_working_3-way'!AG45</f>
        <v>-0.80732585087322117</v>
      </c>
      <c r="AN45" s="11">
        <f>'OddsRatio_working_3-way'!AB45+'OddsRatio_working_3-way'!AH45</f>
        <v>-0.25389379344731888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1.0612196443205399</v>
      </c>
      <c r="AS45" s="11">
        <f>IF(('OddsRatio_working_3-way'!X45=0),IF(Q45&gt;0,-Q45^(1/3),(-Q45)^(1/3)),'OddsRatio_working_3-way'!AM45-'OddsRatio_working_3-way'!R45/3)</f>
        <v>-0.80732585087322117</v>
      </c>
      <c r="AT45" s="11">
        <f>IF(('OddsRatio_working_3-way'!X45=0),IF(Q45&gt;0,-Q45^(1/3),(-Q45)^(1/3)),'OddsRatio_working_3-way'!AN45-'OddsRatio_working_3-way'!R45/3)</f>
        <v>-0.25389379344731888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9">
        <f t="shared" si="13"/>
        <v>0.23537140496456907</v>
      </c>
      <c r="E46" s="9">
        <f t="shared" si="14"/>
        <v>0.23654206403310243</v>
      </c>
      <c r="F46" s="9">
        <f t="shared" si="15"/>
        <v>0.5280865310023285</v>
      </c>
      <c r="G46" s="9">
        <f t="shared" si="16"/>
        <v>1.051328302984877</v>
      </c>
      <c r="H46" s="9">
        <f t="shared" si="17"/>
        <v>4.2486044562232701</v>
      </c>
      <c r="I46" s="9">
        <f t="shared" si="18"/>
        <v>4.2275778901635732</v>
      </c>
      <c r="J46" s="9">
        <f t="shared" si="19"/>
        <v>1.8936290575371457</v>
      </c>
      <c r="K46" s="11">
        <f t="shared" si="20"/>
        <v>0.24449877750611249</v>
      </c>
      <c r="L46" s="11">
        <f t="shared" si="21"/>
        <v>0.24570024570024568</v>
      </c>
      <c r="M46" s="11">
        <f t="shared" si="22"/>
        <v>0.54054054054054046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-0.26183417758122052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0.22762951461821479</v>
      </c>
      <c r="Q46" s="11">
        <f>2*'OddsRatio_working_3-way'!K46*'OddsRatio_working_3-way'!L46*'OddsRatio_working_3-way'!M46</f>
        <v>6.4944226709904351E-2</v>
      </c>
      <c r="R46" s="11">
        <f t="shared" si="23"/>
        <v>0</v>
      </c>
      <c r="S46" s="11">
        <f t="shared" si="24"/>
        <v>-0.8693651711973488</v>
      </c>
      <c r="T46" s="11">
        <f t="shared" si="25"/>
        <v>-0.24803571218183984</v>
      </c>
      <c r="U46" s="11">
        <f>'OddsRatio_working_3-way'!S46-'OddsRatio_working_3-way'!R46^2/3</f>
        <v>-0.8693651711973488</v>
      </c>
      <c r="V46" s="11">
        <f>'OddsRatio_working_3-way'!S46*'OddsRatio_working_3-way'!R46/3-2*'OddsRatio_working_3-way'!R46^3/27-'OddsRatio_working_3-way'!T46</f>
        <v>0.24803571218183984</v>
      </c>
      <c r="W46" s="11">
        <f>'OddsRatio_working_3-way'!V46^2+4*'OddsRatio_working_3-way'!U46^3/27</f>
        <v>-3.582088486494199E-2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0.15599887770629511</v>
      </c>
      <c r="Y46" s="11">
        <f>IF('OddsRatio_working_3-way'!W46&gt;=0,IF('OddsRatio_working_3-way'!V46+SQRT('OddsRatio_working_3-way'!W46)&gt;0,0,PI()),ACOS('OddsRatio_working_3-way'!V46/(2*'OddsRatio_working_3-way'!X46)))</f>
        <v>0.65180197427795239</v>
      </c>
      <c r="Z46" s="11">
        <f>'OddsRatio_working_3-way'!X46^(1/3)*COS('OddsRatio_working_3-way'!Y46/3)</f>
        <v>0.5256641514924385</v>
      </c>
      <c r="AA46" s="11">
        <f>'OddsRatio_working_3-way'!X46^(1/3)*COS(('OddsRatio_working_3-way'!Y46+2*PI())/3)</f>
        <v>-0.36332681529082517</v>
      </c>
      <c r="AB46" s="11">
        <f>'OddsRatio_working_3-way'!X46^(1/3)*COS(('OddsRatio_working_3-way'!Y46+4*PI())/3)</f>
        <v>-0.16233733620161347</v>
      </c>
      <c r="AC46" s="11">
        <f>'OddsRatio_working_3-way'!X46^(1/3)*SIN('OddsRatio_working_3-way'!Y46/3)</f>
        <v>0.11604132985643906</v>
      </c>
      <c r="AD46" s="11">
        <f>'OddsRatio_working_3-way'!X46^(1/3)*SIN(('OddsRatio_working_3-way'!Y46+2*PI())/3)</f>
        <v>0.39721784412302386</v>
      </c>
      <c r="AE46" s="11">
        <f>'OddsRatio_working_3-way'!X46^(1/3)*SIN(('OddsRatio_working_3-way'!Y46+4*PI())/3)</f>
        <v>-0.51325917397946297</v>
      </c>
      <c r="AF46" s="11">
        <f>-'OddsRatio_working_3-way'!U46/(3*'OddsRatio_working_3-way'!X46^(1/3))*COS(('OddsRatio_working_3-way'!Y46)/3)</f>
        <v>0.52566415149243839</v>
      </c>
      <c r="AG46" s="11">
        <f>-'OddsRatio_working_3-way'!U46/(3*'OddsRatio_working_3-way'!X46^(1/3))*COS(('OddsRatio_working_3-way'!Y46+2*PI())/3)</f>
        <v>-0.36332681529082511</v>
      </c>
      <c r="AH46" s="11">
        <f>-'OddsRatio_working_3-way'!U46/(3*'OddsRatio_working_3-way'!X46^(1/3))*COS(('OddsRatio_working_3-way'!Y46+4*PI())/3)</f>
        <v>-0.16233733620161345</v>
      </c>
      <c r="AI46" s="11">
        <f>'OddsRatio_working_3-way'!U46/(3*'OddsRatio_working_3-way'!X46^(1/3))*SIN(('OddsRatio_working_3-way'!Y46)/3)</f>
        <v>-0.11604132985643903</v>
      </c>
      <c r="AJ46" s="11">
        <f>'OddsRatio_working_3-way'!U46/(3*'OddsRatio_working_3-way'!X46^(1/3))*SIN(('OddsRatio_working_3-way'!Y46+2*PI())/3)</f>
        <v>-0.3972178441230238</v>
      </c>
      <c r="AK46" s="11">
        <f>'OddsRatio_working_3-way'!U46/(3*'OddsRatio_working_3-way'!X46^(1/3))*SIN(('OddsRatio_working_3-way'!Y46+4*PI())/3)</f>
        <v>0.51325917397946286</v>
      </c>
      <c r="AL46" s="11">
        <f>'OddsRatio_working_3-way'!Z46+'OddsRatio_working_3-way'!AF46</f>
        <v>1.051328302984877</v>
      </c>
      <c r="AM46" s="11">
        <f>'OddsRatio_working_3-way'!AA46+'OddsRatio_working_3-way'!AG46</f>
        <v>-0.72665363058165022</v>
      </c>
      <c r="AN46" s="11">
        <f>'OddsRatio_working_3-way'!AB46+'OddsRatio_working_3-way'!AH46</f>
        <v>-0.32467467240322689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1.051328302984877</v>
      </c>
      <c r="AS46" s="11">
        <f>IF(('OddsRatio_working_3-way'!X46=0),IF(Q46&gt;0,-Q46^(1/3),(-Q46)^(1/3)),'OddsRatio_working_3-way'!AM46-'OddsRatio_working_3-way'!R46/3)</f>
        <v>-0.72665363058165022</v>
      </c>
      <c r="AT46" s="11">
        <f>IF(('OddsRatio_working_3-way'!X46=0),IF(Q46&gt;0,-Q46^(1/3),(-Q46)^(1/3)),'OddsRatio_working_3-way'!AN46-'OddsRatio_working_3-way'!R46/3)</f>
        <v>-0.32467467240322689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9">
        <f t="shared" si="13"/>
        <v>0.4541726733956537</v>
      </c>
      <c r="E47" s="9">
        <f t="shared" si="14"/>
        <v>0.29112395626784116</v>
      </c>
      <c r="F47" s="9">
        <f t="shared" si="15"/>
        <v>0.2547033703365052</v>
      </c>
      <c r="G47" s="9">
        <f t="shared" si="16"/>
        <v>1.0450484710323944</v>
      </c>
      <c r="H47" s="9">
        <f t="shared" si="17"/>
        <v>2.2018057416872532</v>
      </c>
      <c r="I47" s="9">
        <f t="shared" si="18"/>
        <v>3.4349629375054782</v>
      </c>
      <c r="J47" s="9">
        <f t="shared" si="19"/>
        <v>3.9261357188907038</v>
      </c>
      <c r="K47" s="11">
        <f t="shared" si="20"/>
        <v>0.46511627906976744</v>
      </c>
      <c r="L47" s="11">
        <f t="shared" si="21"/>
        <v>0.3003003003003003</v>
      </c>
      <c r="M47" s="11">
        <f t="shared" si="22"/>
        <v>0.26315789473684209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-0.27576903709094647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0.23083058578774612</v>
      </c>
      <c r="Q47" s="11">
        <f>2*'OddsRatio_working_3-way'!K47*'OddsRatio_working_3-way'!L47*'OddsRatio_working_3-way'!M47</f>
        <v>7.351292541011023E-2</v>
      </c>
      <c r="R47" s="11">
        <f t="shared" si="23"/>
        <v>0</v>
      </c>
      <c r="S47" s="11">
        <f t="shared" si="24"/>
        <v>-0.83704315837176457</v>
      </c>
      <c r="T47" s="11">
        <f t="shared" si="25"/>
        <v>-0.26657425425852377</v>
      </c>
      <c r="U47" s="11">
        <f>'OddsRatio_working_3-way'!S47-'OddsRatio_working_3-way'!R47^2/3</f>
        <v>-0.83704315837176457</v>
      </c>
      <c r="V47" s="11">
        <f>'OddsRatio_working_3-way'!S47*'OddsRatio_working_3-way'!R47/3-2*'OddsRatio_working_3-way'!R47^3/27-'OddsRatio_working_3-way'!T47</f>
        <v>0.26657425425852377</v>
      </c>
      <c r="W47" s="11">
        <f>'OddsRatio_working_3-way'!V47^2+4*'OddsRatio_working_3-way'!U47^3/27</f>
        <v>-1.5822161622693898E-2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0.14738045550223236</v>
      </c>
      <c r="Y47" s="11">
        <f>IF('OddsRatio_working_3-way'!W47&gt;=0,IF('OddsRatio_working_3-way'!V47+SQRT('OddsRatio_working_3-way'!W47)&gt;0,0,PI()),ACOS('OddsRatio_working_3-way'!V47/(2*'OddsRatio_working_3-way'!X47)))</f>
        <v>0.44088463257068278</v>
      </c>
      <c r="Z47" s="11">
        <f>'OddsRatio_working_3-way'!X47^(1/3)*COS('OddsRatio_working_3-way'!Y47/3)</f>
        <v>0.5225242355161972</v>
      </c>
      <c r="AA47" s="11">
        <f>'OddsRatio_working_3-way'!X47^(1/3)*COS(('OddsRatio_working_3-way'!Y47+2*PI())/3)</f>
        <v>-0.32824798989992726</v>
      </c>
      <c r="AB47" s="11">
        <f>'OddsRatio_working_3-way'!X47^(1/3)*COS(('OddsRatio_working_3-way'!Y47+4*PI())/3)</f>
        <v>-0.1942762456162698</v>
      </c>
      <c r="AC47" s="11">
        <f>'OddsRatio_working_3-way'!X47^(1/3)*SIN('OddsRatio_working_3-way'!Y47/3)</f>
        <v>7.7348622625973334E-2</v>
      </c>
      <c r="AD47" s="11">
        <f>'OddsRatio_working_3-way'!X47^(1/3)*SIN(('OddsRatio_working_3-way'!Y47+2*PI())/3)</f>
        <v>0.41384495073708316</v>
      </c>
      <c r="AE47" s="11">
        <f>'OddsRatio_working_3-way'!X47^(1/3)*SIN(('OddsRatio_working_3-way'!Y47+4*PI())/3)</f>
        <v>-0.49119357336305647</v>
      </c>
      <c r="AF47" s="11">
        <f>-'OddsRatio_working_3-way'!U47/(3*'OddsRatio_working_3-way'!X47^(1/3))*COS(('OddsRatio_working_3-way'!Y47)/3)</f>
        <v>0.5225242355161972</v>
      </c>
      <c r="AG47" s="11">
        <f>-'OddsRatio_working_3-way'!U47/(3*'OddsRatio_working_3-way'!X47^(1/3))*COS(('OddsRatio_working_3-way'!Y47+2*PI())/3)</f>
        <v>-0.32824798989992726</v>
      </c>
      <c r="AH47" s="11">
        <f>-'OddsRatio_working_3-way'!U47/(3*'OddsRatio_working_3-way'!X47^(1/3))*COS(('OddsRatio_working_3-way'!Y47+4*PI())/3)</f>
        <v>-0.1942762456162698</v>
      </c>
      <c r="AI47" s="11">
        <f>'OddsRatio_working_3-way'!U47/(3*'OddsRatio_working_3-way'!X47^(1/3))*SIN(('OddsRatio_working_3-way'!Y47)/3)</f>
        <v>-7.7348622625973334E-2</v>
      </c>
      <c r="AJ47" s="11">
        <f>'OddsRatio_working_3-way'!U47/(3*'OddsRatio_working_3-way'!X47^(1/3))*SIN(('OddsRatio_working_3-way'!Y47+2*PI())/3)</f>
        <v>-0.41384495073708316</v>
      </c>
      <c r="AK47" s="11">
        <f>'OddsRatio_working_3-way'!U47/(3*'OddsRatio_working_3-way'!X47^(1/3))*SIN(('OddsRatio_working_3-way'!Y47+4*PI())/3)</f>
        <v>0.49119357336305647</v>
      </c>
      <c r="AL47" s="11">
        <f>'OddsRatio_working_3-way'!Z47+'OddsRatio_working_3-way'!AF47</f>
        <v>1.0450484710323944</v>
      </c>
      <c r="AM47" s="11">
        <f>'OddsRatio_working_3-way'!AA47+'OddsRatio_working_3-way'!AG47</f>
        <v>-0.65649597979985452</v>
      </c>
      <c r="AN47" s="11">
        <f>'OddsRatio_working_3-way'!AB47+'OddsRatio_working_3-way'!AH47</f>
        <v>-0.3885524912325396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1.0450484710323944</v>
      </c>
      <c r="AS47" s="11">
        <f>IF(('OddsRatio_working_3-way'!X47=0),IF(Q47&gt;0,-Q47^(1/3),(-Q47)^(1/3)),'OddsRatio_working_3-way'!AM47-'OddsRatio_working_3-way'!R47/3)</f>
        <v>-0.65649597979985452</v>
      </c>
      <c r="AT47" s="11">
        <f>IF(('OddsRatio_working_3-way'!X47=0),IF(Q47&gt;0,-Q47^(1/3),(-Q47)^(1/3)),'OddsRatio_working_3-way'!AN47-'OddsRatio_working_3-way'!R47/3)</f>
        <v>-0.3885524912325396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9">
        <f t="shared" si="13"/>
        <v>0.55503569280813347</v>
      </c>
      <c r="E48" s="9">
        <f t="shared" si="14"/>
        <v>0.24445632689496627</v>
      </c>
      <c r="F48" s="9">
        <f t="shared" si="15"/>
        <v>0.20050798029690037</v>
      </c>
      <c r="G48" s="9">
        <f t="shared" si="16"/>
        <v>1.0548499117346601</v>
      </c>
      <c r="H48" s="9">
        <f t="shared" si="17"/>
        <v>1.8016859329183417</v>
      </c>
      <c r="I48" s="9">
        <f t="shared" si="18"/>
        <v>4.0907102413825545</v>
      </c>
      <c r="J48" s="9">
        <f t="shared" si="19"/>
        <v>4.9873326663570152</v>
      </c>
      <c r="K48" s="11">
        <f t="shared" si="20"/>
        <v>0.56818181818181823</v>
      </c>
      <c r="L48" s="11">
        <f t="shared" si="21"/>
        <v>0.2544529262086514</v>
      </c>
      <c r="M48" s="11">
        <f t="shared" si="22"/>
        <v>0.20920502092050208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-0.2545891538593319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0.22593706718079903</v>
      </c>
      <c r="Q48" s="11">
        <f>2*'OddsRatio_working_3-way'!K48*'OddsRatio_working_3-way'!L48*'OddsRatio_working_3-way'!M48</f>
        <v>6.0491851989504422E-2</v>
      </c>
      <c r="R48" s="11">
        <f t="shared" si="23"/>
        <v>0</v>
      </c>
      <c r="S48" s="11">
        <f t="shared" si="24"/>
        <v>-0.88745755172915186</v>
      </c>
      <c r="T48" s="11">
        <f t="shared" si="25"/>
        <v>-0.23760577020860824</v>
      </c>
      <c r="U48" s="11">
        <f>'OddsRatio_working_3-way'!S48-'OddsRatio_working_3-way'!R48^2/3</f>
        <v>-0.88745755172915186</v>
      </c>
      <c r="V48" s="11">
        <f>'OddsRatio_working_3-way'!S48*'OddsRatio_working_3-way'!R48/3-2*'OddsRatio_working_3-way'!R48^3/27-'OddsRatio_working_3-way'!T48</f>
        <v>0.23760577020860824</v>
      </c>
      <c r="W48" s="11">
        <f>'OddsRatio_working_3-way'!V48^2+4*'OddsRatio_working_3-way'!U48^3/27</f>
        <v>-4.7090849479849407E-2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0.1608938714776571</v>
      </c>
      <c r="Y48" s="11">
        <f>IF('OddsRatio_working_3-way'!W48&gt;=0,IF('OddsRatio_working_3-way'!V48+SQRT('OddsRatio_working_3-way'!W48)&gt;0,0,PI()),ACOS('OddsRatio_working_3-way'!V48/(2*'OddsRatio_working_3-way'!X48)))</f>
        <v>0.74011226528765672</v>
      </c>
      <c r="Z48" s="11">
        <f>'OddsRatio_working_3-way'!X48^(1/3)*COS('OddsRatio_working_3-way'!Y48/3)</f>
        <v>0.52742495586733007</v>
      </c>
      <c r="AA48" s="11">
        <f>'OddsRatio_working_3-way'!X48^(1/3)*COS(('OddsRatio_working_3-way'!Y48+2*PI())/3)</f>
        <v>-0.37874106081003833</v>
      </c>
      <c r="AB48" s="11">
        <f>'OddsRatio_working_3-way'!X48^(1/3)*COS(('OddsRatio_working_3-way'!Y48+4*PI())/3)</f>
        <v>-0.14868389505729185</v>
      </c>
      <c r="AC48" s="11">
        <f>'OddsRatio_working_3-way'!X48^(1/3)*SIN('OddsRatio_working_3-way'!Y48/3)</f>
        <v>0.13282356657635075</v>
      </c>
      <c r="AD48" s="11">
        <f>'OddsRatio_working_3-way'!X48^(1/3)*SIN(('OddsRatio_working_3-way'!Y48+2*PI())/3)</f>
        <v>0.39035162708281901</v>
      </c>
      <c r="AE48" s="11">
        <f>'OddsRatio_working_3-way'!X48^(1/3)*SIN(('OddsRatio_working_3-way'!Y48+4*PI())/3)</f>
        <v>-0.52317519365916954</v>
      </c>
      <c r="AF48" s="11">
        <f>-'OddsRatio_working_3-way'!U48/(3*'OddsRatio_working_3-way'!X48^(1/3))*COS(('OddsRatio_working_3-way'!Y48)/3)</f>
        <v>0.52742495586733007</v>
      </c>
      <c r="AG48" s="11">
        <f>-'OddsRatio_working_3-way'!U48/(3*'OddsRatio_working_3-way'!X48^(1/3))*COS(('OddsRatio_working_3-way'!Y48+2*PI())/3)</f>
        <v>-0.37874106081003833</v>
      </c>
      <c r="AH48" s="11">
        <f>-'OddsRatio_working_3-way'!U48/(3*'OddsRatio_working_3-way'!X48^(1/3))*COS(('OddsRatio_working_3-way'!Y48+4*PI())/3)</f>
        <v>-0.14868389505729185</v>
      </c>
      <c r="AI48" s="11">
        <f>'OddsRatio_working_3-way'!U48/(3*'OddsRatio_working_3-way'!X48^(1/3))*SIN(('OddsRatio_working_3-way'!Y48)/3)</f>
        <v>-0.13282356657635075</v>
      </c>
      <c r="AJ48" s="11">
        <f>'OddsRatio_working_3-way'!U48/(3*'OddsRatio_working_3-way'!X48^(1/3))*SIN(('OddsRatio_working_3-way'!Y48+2*PI())/3)</f>
        <v>-0.39035162708281901</v>
      </c>
      <c r="AK48" s="11">
        <f>'OddsRatio_working_3-way'!U48/(3*'OddsRatio_working_3-way'!X48^(1/3))*SIN(('OddsRatio_working_3-way'!Y48+4*PI())/3)</f>
        <v>0.52317519365916954</v>
      </c>
      <c r="AL48" s="11">
        <f>'OddsRatio_working_3-way'!Z48+'OddsRatio_working_3-way'!AF48</f>
        <v>1.0548499117346601</v>
      </c>
      <c r="AM48" s="11">
        <f>'OddsRatio_working_3-way'!AA48+'OddsRatio_working_3-way'!AG48</f>
        <v>-0.75748212162007666</v>
      </c>
      <c r="AN48" s="11">
        <f>'OddsRatio_working_3-way'!AB48+'OddsRatio_working_3-way'!AH48</f>
        <v>-0.2973677901145837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1.0548499117346601</v>
      </c>
      <c r="AS48" s="11">
        <f>IF(('OddsRatio_working_3-way'!X48=0),IF(Q48&gt;0,-Q48^(1/3),(-Q48)^(1/3)),'OddsRatio_working_3-way'!AM48-'OddsRatio_working_3-way'!R48/3)</f>
        <v>-0.75748212162007666</v>
      </c>
      <c r="AT48" s="11">
        <f>IF(('OddsRatio_working_3-way'!X48=0),IF(Q48&gt;0,-Q48^(1/3),(-Q48)^(1/3)),'OddsRatio_working_3-way'!AN48-'OddsRatio_working_3-way'!R48/3)</f>
        <v>-0.2973677901145837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9">
        <f t="shared" si="13"/>
        <v>0.45198465401826615</v>
      </c>
      <c r="E49" s="9">
        <f t="shared" si="14"/>
        <v>0.31571492410941476</v>
      </c>
      <c r="F49" s="9">
        <f t="shared" si="15"/>
        <v>0.23230042187231897</v>
      </c>
      <c r="G49" s="9">
        <f t="shared" si="16"/>
        <v>1.0729774305735591</v>
      </c>
      <c r="H49" s="9">
        <f t="shared" si="17"/>
        <v>2.2124644965481211</v>
      </c>
      <c r="I49" s="9">
        <f t="shared" si="18"/>
        <v>3.1674144097585901</v>
      </c>
      <c r="J49" s="9">
        <f t="shared" si="19"/>
        <v>4.3047704861665617</v>
      </c>
      <c r="K49" s="11">
        <f t="shared" si="20"/>
        <v>0.46948356807511737</v>
      </c>
      <c r="L49" s="11">
        <f t="shared" si="21"/>
        <v>0.33112582781456956</v>
      </c>
      <c r="M49" s="11">
        <f t="shared" si="22"/>
        <v>0.24509803921568626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-0.26787600902998376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0.23737847593721445</v>
      </c>
      <c r="Q49" s="11">
        <f>2*'OddsRatio_working_3-way'!K49*'OddsRatio_working_3-way'!L49*'OddsRatio_working_3-way'!M49</f>
        <v>7.6204968198142667E-2</v>
      </c>
      <c r="R49" s="11">
        <f t="shared" si="23"/>
        <v>0</v>
      </c>
      <c r="S49" s="11">
        <f t="shared" si="24"/>
        <v>-0.88615056195885133</v>
      </c>
      <c r="T49" s="11">
        <f t="shared" si="25"/>
        <v>-0.28447851106223154</v>
      </c>
      <c r="U49" s="11">
        <f>'OddsRatio_working_3-way'!S49-'OddsRatio_working_3-way'!R49^2/3</f>
        <v>-0.88615056195885133</v>
      </c>
      <c r="V49" s="11">
        <f>'OddsRatio_working_3-way'!S49*'OddsRatio_working_3-way'!R49/3-2*'OddsRatio_working_3-way'!R49^3/27-'OddsRatio_working_3-way'!T49</f>
        <v>0.28447851106223154</v>
      </c>
      <c r="W49" s="11">
        <f>'OddsRatio_working_3-way'!V49^2+4*'OddsRatio_working_3-way'!U49^3/27</f>
        <v>-2.2162508279180218E-2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0.16053857132739505</v>
      </c>
      <c r="Y49" s="11">
        <f>IF('OddsRatio_working_3-way'!W49&gt;=0,IF('OddsRatio_working_3-way'!V49+SQRT('OddsRatio_working_3-way'!W49)&gt;0,0,PI()),ACOS('OddsRatio_working_3-way'!V49/(2*'OddsRatio_working_3-way'!X49)))</f>
        <v>0.4821221431724414</v>
      </c>
      <c r="Z49" s="11">
        <f>'OddsRatio_working_3-way'!X49^(1/3)*COS('OddsRatio_working_3-way'!Y49/3)</f>
        <v>0.53648871528677966</v>
      </c>
      <c r="AA49" s="11">
        <f>'OddsRatio_working_3-way'!X49^(1/3)*COS(('OddsRatio_working_3-way'!Y49+2*PI())/3)</f>
        <v>-0.34356058608831663</v>
      </c>
      <c r="AB49" s="11">
        <f>'OddsRatio_working_3-way'!X49^(1/3)*COS(('OddsRatio_working_3-way'!Y49+4*PI())/3)</f>
        <v>-0.19292812919846292</v>
      </c>
      <c r="AC49" s="11">
        <f>'OddsRatio_working_3-way'!X49^(1/3)*SIN('OddsRatio_working_3-way'!Y49/3)</f>
        <v>8.696768953405172E-2</v>
      </c>
      <c r="AD49" s="11">
        <f>'OddsRatio_working_3-way'!X49^(1/3)*SIN(('OddsRatio_working_3-way'!Y49+2*PI())/3)</f>
        <v>0.42112901151500226</v>
      </c>
      <c r="AE49" s="11">
        <f>'OddsRatio_working_3-way'!X49^(1/3)*SIN(('OddsRatio_working_3-way'!Y49+4*PI())/3)</f>
        <v>-0.50809670104905402</v>
      </c>
      <c r="AF49" s="11">
        <f>-'OddsRatio_working_3-way'!U49/(3*'OddsRatio_working_3-way'!X49^(1/3))*COS(('OddsRatio_working_3-way'!Y49)/3)</f>
        <v>0.53648871528677944</v>
      </c>
      <c r="AG49" s="11">
        <f>-'OddsRatio_working_3-way'!U49/(3*'OddsRatio_working_3-way'!X49^(1/3))*COS(('OddsRatio_working_3-way'!Y49+2*PI())/3)</f>
        <v>-0.34356058608831652</v>
      </c>
      <c r="AH49" s="11">
        <f>-'OddsRatio_working_3-way'!U49/(3*'OddsRatio_working_3-way'!X49^(1/3))*COS(('OddsRatio_working_3-way'!Y49+4*PI())/3)</f>
        <v>-0.19292812919846283</v>
      </c>
      <c r="AI49" s="11">
        <f>'OddsRatio_working_3-way'!U49/(3*'OddsRatio_working_3-way'!X49^(1/3))*SIN(('OddsRatio_working_3-way'!Y49)/3)</f>
        <v>-8.6967689534051679E-2</v>
      </c>
      <c r="AJ49" s="11">
        <f>'OddsRatio_working_3-way'!U49/(3*'OddsRatio_working_3-way'!X49^(1/3))*SIN(('OddsRatio_working_3-way'!Y49+2*PI())/3)</f>
        <v>-0.42112901151500209</v>
      </c>
      <c r="AK49" s="11">
        <f>'OddsRatio_working_3-way'!U49/(3*'OddsRatio_working_3-way'!X49^(1/3))*SIN(('OddsRatio_working_3-way'!Y49+4*PI())/3)</f>
        <v>0.5080967010490538</v>
      </c>
      <c r="AL49" s="11">
        <f>'OddsRatio_working_3-way'!Z49+'OddsRatio_working_3-way'!AF49</f>
        <v>1.0729774305735591</v>
      </c>
      <c r="AM49" s="11">
        <f>'OddsRatio_working_3-way'!AA49+'OddsRatio_working_3-way'!AG49</f>
        <v>-0.68712117217663315</v>
      </c>
      <c r="AN49" s="11">
        <f>'OddsRatio_working_3-way'!AB49+'OddsRatio_working_3-way'!AH49</f>
        <v>-0.38585625839692572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1.0729774305735591</v>
      </c>
      <c r="AS49" s="11">
        <f>IF(('OddsRatio_working_3-way'!X49=0),IF(Q49&gt;0,-Q49^(1/3),(-Q49)^(1/3)),'OddsRatio_working_3-way'!AM49-'OddsRatio_working_3-way'!R49/3)</f>
        <v>-0.68712117217663315</v>
      </c>
      <c r="AT49" s="11">
        <f>IF(('OddsRatio_working_3-way'!X49=0),IF(Q49&gt;0,-Q49^(1/3),(-Q49)^(1/3)),'OddsRatio_working_3-way'!AN49-'OddsRatio_working_3-way'!R49/3)</f>
        <v>-0.38585625839692572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9">
        <f t="shared" si="13"/>
        <v>0.41464328662486483</v>
      </c>
      <c r="E50" s="9">
        <f t="shared" si="14"/>
        <v>0.28993023339027701</v>
      </c>
      <c r="F50" s="9">
        <f t="shared" si="15"/>
        <v>0.29542647998485816</v>
      </c>
      <c r="G50" s="9">
        <f t="shared" si="16"/>
        <v>1.0694784406057987</v>
      </c>
      <c r="H50" s="9">
        <f t="shared" si="17"/>
        <v>2.411711541599654</v>
      </c>
      <c r="I50" s="9">
        <f t="shared" si="18"/>
        <v>3.449105628987279</v>
      </c>
      <c r="J50" s="9">
        <f t="shared" si="19"/>
        <v>3.3849369225509309</v>
      </c>
      <c r="K50" s="11">
        <f t="shared" si="20"/>
        <v>0.43103448275862072</v>
      </c>
      <c r="L50" s="11">
        <f t="shared" si="21"/>
        <v>0.303951367781155</v>
      </c>
      <c r="M50" s="11">
        <f t="shared" si="22"/>
        <v>0.30959752321981426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-0.27341848427983773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0.23687893507018598</v>
      </c>
      <c r="Q50" s="11">
        <f>2*'OddsRatio_working_3-way'!K50*'OddsRatio_working_3-way'!L50*'OddsRatio_working_3-way'!M50</f>
        <v>8.112292296924177E-2</v>
      </c>
      <c r="R50" s="11">
        <f t="shared" si="23"/>
        <v>0</v>
      </c>
      <c r="S50" s="11">
        <f t="shared" si="24"/>
        <v>-0.86636035487544316</v>
      </c>
      <c r="T50" s="11">
        <f t="shared" si="25"/>
        <v>-0.2966987516696723</v>
      </c>
      <c r="U50" s="11">
        <f>'OddsRatio_working_3-way'!S50-'OddsRatio_working_3-way'!R50^2/3</f>
        <v>-0.86636035487544316</v>
      </c>
      <c r="V50" s="11">
        <f>'OddsRatio_working_3-way'!S50*'OddsRatio_working_3-way'!R50/3-2*'OddsRatio_working_3-way'!R50^3/27-'OddsRatio_working_3-way'!T50</f>
        <v>0.2966987516696723</v>
      </c>
      <c r="W50" s="11">
        <f>'OddsRatio_working_3-way'!V50^2+4*'OddsRatio_working_3-way'!U50^3/27</f>
        <v>-8.306589174641929E-3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0.15519080064309854</v>
      </c>
      <c r="Y50" s="11">
        <f>IF('OddsRatio_working_3-way'!W50&gt;=0,IF('OddsRatio_working_3-way'!V50+SQRT('OddsRatio_working_3-way'!W50)&gt;0,0,PI()),ACOS('OddsRatio_working_3-way'!V50/(2*'OddsRatio_working_3-way'!X50)))</f>
        <v>0.2980326162401663</v>
      </c>
      <c r="Z50" s="11">
        <f>'OddsRatio_working_3-way'!X50^(1/3)*COS('OddsRatio_working_3-way'!Y50/3)</f>
        <v>0.53473922030289944</v>
      </c>
      <c r="AA50" s="11">
        <f>'OddsRatio_working_3-way'!X50^(1/3)*COS(('OddsRatio_working_3-way'!Y50+2*PI())/3)</f>
        <v>-0.31352763676921369</v>
      </c>
      <c r="AB50" s="11">
        <f>'OddsRatio_working_3-way'!X50^(1/3)*COS(('OddsRatio_working_3-way'!Y50+4*PI())/3)</f>
        <v>-0.22121158353368581</v>
      </c>
      <c r="AC50" s="11">
        <f>'OddsRatio_working_3-way'!X50^(1/3)*SIN('OddsRatio_working_3-way'!Y50/3)</f>
        <v>5.3298698186055996E-2</v>
      </c>
      <c r="AD50" s="11">
        <f>'OddsRatio_working_3-way'!X50^(1/3)*SIN(('OddsRatio_working_3-way'!Y50+2*PI())/3)</f>
        <v>0.43644840008916641</v>
      </c>
      <c r="AE50" s="11">
        <f>'OddsRatio_working_3-way'!X50^(1/3)*SIN(('OddsRatio_working_3-way'!Y50+4*PI())/3)</f>
        <v>-0.48974709827522228</v>
      </c>
      <c r="AF50" s="11">
        <f>-'OddsRatio_working_3-way'!U50/(3*'OddsRatio_working_3-way'!X50^(1/3))*COS(('OddsRatio_working_3-way'!Y50)/3)</f>
        <v>0.53473922030289933</v>
      </c>
      <c r="AG50" s="11">
        <f>-'OddsRatio_working_3-way'!U50/(3*'OddsRatio_working_3-way'!X50^(1/3))*COS(('OddsRatio_working_3-way'!Y50+2*PI())/3)</f>
        <v>-0.31352763676921364</v>
      </c>
      <c r="AH50" s="11">
        <f>-'OddsRatio_working_3-way'!U50/(3*'OddsRatio_working_3-way'!X50^(1/3))*COS(('OddsRatio_working_3-way'!Y50+4*PI())/3)</f>
        <v>-0.22121158353368578</v>
      </c>
      <c r="AI50" s="11">
        <f>'OddsRatio_working_3-way'!U50/(3*'OddsRatio_working_3-way'!X50^(1/3))*SIN(('OddsRatio_working_3-way'!Y50)/3)</f>
        <v>-5.3298698186055982E-2</v>
      </c>
      <c r="AJ50" s="11">
        <f>'OddsRatio_working_3-way'!U50/(3*'OddsRatio_working_3-way'!X50^(1/3))*SIN(('OddsRatio_working_3-way'!Y50+2*PI())/3)</f>
        <v>-0.43644840008916636</v>
      </c>
      <c r="AK50" s="11">
        <f>'OddsRatio_working_3-way'!U50/(3*'OddsRatio_working_3-way'!X50^(1/3))*SIN(('OddsRatio_working_3-way'!Y50+4*PI())/3)</f>
        <v>0.48974709827522217</v>
      </c>
      <c r="AL50" s="11">
        <f>'OddsRatio_working_3-way'!Z50+'OddsRatio_working_3-way'!AF50</f>
        <v>1.0694784406057987</v>
      </c>
      <c r="AM50" s="11">
        <f>'OddsRatio_working_3-way'!AA50+'OddsRatio_working_3-way'!AG50</f>
        <v>-0.62705527353842738</v>
      </c>
      <c r="AN50" s="11">
        <f>'OddsRatio_working_3-way'!AB50+'OddsRatio_working_3-way'!AH50</f>
        <v>-0.44242316706737161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1.0694784406057987</v>
      </c>
      <c r="AS50" s="11">
        <f>IF(('OddsRatio_working_3-way'!X50=0),IF(Q50&gt;0,-Q50^(1/3),(-Q50)^(1/3)),'OddsRatio_working_3-way'!AM50-'OddsRatio_working_3-way'!R50/3)</f>
        <v>-0.62705527353842738</v>
      </c>
      <c r="AT50" s="11">
        <f>IF(('OddsRatio_working_3-way'!X50=0),IF(Q50&gt;0,-Q50^(1/3),(-Q50)^(1/3)),'OddsRatio_working_3-way'!AN50-'OddsRatio_working_3-way'!R50/3)</f>
        <v>-0.44242316706737161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9">
        <f t="shared" si="13"/>
        <v>0.40266006007151195</v>
      </c>
      <c r="E51" s="9">
        <f t="shared" si="14"/>
        <v>0.322321503075088</v>
      </c>
      <c r="F51" s="9">
        <f t="shared" si="15"/>
        <v>0.27501843685340005</v>
      </c>
      <c r="G51" s="9">
        <f t="shared" si="16"/>
        <v>1.0672550038884117</v>
      </c>
      <c r="H51" s="9">
        <f t="shared" si="17"/>
        <v>2.4834844554048923</v>
      </c>
      <c r="I51" s="9">
        <f t="shared" si="18"/>
        <v>3.1024923576601715</v>
      </c>
      <c r="J51" s="9">
        <f t="shared" si="19"/>
        <v>3.6361198596043764</v>
      </c>
      <c r="K51" s="11">
        <f t="shared" si="20"/>
        <v>0.41841004184100417</v>
      </c>
      <c r="L51" s="11">
        <f t="shared" si="21"/>
        <v>0.33670033670033667</v>
      </c>
      <c r="M51" s="11">
        <f t="shared" si="22"/>
        <v>0.28818443804034583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-0.27459596710678913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0.23669262693535292</v>
      </c>
      <c r="Q51" s="11">
        <f>2*'OddsRatio_working_3-way'!K51*'OddsRatio_working_3-way'!L51*'OddsRatio_working_3-way'!M51</f>
        <v>8.1198156753122794E-2</v>
      </c>
      <c r="R51" s="11">
        <f t="shared" si="23"/>
        <v>0</v>
      </c>
      <c r="S51" s="11">
        <f t="shared" si="24"/>
        <v>-0.86196687238055547</v>
      </c>
      <c r="T51" s="11">
        <f t="shared" si="25"/>
        <v>-0.29570047079950451</v>
      </c>
      <c r="U51" s="11">
        <f>'OddsRatio_working_3-way'!S51-'OddsRatio_working_3-way'!R51^2/3</f>
        <v>-0.86196687238055547</v>
      </c>
      <c r="V51" s="11">
        <f>'OddsRatio_working_3-way'!S51*'OddsRatio_working_3-way'!R51/3-2*'OddsRatio_working_3-way'!R51^3/27-'OddsRatio_working_3-way'!T51</f>
        <v>0.29570047079950451</v>
      </c>
      <c r="W51" s="11">
        <f>'OddsRatio_working_3-way'!V51^2+4*'OddsRatio_working_3-way'!U51^3/27</f>
        <v>-7.4397626802630429E-3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0.15401179428156764</v>
      </c>
      <c r="Y51" s="11">
        <f>IF('OddsRatio_working_3-way'!W51&gt;=0,IF('OddsRatio_working_3-way'!V51+SQRT('OddsRatio_working_3-way'!W51)&gt;0,0,PI()),ACOS('OddsRatio_working_3-way'!V51/(2*'OddsRatio_working_3-way'!X51)))</f>
        <v>0.28381931747197608</v>
      </c>
      <c r="Z51" s="11">
        <f>'OddsRatio_working_3-way'!X51^(1/3)*COS('OddsRatio_working_3-way'!Y51/3)</f>
        <v>0.53362750194420572</v>
      </c>
      <c r="AA51" s="11">
        <f>'OddsRatio_working_3-way'!X51^(1/3)*COS(('OddsRatio_working_3-way'!Y51+2*PI())/3)</f>
        <v>-0.31066560351824835</v>
      </c>
      <c r="AB51" s="11">
        <f>'OddsRatio_working_3-way'!X51^(1/3)*COS(('OddsRatio_working_3-way'!Y51+4*PI())/3)</f>
        <v>-0.22296189842595709</v>
      </c>
      <c r="AC51" s="11">
        <f>'OddsRatio_working_3-way'!X51^(1/3)*SIN('OddsRatio_working_3-way'!Y51/3)</f>
        <v>5.0635757743961819E-2</v>
      </c>
      <c r="AD51" s="11">
        <f>'OddsRatio_working_3-way'!X51^(1/3)*SIN(('OddsRatio_working_3-way'!Y51+2*PI())/3)</f>
        <v>0.43681709396973117</v>
      </c>
      <c r="AE51" s="11">
        <f>'OddsRatio_working_3-way'!X51^(1/3)*SIN(('OddsRatio_working_3-way'!Y51+4*PI())/3)</f>
        <v>-0.48745285171369307</v>
      </c>
      <c r="AF51" s="11">
        <f>-'OddsRatio_working_3-way'!U51/(3*'OddsRatio_working_3-way'!X51^(1/3))*COS(('OddsRatio_working_3-way'!Y51)/3)</f>
        <v>0.53362750194420583</v>
      </c>
      <c r="AG51" s="11">
        <f>-'OddsRatio_working_3-way'!U51/(3*'OddsRatio_working_3-way'!X51^(1/3))*COS(('OddsRatio_working_3-way'!Y51+2*PI())/3)</f>
        <v>-0.3106656035182484</v>
      </c>
      <c r="AH51" s="11">
        <f>-'OddsRatio_working_3-way'!U51/(3*'OddsRatio_working_3-way'!X51^(1/3))*COS(('OddsRatio_working_3-way'!Y51+4*PI())/3)</f>
        <v>-0.22296189842595715</v>
      </c>
      <c r="AI51" s="11">
        <f>'OddsRatio_working_3-way'!U51/(3*'OddsRatio_working_3-way'!X51^(1/3))*SIN(('OddsRatio_working_3-way'!Y51)/3)</f>
        <v>-5.0635757743961833E-2</v>
      </c>
      <c r="AJ51" s="11">
        <f>'OddsRatio_working_3-way'!U51/(3*'OddsRatio_working_3-way'!X51^(1/3))*SIN(('OddsRatio_working_3-way'!Y51+2*PI())/3)</f>
        <v>-0.43681709396973128</v>
      </c>
      <c r="AK51" s="11">
        <f>'OddsRatio_working_3-way'!U51/(3*'OddsRatio_working_3-way'!X51^(1/3))*SIN(('OddsRatio_working_3-way'!Y51+4*PI())/3)</f>
        <v>0.48745285171369312</v>
      </c>
      <c r="AL51" s="11">
        <f>'OddsRatio_working_3-way'!Z51+'OddsRatio_working_3-way'!AF51</f>
        <v>1.0672550038884117</v>
      </c>
      <c r="AM51" s="11">
        <f>'OddsRatio_working_3-way'!AA51+'OddsRatio_working_3-way'!AG51</f>
        <v>-0.62133120703649669</v>
      </c>
      <c r="AN51" s="11">
        <f>'OddsRatio_working_3-way'!AB51+'OddsRatio_working_3-way'!AH51</f>
        <v>-0.44592379685191424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1.0672550038884117</v>
      </c>
      <c r="AS51" s="11">
        <f>IF(('OddsRatio_working_3-way'!X51=0),IF(Q51&gt;0,-Q51^(1/3),(-Q51)^(1/3)),'OddsRatio_working_3-way'!AM51-'OddsRatio_working_3-way'!R51/3)</f>
        <v>-0.62133120703649669</v>
      </c>
      <c r="AT51" s="11">
        <f>IF(('OddsRatio_working_3-way'!X51=0),IF(Q51&gt;0,-Q51^(1/3),(-Q51)^(1/3)),'OddsRatio_working_3-way'!AN51-'OddsRatio_working_3-way'!R51/3)</f>
        <v>-0.44592379685191424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9">
        <f t="shared" si="13"/>
        <v>0.72448486342273843</v>
      </c>
      <c r="E52" s="9">
        <f t="shared" si="14"/>
        <v>0.17795436514522842</v>
      </c>
      <c r="F52" s="9">
        <f t="shared" si="15"/>
        <v>9.756077143203333E-2</v>
      </c>
      <c r="G52" s="9">
        <f t="shared" si="16"/>
        <v>1.1185031984845095</v>
      </c>
      <c r="H52" s="9">
        <f t="shared" si="17"/>
        <v>1.3802910874847332</v>
      </c>
      <c r="I52" s="9">
        <f t="shared" si="18"/>
        <v>5.6194182097410241</v>
      </c>
      <c r="J52" s="9">
        <f t="shared" si="19"/>
        <v>10.250021451466893</v>
      </c>
      <c r="K52" s="11">
        <f t="shared" si="20"/>
        <v>0.74626865671641784</v>
      </c>
      <c r="L52" s="11">
        <f t="shared" si="21"/>
        <v>0.19493177387914232</v>
      </c>
      <c r="M52" s="11">
        <f t="shared" si="22"/>
        <v>0.10787486515641856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-0.18223533128907476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0.19992519596356992</v>
      </c>
      <c r="Q52" s="11">
        <f>2*'OddsRatio_working_3-way'!K52*'OddsRatio_working_3-way'!L52*'OddsRatio_working_3-way'!M52</f>
        <v>3.1385431077483504E-2</v>
      </c>
      <c r="R52" s="11">
        <f t="shared" si="23"/>
        <v>0</v>
      </c>
      <c r="S52" s="11">
        <f t="shared" si="24"/>
        <v>-1.0970715423258635</v>
      </c>
      <c r="T52" s="11">
        <f t="shared" si="25"/>
        <v>-0.1722247319192878</v>
      </c>
      <c r="U52" s="11">
        <f>'OddsRatio_working_3-way'!S52-'OddsRatio_working_3-way'!R52^2/3</f>
        <v>-1.0970715423258635</v>
      </c>
      <c r="V52" s="11">
        <f>'OddsRatio_working_3-way'!S52*'OddsRatio_working_3-way'!R52/3-2*'OddsRatio_working_3-way'!R52^3/27-'OddsRatio_working_3-way'!T52</f>
        <v>0.1722247319192878</v>
      </c>
      <c r="W52" s="11">
        <f>'OddsRatio_working_3-way'!V52^2+4*'OddsRatio_working_3-way'!U52^3/27</f>
        <v>-0.16595315636439326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0.22114164841174977</v>
      </c>
      <c r="Y52" s="11">
        <f>IF('OddsRatio_working_3-way'!W52&gt;=0,IF('OddsRatio_working_3-way'!V52+SQRT('OddsRatio_working_3-way'!W52)&gt;0,0,PI()),ACOS('OddsRatio_working_3-way'!V52/(2*'OddsRatio_working_3-way'!X52)))</f>
        <v>1.1708171833265413</v>
      </c>
      <c r="Z52" s="11">
        <f>'OddsRatio_working_3-way'!X52^(1/3)*COS('OddsRatio_working_3-way'!Y52/3)</f>
        <v>0.55925159924225476</v>
      </c>
      <c r="AA52" s="11">
        <f>'OddsRatio_working_3-way'!X52^(1/3)*COS(('OddsRatio_working_3-way'!Y52+2*PI())/3)</f>
        <v>-0.4788646566249789</v>
      </c>
      <c r="AB52" s="11">
        <f>'OddsRatio_working_3-way'!X52^(1/3)*COS(('OddsRatio_working_3-way'!Y52+4*PI())/3)</f>
        <v>-8.0386942617276011E-2</v>
      </c>
      <c r="AC52" s="11">
        <f>'OddsRatio_working_3-way'!X52^(1/3)*SIN('OddsRatio_working_3-way'!Y52/3)</f>
        <v>0.23006121544841407</v>
      </c>
      <c r="AD52" s="11">
        <f>'OddsRatio_working_3-way'!X52^(1/3)*SIN(('OddsRatio_working_3-way'!Y52+2*PI())/3)</f>
        <v>0.36929548432665971</v>
      </c>
      <c r="AE52" s="11">
        <f>'OddsRatio_working_3-way'!X52^(1/3)*SIN(('OddsRatio_working_3-way'!Y52+4*PI())/3)</f>
        <v>-0.59935669977507378</v>
      </c>
      <c r="AF52" s="11">
        <f>-'OddsRatio_working_3-way'!U52/(3*'OddsRatio_working_3-way'!X52^(1/3))*COS(('OddsRatio_working_3-way'!Y52)/3)</f>
        <v>0.55925159924225476</v>
      </c>
      <c r="AG52" s="11">
        <f>-'OddsRatio_working_3-way'!U52/(3*'OddsRatio_working_3-way'!X52^(1/3))*COS(('OddsRatio_working_3-way'!Y52+2*PI())/3)</f>
        <v>-0.4788646566249789</v>
      </c>
      <c r="AH52" s="11">
        <f>-'OddsRatio_working_3-way'!U52/(3*'OddsRatio_working_3-way'!X52^(1/3))*COS(('OddsRatio_working_3-way'!Y52+4*PI())/3)</f>
        <v>-8.0386942617276011E-2</v>
      </c>
      <c r="AI52" s="11">
        <f>'OddsRatio_working_3-way'!U52/(3*'OddsRatio_working_3-way'!X52^(1/3))*SIN(('OddsRatio_working_3-way'!Y52)/3)</f>
        <v>-0.23006121544841407</v>
      </c>
      <c r="AJ52" s="11">
        <f>'OddsRatio_working_3-way'!U52/(3*'OddsRatio_working_3-way'!X52^(1/3))*SIN(('OddsRatio_working_3-way'!Y52+2*PI())/3)</f>
        <v>-0.36929548432665971</v>
      </c>
      <c r="AK52" s="11">
        <f>'OddsRatio_working_3-way'!U52/(3*'OddsRatio_working_3-way'!X52^(1/3))*SIN(('OddsRatio_working_3-way'!Y52+4*PI())/3)</f>
        <v>0.59935669977507378</v>
      </c>
      <c r="AL52" s="11">
        <f>'OddsRatio_working_3-way'!Z52+'OddsRatio_working_3-way'!AF52</f>
        <v>1.1185031984845095</v>
      </c>
      <c r="AM52" s="11">
        <f>'OddsRatio_working_3-way'!AA52+'OddsRatio_working_3-way'!AG52</f>
        <v>-0.9577293132499578</v>
      </c>
      <c r="AN52" s="11">
        <f>'OddsRatio_working_3-way'!AB52+'OddsRatio_working_3-way'!AH52</f>
        <v>-0.16077388523455202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1.1185031984845095</v>
      </c>
      <c r="AS52" s="11">
        <f>IF(('OddsRatio_working_3-way'!X52=0),IF(Q52&gt;0,-Q52^(1/3),(-Q52)^(1/3)),'OddsRatio_working_3-way'!AM52-'OddsRatio_working_3-way'!R52/3)</f>
        <v>-0.9577293132499578</v>
      </c>
      <c r="AT52" s="11">
        <f>IF(('OddsRatio_working_3-way'!X52=0),IF(Q52&gt;0,-Q52^(1/3),(-Q52)^(1/3)),'OddsRatio_working_3-way'!AN52-'OddsRatio_working_3-way'!R52/3)</f>
        <v>-0.16077388523455202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9">
        <f t="shared" si="13"/>
        <v>0.27156039641211038</v>
      </c>
      <c r="E53" s="9">
        <f t="shared" si="14"/>
        <v>0.24506235451262351</v>
      </c>
      <c r="F53" s="9">
        <f t="shared" si="15"/>
        <v>0.48337724907526614</v>
      </c>
      <c r="G53" s="9">
        <f t="shared" si="16"/>
        <v>1.0478211252855203</v>
      </c>
      <c r="H53" s="9">
        <f t="shared" si="17"/>
        <v>3.6824220807309311</v>
      </c>
      <c r="I53" s="9">
        <f t="shared" si="18"/>
        <v>4.0805941083394295</v>
      </c>
      <c r="J53" s="9">
        <f t="shared" si="19"/>
        <v>2.0687775477912305</v>
      </c>
      <c r="K53" s="11">
        <f t="shared" si="20"/>
        <v>0.2808988764044944</v>
      </c>
      <c r="L53" s="11">
        <f t="shared" si="21"/>
        <v>0.25380710659898476</v>
      </c>
      <c r="M53" s="11">
        <f t="shared" si="22"/>
        <v>0.49504950495049505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-0.27095045100243775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0.23011769037509466</v>
      </c>
      <c r="Q53" s="11">
        <f>2*'OddsRatio_working_3-way'!K53*'OddsRatio_working_3-way'!L53*'OddsRatio_working_3-way'!M53</f>
        <v>7.0588248581317375E-2</v>
      </c>
      <c r="R53" s="11">
        <f t="shared" si="23"/>
        <v>0</v>
      </c>
      <c r="S53" s="11">
        <f t="shared" si="24"/>
        <v>-0.84929805255435531</v>
      </c>
      <c r="T53" s="11">
        <f t="shared" si="25"/>
        <v>-0.26052087501667343</v>
      </c>
      <c r="U53" s="11">
        <f>'OddsRatio_working_3-way'!S53-'OddsRatio_working_3-way'!R53^2/3</f>
        <v>-0.84929805255435531</v>
      </c>
      <c r="V53" s="11">
        <f>'OddsRatio_working_3-way'!S53*'OddsRatio_working_3-way'!R53/3-2*'OddsRatio_working_3-way'!R53^3/27-'OddsRatio_working_3-way'!T53</f>
        <v>0.26052087501667343</v>
      </c>
      <c r="W53" s="11">
        <f>'OddsRatio_working_3-way'!V53^2+4*'OddsRatio_working_3-way'!U53^3/27</f>
        <v>-2.2885138129101826E-2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0.1506289019814549</v>
      </c>
      <c r="Y53" s="11">
        <f>IF('OddsRatio_working_3-way'!W53&gt;=0,IF('OddsRatio_working_3-way'!V53+SQRT('OddsRatio_working_3-way'!W53)&gt;0,0,PI()),ACOS('OddsRatio_working_3-way'!V53/(2*'OddsRatio_working_3-way'!X53)))</f>
        <v>0.52608984602417386</v>
      </c>
      <c r="Z53" s="11">
        <f>'OddsRatio_working_3-way'!X53^(1/3)*COS('OddsRatio_working_3-way'!Y53/3)</f>
        <v>0.52391056264276015</v>
      </c>
      <c r="AA53" s="11">
        <f>'OddsRatio_working_3-way'!X53^(1/3)*COS(('OddsRatio_working_3-way'!Y53+2*PI())/3)</f>
        <v>-0.34234685365392431</v>
      </c>
      <c r="AB53" s="11">
        <f>'OddsRatio_working_3-way'!X53^(1/3)*COS(('OddsRatio_working_3-way'!Y53+4*PI())/3)</f>
        <v>-0.18156370898883578</v>
      </c>
      <c r="AC53" s="11">
        <f>'OddsRatio_working_3-way'!X53^(1/3)*SIN('OddsRatio_working_3-way'!Y53/3)</f>
        <v>9.2828191853543324E-2</v>
      </c>
      <c r="AD53" s="11">
        <f>'OddsRatio_working_3-way'!X53^(1/3)*SIN(('OddsRatio_working_3-way'!Y53+2*PI())/3)</f>
        <v>0.40730576063285717</v>
      </c>
      <c r="AE53" s="11">
        <f>'OddsRatio_working_3-way'!X53^(1/3)*SIN(('OddsRatio_working_3-way'!Y53+4*PI())/3)</f>
        <v>-0.50013395248640047</v>
      </c>
      <c r="AF53" s="11">
        <f>-'OddsRatio_working_3-way'!U53/(3*'OddsRatio_working_3-way'!X53^(1/3))*COS(('OddsRatio_working_3-way'!Y53)/3)</f>
        <v>0.52391056264276015</v>
      </c>
      <c r="AG53" s="11">
        <f>-'OddsRatio_working_3-way'!U53/(3*'OddsRatio_working_3-way'!X53^(1/3))*COS(('OddsRatio_working_3-way'!Y53+2*PI())/3)</f>
        <v>-0.34234685365392431</v>
      </c>
      <c r="AH53" s="11">
        <f>-'OddsRatio_working_3-way'!U53/(3*'OddsRatio_working_3-way'!X53^(1/3))*COS(('OddsRatio_working_3-way'!Y53+4*PI())/3)</f>
        <v>-0.18156370898883578</v>
      </c>
      <c r="AI53" s="11">
        <f>'OddsRatio_working_3-way'!U53/(3*'OddsRatio_working_3-way'!X53^(1/3))*SIN(('OddsRatio_working_3-way'!Y53)/3)</f>
        <v>-9.2828191853543324E-2</v>
      </c>
      <c r="AJ53" s="11">
        <f>'OddsRatio_working_3-way'!U53/(3*'OddsRatio_working_3-way'!X53^(1/3))*SIN(('OddsRatio_working_3-way'!Y53+2*PI())/3)</f>
        <v>-0.40730576063285717</v>
      </c>
      <c r="AK53" s="11">
        <f>'OddsRatio_working_3-way'!U53/(3*'OddsRatio_working_3-way'!X53^(1/3))*SIN(('OddsRatio_working_3-way'!Y53+4*PI())/3)</f>
        <v>0.50013395248640047</v>
      </c>
      <c r="AL53" s="11">
        <f>'OddsRatio_working_3-way'!Z53+'OddsRatio_working_3-way'!AF53</f>
        <v>1.0478211252855203</v>
      </c>
      <c r="AM53" s="11">
        <f>'OddsRatio_working_3-way'!AA53+'OddsRatio_working_3-way'!AG53</f>
        <v>-0.68469370730784862</v>
      </c>
      <c r="AN53" s="11">
        <f>'OddsRatio_working_3-way'!AB53+'OddsRatio_working_3-way'!AH53</f>
        <v>-0.36312741797767156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1.0478211252855203</v>
      </c>
      <c r="AS53" s="11">
        <f>IF(('OddsRatio_working_3-way'!X53=0),IF(Q53&gt;0,-Q53^(1/3),(-Q53)^(1/3)),'OddsRatio_working_3-way'!AM53-'OddsRatio_working_3-way'!R53/3)</f>
        <v>-0.68469370730784862</v>
      </c>
      <c r="AT53" s="11">
        <f>IF(('OddsRatio_working_3-way'!X53=0),IF(Q53&gt;0,-Q53^(1/3),(-Q53)^(1/3)),'OddsRatio_working_3-way'!AN53-'OddsRatio_working_3-way'!R53/3)</f>
        <v>-0.36312741797767156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9">
        <f t="shared" si="13"/>
        <v>0.42652158108821642</v>
      </c>
      <c r="E54" s="9">
        <f t="shared" si="14"/>
        <v>0.2798339767991983</v>
      </c>
      <c r="F54" s="9">
        <f t="shared" si="15"/>
        <v>0.29364444211258534</v>
      </c>
      <c r="G54" s="9">
        <f t="shared" si="16"/>
        <v>1.0504275390514555</v>
      </c>
      <c r="H54" s="9">
        <f t="shared" si="17"/>
        <v>2.3445472499858626</v>
      </c>
      <c r="I54" s="9">
        <f t="shared" si="18"/>
        <v>3.5735474706760657</v>
      </c>
      <c r="J54" s="9">
        <f t="shared" si="19"/>
        <v>3.4054790644278325</v>
      </c>
      <c r="K54" s="11">
        <f t="shared" si="20"/>
        <v>0.43859649122807021</v>
      </c>
      <c r="L54" s="11">
        <f t="shared" si="21"/>
        <v>0.28985507246376813</v>
      </c>
      <c r="M54" s="11">
        <f t="shared" si="22"/>
        <v>0.303951367781155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-0.27749917501122523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0.23261978566521146</v>
      </c>
      <c r="Q54" s="11">
        <f>2*'OddsRatio_working_3-way'!K54*'OddsRatio_working_3-way'!L54*'OddsRatio_working_3-way'!M54</f>
        <v>7.7282320819007141E-2</v>
      </c>
      <c r="R54" s="11">
        <f t="shared" si="23"/>
        <v>0</v>
      </c>
      <c r="S54" s="11">
        <f t="shared" si="24"/>
        <v>-0.83827199001871511</v>
      </c>
      <c r="T54" s="11">
        <f t="shared" si="25"/>
        <v>-0.27849567774708145</v>
      </c>
      <c r="U54" s="11">
        <f>'OddsRatio_working_3-way'!S54-'OddsRatio_working_3-way'!R54^2/3</f>
        <v>-0.83827199001871511</v>
      </c>
      <c r="V54" s="11">
        <f>'OddsRatio_working_3-way'!S54*'OddsRatio_working_3-way'!R54/3-2*'OddsRatio_working_3-way'!R54^3/27-'OddsRatio_working_3-way'!T54</f>
        <v>0.27849567774708145</v>
      </c>
      <c r="W54" s="11">
        <f>'OddsRatio_working_3-way'!V54^2+4*'OddsRatio_working_3-way'!U54^3/27</f>
        <v>-9.7073675618759708E-3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0.14770512015979864</v>
      </c>
      <c r="Y54" s="11">
        <f>IF('OddsRatio_working_3-way'!W54&gt;=0,IF('OddsRatio_working_3-way'!V54+SQRT('OddsRatio_working_3-way'!W54)&gt;0,0,PI()),ACOS('OddsRatio_working_3-way'!V54/(2*'OddsRatio_working_3-way'!X54)))</f>
        <v>0.34003760182010545</v>
      </c>
      <c r="Z54" s="11">
        <f>'OddsRatio_working_3-way'!X54^(1/3)*COS('OddsRatio_working_3-way'!Y54/3)</f>
        <v>0.52521376952572785</v>
      </c>
      <c r="AA54" s="11">
        <f>'OddsRatio_working_3-way'!X54^(1/3)*COS(('OddsRatio_working_3-way'!Y54+2*PI())/3)</f>
        <v>-0.31438400065502753</v>
      </c>
      <c r="AB54" s="11">
        <f>'OddsRatio_working_3-way'!X54^(1/3)*COS(('OddsRatio_working_3-way'!Y54+4*PI())/3)</f>
        <v>-0.21082976887070048</v>
      </c>
      <c r="AC54" s="11">
        <f>'OddsRatio_working_3-way'!X54^(1/3)*SIN('OddsRatio_working_3-way'!Y54/3)</f>
        <v>5.9787063596406301E-2</v>
      </c>
      <c r="AD54" s="11">
        <f>'OddsRatio_working_3-way'!X54^(1/3)*SIN(('OddsRatio_working_3-way'!Y54+2*PI())/3)</f>
        <v>0.42495493502846249</v>
      </c>
      <c r="AE54" s="11">
        <f>'OddsRatio_working_3-way'!X54^(1/3)*SIN(('OddsRatio_working_3-way'!Y54+4*PI())/3)</f>
        <v>-0.48474199862486861</v>
      </c>
      <c r="AF54" s="11">
        <f>-'OddsRatio_working_3-way'!U54/(3*'OddsRatio_working_3-way'!X54^(1/3))*COS(('OddsRatio_working_3-way'!Y54)/3)</f>
        <v>0.52521376952572774</v>
      </c>
      <c r="AG54" s="11">
        <f>-'OddsRatio_working_3-way'!U54/(3*'OddsRatio_working_3-way'!X54^(1/3))*COS(('OddsRatio_working_3-way'!Y54+2*PI())/3)</f>
        <v>-0.31438400065502747</v>
      </c>
      <c r="AH54" s="11">
        <f>-'OddsRatio_working_3-way'!U54/(3*'OddsRatio_working_3-way'!X54^(1/3))*COS(('OddsRatio_working_3-way'!Y54+4*PI())/3)</f>
        <v>-0.21082976887070043</v>
      </c>
      <c r="AI54" s="11">
        <f>'OddsRatio_working_3-way'!U54/(3*'OddsRatio_working_3-way'!X54^(1/3))*SIN(('OddsRatio_working_3-way'!Y54)/3)</f>
        <v>-5.9787063596406287E-2</v>
      </c>
      <c r="AJ54" s="11">
        <f>'OddsRatio_working_3-way'!U54/(3*'OddsRatio_working_3-way'!X54^(1/3))*SIN(('OddsRatio_working_3-way'!Y54+2*PI())/3)</f>
        <v>-0.42495493502846238</v>
      </c>
      <c r="AK54" s="11">
        <f>'OddsRatio_working_3-way'!U54/(3*'OddsRatio_working_3-way'!X54^(1/3))*SIN(('OddsRatio_working_3-way'!Y54+4*PI())/3)</f>
        <v>0.4847419986248685</v>
      </c>
      <c r="AL54" s="11">
        <f>'OddsRatio_working_3-way'!Z54+'OddsRatio_working_3-way'!AF54</f>
        <v>1.0504275390514555</v>
      </c>
      <c r="AM54" s="11">
        <f>'OddsRatio_working_3-way'!AA54+'OddsRatio_working_3-way'!AG54</f>
        <v>-0.62876800131005495</v>
      </c>
      <c r="AN54" s="11">
        <f>'OddsRatio_working_3-way'!AB54+'OddsRatio_working_3-way'!AH54</f>
        <v>-0.42165953774140091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1.0504275390514555</v>
      </c>
      <c r="AS54" s="11">
        <f>IF(('OddsRatio_working_3-way'!X54=0),IF(Q54&gt;0,-Q54^(1/3),(-Q54)^(1/3)),'OddsRatio_working_3-way'!AM54-'OddsRatio_working_3-way'!R54/3)</f>
        <v>-0.62876800131005495</v>
      </c>
      <c r="AT54" s="11">
        <f>IF(('OddsRatio_working_3-way'!X54=0),IF(Q54&gt;0,-Q54^(1/3),(-Q54)^(1/3)),'OddsRatio_working_3-way'!AN54-'OddsRatio_working_3-way'!R54/3)</f>
        <v>-0.42165953774140091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9">
        <f t="shared" si="13"/>
        <v>0.64171360503729602</v>
      </c>
      <c r="E55" s="9">
        <f t="shared" si="14"/>
        <v>0.20463210041159727</v>
      </c>
      <c r="F55" s="9">
        <f t="shared" si="15"/>
        <v>0.15365429455110671</v>
      </c>
      <c r="G55" s="9">
        <f t="shared" si="16"/>
        <v>1.0737068570724082</v>
      </c>
      <c r="H55" s="9">
        <f t="shared" si="17"/>
        <v>1.5583275656776523</v>
      </c>
      <c r="I55" s="9">
        <f t="shared" si="18"/>
        <v>4.886818822602117</v>
      </c>
      <c r="J55" s="9">
        <f t="shared" si="19"/>
        <v>6.5081161767814537</v>
      </c>
      <c r="K55" s="11">
        <f t="shared" si="20"/>
        <v>0.65789473684210531</v>
      </c>
      <c r="L55" s="11">
        <f t="shared" si="21"/>
        <v>0.21645021645021645</v>
      </c>
      <c r="M55" s="11">
        <f t="shared" si="22"/>
        <v>0.16313213703099511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-0.22432787440944046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0.21534445635072408</v>
      </c>
      <c r="Q55" s="11">
        <f>2*'OddsRatio_working_3-way'!K55*'OddsRatio_working_3-way'!L55*'OddsRatio_working_3-way'!M55</f>
        <v>4.6460508382033243E-2</v>
      </c>
      <c r="R55" s="11">
        <f t="shared" si="23"/>
        <v>0</v>
      </c>
      <c r="S55" s="11">
        <f t="shared" si="24"/>
        <v>-0.95995407132365562</v>
      </c>
      <c r="T55" s="11">
        <f t="shared" si="25"/>
        <v>-0.2071098320007887</v>
      </c>
      <c r="U55" s="11">
        <f>'OddsRatio_working_3-way'!S55-'OddsRatio_working_3-way'!R55^2/3</f>
        <v>-0.95995407132365562</v>
      </c>
      <c r="V55" s="11">
        <f>'OddsRatio_working_3-way'!S55*'OddsRatio_working_3-way'!R55/3-2*'OddsRatio_working_3-way'!R55^3/27-'OddsRatio_working_3-way'!T55</f>
        <v>0.2071098320007887</v>
      </c>
      <c r="W55" s="11">
        <f>'OddsRatio_working_3-way'!V55^2+4*'OddsRatio_working_3-way'!U55^3/27</f>
        <v>-8.8158706002789217E-2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0.18100634554773495</v>
      </c>
      <c r="Y55" s="11">
        <f>IF('OddsRatio_working_3-way'!W55&gt;=0,IF('OddsRatio_working_3-way'!V55+SQRT('OddsRatio_working_3-way'!W55)&gt;0,0,PI()),ACOS('OddsRatio_working_3-way'!V55/(2*'OddsRatio_working_3-way'!X55)))</f>
        <v>0.96172436277317352</v>
      </c>
      <c r="Z55" s="11">
        <f>'OddsRatio_working_3-way'!X55^(1/3)*COS('OddsRatio_working_3-way'!Y55/3)</f>
        <v>0.5368534285362041</v>
      </c>
      <c r="AA55" s="11">
        <f>'OddsRatio_working_3-way'!X55^(1/3)*COS(('OddsRatio_working_3-way'!Y55+2*PI())/3)</f>
        <v>-0.42279580130500172</v>
      </c>
      <c r="AB55" s="11">
        <f>'OddsRatio_working_3-way'!X55^(1/3)*COS(('OddsRatio_working_3-way'!Y55+4*PI())/3)</f>
        <v>-0.11405762723120252</v>
      </c>
      <c r="AC55" s="11">
        <f>'OddsRatio_working_3-way'!X55^(1/3)*SIN('OddsRatio_working_3-way'!Y55/3)</f>
        <v>0.17825006791062173</v>
      </c>
      <c r="AD55" s="11">
        <f>'OddsRatio_working_3-way'!X55^(1/3)*SIN(('OddsRatio_working_3-way'!Y55+2*PI())/3)</f>
        <v>0.37580367326581571</v>
      </c>
      <c r="AE55" s="11">
        <f>'OddsRatio_working_3-way'!X55^(1/3)*SIN(('OddsRatio_working_3-way'!Y55+4*PI())/3)</f>
        <v>-0.55405374117643724</v>
      </c>
      <c r="AF55" s="11">
        <f>-'OddsRatio_working_3-way'!U55/(3*'OddsRatio_working_3-way'!X55^(1/3))*COS(('OddsRatio_working_3-way'!Y55)/3)</f>
        <v>0.53685342853620421</v>
      </c>
      <c r="AG55" s="11">
        <f>-'OddsRatio_working_3-way'!U55/(3*'OddsRatio_working_3-way'!X55^(1/3))*COS(('OddsRatio_working_3-way'!Y55+2*PI())/3)</f>
        <v>-0.42279580130500183</v>
      </c>
      <c r="AH55" s="11">
        <f>-'OddsRatio_working_3-way'!U55/(3*'OddsRatio_working_3-way'!X55^(1/3))*COS(('OddsRatio_working_3-way'!Y55+4*PI())/3)</f>
        <v>-0.11405762723120255</v>
      </c>
      <c r="AI55" s="11">
        <f>'OddsRatio_working_3-way'!U55/(3*'OddsRatio_working_3-way'!X55^(1/3))*SIN(('OddsRatio_working_3-way'!Y55)/3)</f>
        <v>-0.17825006791062176</v>
      </c>
      <c r="AJ55" s="11">
        <f>'OddsRatio_working_3-way'!U55/(3*'OddsRatio_working_3-way'!X55^(1/3))*SIN(('OddsRatio_working_3-way'!Y55+2*PI())/3)</f>
        <v>-0.37580367326581576</v>
      </c>
      <c r="AK55" s="11">
        <f>'OddsRatio_working_3-way'!U55/(3*'OddsRatio_working_3-way'!X55^(1/3))*SIN(('OddsRatio_working_3-way'!Y55+4*PI())/3)</f>
        <v>0.55405374117643735</v>
      </c>
      <c r="AL55" s="11">
        <f>'OddsRatio_working_3-way'!Z55+'OddsRatio_working_3-way'!AF55</f>
        <v>1.0737068570724082</v>
      </c>
      <c r="AM55" s="11">
        <f>'OddsRatio_working_3-way'!AA55+'OddsRatio_working_3-way'!AG55</f>
        <v>-0.84559160261000355</v>
      </c>
      <c r="AN55" s="11">
        <f>'OddsRatio_working_3-way'!AB55+'OddsRatio_working_3-way'!AH55</f>
        <v>-0.22811525446240508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1.0737068570724082</v>
      </c>
      <c r="AS55" s="11">
        <f>IF(('OddsRatio_working_3-way'!X55=0),IF(Q55&gt;0,-Q55^(1/3),(-Q55)^(1/3)),'OddsRatio_working_3-way'!AM55-'OddsRatio_working_3-way'!R55/3)</f>
        <v>-0.84559160261000355</v>
      </c>
      <c r="AT55" s="11">
        <f>IF(('OddsRatio_working_3-way'!X55=0),IF(Q55&gt;0,-Q55^(1/3),(-Q55)^(1/3)),'OddsRatio_working_3-way'!AN55-'OddsRatio_working_3-way'!R55/3)</f>
        <v>-0.22811525446240508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9">
        <f t="shared" si="13"/>
        <v>0.69938838821889271</v>
      </c>
      <c r="E56" s="9">
        <f t="shared" si="14"/>
        <v>0.17928888718385833</v>
      </c>
      <c r="F56" s="9">
        <f t="shared" si="15"/>
        <v>0.1213227245972492</v>
      </c>
      <c r="G56" s="9">
        <f t="shared" si="16"/>
        <v>1.0745517685340191</v>
      </c>
      <c r="H56" s="9">
        <f t="shared" si="17"/>
        <v>1.4298207074136076</v>
      </c>
      <c r="I56" s="9">
        <f t="shared" si="18"/>
        <v>5.577590533954921</v>
      </c>
      <c r="J56" s="9">
        <f t="shared" si="19"/>
        <v>8.2424789199192894</v>
      </c>
      <c r="K56" s="11">
        <f t="shared" si="20"/>
        <v>0.7142857142857143</v>
      </c>
      <c r="L56" s="11">
        <f t="shared" si="21"/>
        <v>0.19011406844106465</v>
      </c>
      <c r="M56" s="11">
        <f t="shared" si="22"/>
        <v>0.12919896640826872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-0.20149985894083533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0.20000926358694512</v>
      </c>
      <c r="Q56" s="11">
        <f>2*'OddsRatio_working_3-way'!K56*'OddsRatio_working_3-way'!L56*'OddsRatio_working_3-way'!M56</f>
        <v>3.5089344488937739E-2</v>
      </c>
      <c r="R56" s="11">
        <f t="shared" si="23"/>
        <v>0</v>
      </c>
      <c r="S56" s="11">
        <f t="shared" si="24"/>
        <v>-0.992602499268608</v>
      </c>
      <c r="T56" s="11">
        <f t="shared" si="25"/>
        <v>-0.17414078934536983</v>
      </c>
      <c r="U56" s="11">
        <f>'OddsRatio_working_3-way'!S56-'OddsRatio_working_3-way'!R56^2/3</f>
        <v>-0.992602499268608</v>
      </c>
      <c r="V56" s="11">
        <f>'OddsRatio_working_3-way'!S56*'OddsRatio_working_3-way'!R56/3-2*'OddsRatio_working_3-way'!R56^3/27-'OddsRatio_working_3-way'!T56</f>
        <v>0.17414078934536983</v>
      </c>
      <c r="W56" s="11">
        <f>'OddsRatio_working_3-way'!V56^2+4*'OddsRatio_working_3-way'!U56^3/27</f>
        <v>-0.11455961690002013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0.19031856938686292</v>
      </c>
      <c r="Y56" s="11">
        <f>IF('OddsRatio_working_3-way'!W56&gt;=0,IF('OddsRatio_working_3-way'!V56+SQRT('OddsRatio_working_3-way'!W56)&gt;0,0,PI()),ACOS('OddsRatio_working_3-way'!V56/(2*'OddsRatio_working_3-way'!X56)))</f>
        <v>1.0956167269239643</v>
      </c>
      <c r="Z56" s="11">
        <f>'OddsRatio_working_3-way'!X56^(1/3)*COS('OddsRatio_working_3-way'!Y56/3)</f>
        <v>0.53727588426700967</v>
      </c>
      <c r="AA56" s="11">
        <f>'OddsRatio_working_3-way'!X56^(1/3)*COS(('OddsRatio_working_3-way'!Y56+2*PI())/3)</f>
        <v>-0.44654688782196417</v>
      </c>
      <c r="AB56" s="11">
        <f>'OddsRatio_working_3-way'!X56^(1/3)*COS(('OddsRatio_working_3-way'!Y56+4*PI())/3)</f>
        <v>-9.0728996445045659E-2</v>
      </c>
      <c r="AC56" s="11">
        <f>'OddsRatio_working_3-way'!X56^(1/3)*SIN('OddsRatio_working_3-way'!Y56/3)</f>
        <v>0.20543155536894897</v>
      </c>
      <c r="AD56" s="11">
        <f>'OddsRatio_working_3-way'!X56^(1/3)*SIN(('OddsRatio_working_3-way'!Y56+2*PI())/3)</f>
        <v>0.36257878693150386</v>
      </c>
      <c r="AE56" s="11">
        <f>'OddsRatio_working_3-way'!X56^(1/3)*SIN(('OddsRatio_working_3-way'!Y56+4*PI())/3)</f>
        <v>-0.56801034230045278</v>
      </c>
      <c r="AF56" s="11">
        <f>-'OddsRatio_working_3-way'!U56/(3*'OddsRatio_working_3-way'!X56^(1/3))*COS(('OddsRatio_working_3-way'!Y56)/3)</f>
        <v>0.53727588426700956</v>
      </c>
      <c r="AG56" s="11">
        <f>-'OddsRatio_working_3-way'!U56/(3*'OddsRatio_working_3-way'!X56^(1/3))*COS(('OddsRatio_working_3-way'!Y56+2*PI())/3)</f>
        <v>-0.44654688782196406</v>
      </c>
      <c r="AH56" s="11">
        <f>-'OddsRatio_working_3-way'!U56/(3*'OddsRatio_working_3-way'!X56^(1/3))*COS(('OddsRatio_working_3-way'!Y56+4*PI())/3)</f>
        <v>-9.0728996445045645E-2</v>
      </c>
      <c r="AI56" s="11">
        <f>'OddsRatio_working_3-way'!U56/(3*'OddsRatio_working_3-way'!X56^(1/3))*SIN(('OddsRatio_working_3-way'!Y56)/3)</f>
        <v>-0.20543155536894891</v>
      </c>
      <c r="AJ56" s="11">
        <f>'OddsRatio_working_3-way'!U56/(3*'OddsRatio_working_3-way'!X56^(1/3))*SIN(('OddsRatio_working_3-way'!Y56+2*PI())/3)</f>
        <v>-0.3625787869315038</v>
      </c>
      <c r="AK56" s="11">
        <f>'OddsRatio_working_3-way'!U56/(3*'OddsRatio_working_3-way'!X56^(1/3))*SIN(('OddsRatio_working_3-way'!Y56+4*PI())/3)</f>
        <v>0.56801034230045266</v>
      </c>
      <c r="AL56" s="11">
        <f>'OddsRatio_working_3-way'!Z56+'OddsRatio_working_3-way'!AF56</f>
        <v>1.0745517685340191</v>
      </c>
      <c r="AM56" s="11">
        <f>'OddsRatio_working_3-way'!AA56+'OddsRatio_working_3-way'!AG56</f>
        <v>-0.89309377564392822</v>
      </c>
      <c r="AN56" s="11">
        <f>'OddsRatio_working_3-way'!AB56+'OddsRatio_working_3-way'!AH56</f>
        <v>-0.18145799289009129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1.0745517685340191</v>
      </c>
      <c r="AS56" s="11">
        <f>IF(('OddsRatio_working_3-way'!X56=0),IF(Q56&gt;0,-Q56^(1/3),(-Q56)^(1/3)),'OddsRatio_working_3-way'!AM56-'OddsRatio_working_3-way'!R56/3)</f>
        <v>-0.89309377564392822</v>
      </c>
      <c r="AT56" s="11">
        <f>IF(('OddsRatio_working_3-way'!X56=0),IF(Q56&gt;0,-Q56^(1/3),(-Q56)^(1/3)),'OddsRatio_working_3-way'!AN56-'OddsRatio_working_3-way'!R56/3)</f>
        <v>-0.18145799289009129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9">
        <f t="shared" si="13"/>
        <v>0.32302387549688277</v>
      </c>
      <c r="E57" s="9">
        <f t="shared" si="14"/>
        <v>0.2824620445387736</v>
      </c>
      <c r="F57" s="9">
        <f t="shared" si="15"/>
        <v>0.3945140799643434</v>
      </c>
      <c r="G57" s="9">
        <f t="shared" si="16"/>
        <v>1.0584577782725924</v>
      </c>
      <c r="H57" s="9">
        <f t="shared" si="17"/>
        <v>3.0957464009797322</v>
      </c>
      <c r="I57" s="9">
        <f t="shared" si="18"/>
        <v>3.5402986678542216</v>
      </c>
      <c r="J57" s="9">
        <f t="shared" si="19"/>
        <v>2.5347637784952592</v>
      </c>
      <c r="K57" s="11">
        <f t="shared" si="20"/>
        <v>0.33557046979865773</v>
      </c>
      <c r="L57" s="11">
        <f t="shared" si="21"/>
        <v>0.29411764705882354</v>
      </c>
      <c r="M57" s="11">
        <f t="shared" si="22"/>
        <v>0.4081632653061224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-0.27757680253309369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0.23485904428885646</v>
      </c>
      <c r="Q57" s="11">
        <f>2*'OddsRatio_working_3-way'!K57*'OddsRatio_working_3-way'!L57*'OddsRatio_working_3-way'!M57</f>
        <v>8.0569140407840981E-2</v>
      </c>
      <c r="R57" s="11">
        <f t="shared" si="23"/>
        <v>0</v>
      </c>
      <c r="S57" s="11">
        <f t="shared" si="24"/>
        <v>-0.84610472541507042</v>
      </c>
      <c r="T57" s="11">
        <f t="shared" si="25"/>
        <v>-0.29025891094856615</v>
      </c>
      <c r="U57" s="11">
        <f>'OddsRatio_working_3-way'!S57-'OddsRatio_working_3-way'!R57^2/3</f>
        <v>-0.84610472541507042</v>
      </c>
      <c r="V57" s="11">
        <f>'OddsRatio_working_3-way'!S57*'OddsRatio_working_3-way'!R57/3-2*'OddsRatio_working_3-way'!R57^3/27-'OddsRatio_working_3-way'!T57</f>
        <v>0.29025891094856615</v>
      </c>
      <c r="W57" s="11">
        <f>'OddsRatio_working_3-way'!V57^2+4*'OddsRatio_working_3-way'!U57^3/27</f>
        <v>-5.4861534745018758E-3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0.14978016295520372</v>
      </c>
      <c r="Y57" s="11">
        <f>IF('OddsRatio_working_3-way'!W57&gt;=0,IF('OddsRatio_working_3-way'!V57+SQRT('OddsRatio_working_3-way'!W57)&gt;0,0,PI()),ACOS('OddsRatio_working_3-way'!V57/(2*'OddsRatio_working_3-way'!X57)))</f>
        <v>0.24984896682419877</v>
      </c>
      <c r="Z57" s="11">
        <f>'OddsRatio_working_3-way'!X57^(1/3)*COS('OddsRatio_working_3-way'!Y57/3)</f>
        <v>0.52922888913629607</v>
      </c>
      <c r="AA57" s="11">
        <f>'OddsRatio_working_3-way'!X57^(1/3)*COS(('OddsRatio_working_3-way'!Y57+2*PI())/3)</f>
        <v>-0.3028736726241234</v>
      </c>
      <c r="AB57" s="11">
        <f>'OddsRatio_working_3-way'!X57^(1/3)*COS(('OddsRatio_working_3-way'!Y57+4*PI())/3)</f>
        <v>-0.22635521651217236</v>
      </c>
      <c r="AC57" s="11">
        <f>'OddsRatio_working_3-way'!X57^(1/3)*SIN('OddsRatio_working_3-way'!Y57/3)</f>
        <v>4.4177951234209471E-2</v>
      </c>
      <c r="AD57" s="11">
        <f>'OddsRatio_working_3-way'!X57^(1/3)*SIN(('OddsRatio_working_3-way'!Y57+2*PI())/3)</f>
        <v>0.43623668679154604</v>
      </c>
      <c r="AE57" s="11">
        <f>'OddsRatio_working_3-way'!X57^(1/3)*SIN(('OddsRatio_working_3-way'!Y57+4*PI())/3)</f>
        <v>-0.48041463802575551</v>
      </c>
      <c r="AF57" s="11">
        <f>-'OddsRatio_working_3-way'!U57/(3*'OddsRatio_working_3-way'!X57^(1/3))*COS(('OddsRatio_working_3-way'!Y57)/3)</f>
        <v>0.52922888913629618</v>
      </c>
      <c r="AG57" s="11">
        <f>-'OddsRatio_working_3-way'!U57/(3*'OddsRatio_working_3-way'!X57^(1/3))*COS(('OddsRatio_working_3-way'!Y57+2*PI())/3)</f>
        <v>-0.30287367262412346</v>
      </c>
      <c r="AH57" s="11">
        <f>-'OddsRatio_working_3-way'!U57/(3*'OddsRatio_working_3-way'!X57^(1/3))*COS(('OddsRatio_working_3-way'!Y57+4*PI())/3)</f>
        <v>-0.22635521651217239</v>
      </c>
      <c r="AI57" s="11">
        <f>'OddsRatio_working_3-way'!U57/(3*'OddsRatio_working_3-way'!X57^(1/3))*SIN(('OddsRatio_working_3-way'!Y57)/3)</f>
        <v>-4.4177951234209478E-2</v>
      </c>
      <c r="AJ57" s="11">
        <f>'OddsRatio_working_3-way'!U57/(3*'OddsRatio_working_3-way'!X57^(1/3))*SIN(('OddsRatio_working_3-way'!Y57+2*PI())/3)</f>
        <v>-0.43623668679154615</v>
      </c>
      <c r="AK57" s="11">
        <f>'OddsRatio_working_3-way'!U57/(3*'OddsRatio_working_3-way'!X57^(1/3))*SIN(('OddsRatio_working_3-way'!Y57+4*PI())/3)</f>
        <v>0.48041463802575562</v>
      </c>
      <c r="AL57" s="11">
        <f>'OddsRatio_working_3-way'!Z57+'OddsRatio_working_3-way'!AF57</f>
        <v>1.0584577782725924</v>
      </c>
      <c r="AM57" s="11">
        <f>'OddsRatio_working_3-way'!AA57+'OddsRatio_working_3-way'!AG57</f>
        <v>-0.60574734524824692</v>
      </c>
      <c r="AN57" s="11">
        <f>'OddsRatio_working_3-way'!AB57+'OddsRatio_working_3-way'!AH57</f>
        <v>-0.45271043302434477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1.0584577782725924</v>
      </c>
      <c r="AS57" s="11">
        <f>IF(('OddsRatio_working_3-way'!X57=0),IF(Q57&gt;0,-Q57^(1/3),(-Q57)^(1/3)),'OddsRatio_working_3-way'!AM57-'OddsRatio_working_3-way'!R57/3)</f>
        <v>-0.60574734524824692</v>
      </c>
      <c r="AT57" s="11">
        <f>IF(('OddsRatio_working_3-way'!X57=0),IF(Q57&gt;0,-Q57^(1/3),(-Q57)^(1/3)),'OddsRatio_working_3-way'!AN57-'OddsRatio_working_3-way'!R57/3)</f>
        <v>-0.45271043302434477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9">
        <f t="shared" si="13"/>
        <v>0.56054709676302672</v>
      </c>
      <c r="E58" s="9">
        <f t="shared" si="14"/>
        <v>0.24053701248428025</v>
      </c>
      <c r="F58" s="9">
        <f t="shared" si="15"/>
        <v>0.19891589075269303</v>
      </c>
      <c r="G58" s="9">
        <f t="shared" si="16"/>
        <v>1.073933451592394</v>
      </c>
      <c r="H58" s="9">
        <f t="shared" si="17"/>
        <v>1.7839714196624472</v>
      </c>
      <c r="I58" s="9">
        <f t="shared" si="18"/>
        <v>4.1573643476816393</v>
      </c>
      <c r="J58" s="9">
        <f t="shared" si="19"/>
        <v>5.0272504434714778</v>
      </c>
      <c r="K58" s="11">
        <f t="shared" si="20"/>
        <v>0.5780346820809249</v>
      </c>
      <c r="L58" s="11">
        <f t="shared" si="21"/>
        <v>0.25380710659898476</v>
      </c>
      <c r="M58" s="11">
        <f t="shared" si="22"/>
        <v>0.21052631578947367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-0.24857962223124785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0.22917538557523176</v>
      </c>
      <c r="Q58" s="11">
        <f>2*'OddsRatio_working_3-way'!K58*'OddsRatio_working_3-way'!L58*'OddsRatio_working_3-way'!M58</f>
        <v>6.1772341125399394E-2</v>
      </c>
      <c r="R58" s="11">
        <f t="shared" si="23"/>
        <v>0</v>
      </c>
      <c r="S58" s="11">
        <f t="shared" si="24"/>
        <v>-0.92193955207653833</v>
      </c>
      <c r="T58" s="11">
        <f t="shared" si="25"/>
        <v>-0.24850122697480817</v>
      </c>
      <c r="U58" s="11">
        <f>'OddsRatio_working_3-way'!S58-'OddsRatio_working_3-way'!R58^2/3</f>
        <v>-0.92193955207653833</v>
      </c>
      <c r="V58" s="11">
        <f>'OddsRatio_working_3-way'!S58*'OddsRatio_working_3-way'!R58/3-2*'OddsRatio_working_3-way'!R58^3/27-'OddsRatio_working_3-way'!T58</f>
        <v>0.24850122697480817</v>
      </c>
      <c r="W58" s="11">
        <f>'OddsRatio_working_3-way'!V58^2+4*'OddsRatio_working_3-way'!U58^3/27</f>
        <v>-5.4339481031852627E-2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0.17036163068590132</v>
      </c>
      <c r="Y58" s="11">
        <f>IF('OddsRatio_working_3-way'!W58&gt;=0,IF('OddsRatio_working_3-way'!V58+SQRT('OddsRatio_working_3-way'!W58)&gt;0,0,PI()),ACOS('OddsRatio_working_3-way'!V58/(2*'OddsRatio_working_3-way'!X58)))</f>
        <v>0.75344762143279886</v>
      </c>
      <c r="Z58" s="11">
        <f>'OddsRatio_working_3-way'!X58^(1/3)*COS('OddsRatio_working_3-way'!Y58/3)</f>
        <v>0.53696672579619698</v>
      </c>
      <c r="AA58" s="11">
        <f>'OddsRatio_working_3-way'!X58^(1/3)*COS(('OddsRatio_working_3-way'!Y58+2*PI())/3)</f>
        <v>-0.38779362884331575</v>
      </c>
      <c r="AB58" s="11">
        <f>'OddsRatio_working_3-way'!X58^(1/3)*COS(('OddsRatio_working_3-way'!Y58+4*PI())/3)</f>
        <v>-0.14917309695288153</v>
      </c>
      <c r="AC58" s="11">
        <f>'OddsRatio_working_3-way'!X58^(1/3)*SIN('OddsRatio_working_3-way'!Y58/3)</f>
        <v>0.13776762832111411</v>
      </c>
      <c r="AD58" s="11">
        <f>'OddsRatio_working_3-way'!X58^(1/3)*SIN(('OddsRatio_working_3-way'!Y58+2*PI())/3)</f>
        <v>0.39614301136590235</v>
      </c>
      <c r="AE58" s="11">
        <f>'OddsRatio_working_3-way'!X58^(1/3)*SIN(('OddsRatio_working_3-way'!Y58+4*PI())/3)</f>
        <v>-0.53391063968701635</v>
      </c>
      <c r="AF58" s="11">
        <f>-'OddsRatio_working_3-way'!U58/(3*'OddsRatio_working_3-way'!X58^(1/3))*COS(('OddsRatio_working_3-way'!Y58)/3)</f>
        <v>0.53696672579619698</v>
      </c>
      <c r="AG58" s="11">
        <f>-'OddsRatio_working_3-way'!U58/(3*'OddsRatio_working_3-way'!X58^(1/3))*COS(('OddsRatio_working_3-way'!Y58+2*PI())/3)</f>
        <v>-0.38779362884331575</v>
      </c>
      <c r="AH58" s="11">
        <f>-'OddsRatio_working_3-way'!U58/(3*'OddsRatio_working_3-way'!X58^(1/3))*COS(('OddsRatio_working_3-way'!Y58+4*PI())/3)</f>
        <v>-0.14917309695288153</v>
      </c>
      <c r="AI58" s="11">
        <f>'OddsRatio_working_3-way'!U58/(3*'OddsRatio_working_3-way'!X58^(1/3))*SIN(('OddsRatio_working_3-way'!Y58)/3)</f>
        <v>-0.13776762832111411</v>
      </c>
      <c r="AJ58" s="11">
        <f>'OddsRatio_working_3-way'!U58/(3*'OddsRatio_working_3-way'!X58^(1/3))*SIN(('OddsRatio_working_3-way'!Y58+2*PI())/3)</f>
        <v>-0.39614301136590235</v>
      </c>
      <c r="AK58" s="11">
        <f>'OddsRatio_working_3-way'!U58/(3*'OddsRatio_working_3-way'!X58^(1/3))*SIN(('OddsRatio_working_3-way'!Y58+4*PI())/3)</f>
        <v>0.53391063968701635</v>
      </c>
      <c r="AL58" s="11">
        <f>'OddsRatio_working_3-way'!Z58+'OddsRatio_working_3-way'!AF58</f>
        <v>1.073933451592394</v>
      </c>
      <c r="AM58" s="11">
        <f>'OddsRatio_working_3-way'!AA58+'OddsRatio_working_3-way'!AG58</f>
        <v>-0.7755872576866315</v>
      </c>
      <c r="AN58" s="11">
        <f>'OddsRatio_working_3-way'!AB58+'OddsRatio_working_3-way'!AH58</f>
        <v>-0.29834619390576306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1.073933451592394</v>
      </c>
      <c r="AS58" s="11">
        <f>IF(('OddsRatio_working_3-way'!X58=0),IF(Q58&gt;0,-Q58^(1/3),(-Q58)^(1/3)),'OddsRatio_working_3-way'!AM58-'OddsRatio_working_3-way'!R58/3)</f>
        <v>-0.7755872576866315</v>
      </c>
      <c r="AT58" s="11">
        <f>IF(('OddsRatio_working_3-way'!X58=0),IF(Q58&gt;0,-Q58^(1/3),(-Q58)^(1/3)),'OddsRatio_working_3-way'!AN58-'OddsRatio_working_3-way'!R58/3)</f>
        <v>-0.29834619390576306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9">
        <f t="shared" si="13"/>
        <v>0.50717212346124219</v>
      </c>
      <c r="E59" s="9">
        <f t="shared" si="14"/>
        <v>0.25966726027537224</v>
      </c>
      <c r="F59" s="9">
        <f t="shared" si="15"/>
        <v>0.23316061626338586</v>
      </c>
      <c r="G59" s="9">
        <f t="shared" si="16"/>
        <v>1.0678211006581924</v>
      </c>
      <c r="H59" s="9">
        <f t="shared" si="17"/>
        <v>1.9717172015989548</v>
      </c>
      <c r="I59" s="9">
        <f t="shared" si="18"/>
        <v>3.8510823387573732</v>
      </c>
      <c r="J59" s="9">
        <f t="shared" si="19"/>
        <v>4.2888889900272318</v>
      </c>
      <c r="K59" s="11">
        <f t="shared" si="20"/>
        <v>0.52356020942408377</v>
      </c>
      <c r="L59" s="11">
        <f t="shared" si="21"/>
        <v>0.27247956403269757</v>
      </c>
      <c r="M59" s="11">
        <f t="shared" si="22"/>
        <v>0.24509803921568626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-0.26166387921275491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0.23287058521427031</v>
      </c>
      <c r="Q59" s="11">
        <f>2*'OddsRatio_working_3-way'!K59*'OddsRatio_working_3-way'!L59*'OddsRatio_working_3-way'!M59</f>
        <v>6.9931106670952051E-2</v>
      </c>
      <c r="R59" s="11">
        <f t="shared" si="23"/>
        <v>0</v>
      </c>
      <c r="S59" s="11">
        <f t="shared" si="24"/>
        <v>-0.88996076154984616</v>
      </c>
      <c r="T59" s="11">
        <f t="shared" si="25"/>
        <v>-0.26725548394890275</v>
      </c>
      <c r="U59" s="11">
        <f>'OddsRatio_working_3-way'!S59-'OddsRatio_working_3-way'!R59^2/3</f>
        <v>-0.88996076154984616</v>
      </c>
      <c r="V59" s="11">
        <f>'OddsRatio_working_3-way'!S59*'OddsRatio_working_3-way'!R59/3-2*'OddsRatio_working_3-way'!R59^3/27-'OddsRatio_working_3-way'!T59</f>
        <v>0.26725548394890275</v>
      </c>
      <c r="W59" s="11">
        <f>'OddsRatio_working_3-way'!V59^2+4*'OddsRatio_working_3-way'!U59^3/27</f>
        <v>-3.3000545081714877E-2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0.16157508996011505</v>
      </c>
      <c r="Y59" s="11">
        <f>IF('OddsRatio_working_3-way'!W59&gt;=0,IF('OddsRatio_working_3-way'!V59+SQRT('OddsRatio_working_3-way'!W59)&gt;0,0,PI()),ACOS('OddsRatio_working_3-way'!V59/(2*'OddsRatio_working_3-way'!X59)))</f>
        <v>0.59698932330652754</v>
      </c>
      <c r="Z59" s="11">
        <f>'OddsRatio_working_3-way'!X59^(1/3)*COS('OddsRatio_working_3-way'!Y59/3)</f>
        <v>0.53391055032909629</v>
      </c>
      <c r="AA59" s="11">
        <f>'OddsRatio_working_3-way'!X59^(1/3)*COS(('OddsRatio_working_3-way'!Y59+2*PI())/3)</f>
        <v>-0.36020136662645746</v>
      </c>
      <c r="AB59" s="11">
        <f>'OddsRatio_working_3-way'!X59^(1/3)*COS(('OddsRatio_working_3-way'!Y59+4*PI())/3)</f>
        <v>-0.17370918370263866</v>
      </c>
      <c r="AC59" s="11">
        <f>'OddsRatio_working_3-way'!X59^(1/3)*SIN('OddsRatio_working_3-way'!Y59/3)</f>
        <v>0.1076713120128278</v>
      </c>
      <c r="AD59" s="11">
        <f>'OddsRatio_working_3-way'!X59^(1/3)*SIN(('OddsRatio_working_3-way'!Y59+2*PI())/3)</f>
        <v>0.40854444392711364</v>
      </c>
      <c r="AE59" s="11">
        <f>'OddsRatio_working_3-way'!X59^(1/3)*SIN(('OddsRatio_working_3-way'!Y59+4*PI())/3)</f>
        <v>-0.51621575593994129</v>
      </c>
      <c r="AF59" s="11">
        <f>-'OddsRatio_working_3-way'!U59/(3*'OddsRatio_working_3-way'!X59^(1/3))*COS(('OddsRatio_working_3-way'!Y59)/3)</f>
        <v>0.53391055032909618</v>
      </c>
      <c r="AG59" s="11">
        <f>-'OddsRatio_working_3-way'!U59/(3*'OddsRatio_working_3-way'!X59^(1/3))*COS(('OddsRatio_working_3-way'!Y59+2*PI())/3)</f>
        <v>-0.36020136662645741</v>
      </c>
      <c r="AH59" s="11">
        <f>-'OddsRatio_working_3-way'!U59/(3*'OddsRatio_working_3-way'!X59^(1/3))*COS(('OddsRatio_working_3-way'!Y59+4*PI())/3)</f>
        <v>-0.17370918370263863</v>
      </c>
      <c r="AI59" s="11">
        <f>'OddsRatio_working_3-way'!U59/(3*'OddsRatio_working_3-way'!X59^(1/3))*SIN(('OddsRatio_working_3-way'!Y59)/3)</f>
        <v>-0.10767131201282779</v>
      </c>
      <c r="AJ59" s="11">
        <f>'OddsRatio_working_3-way'!U59/(3*'OddsRatio_working_3-way'!X59^(1/3))*SIN(('OddsRatio_working_3-way'!Y59+2*PI())/3)</f>
        <v>-0.40854444392711353</v>
      </c>
      <c r="AK59" s="11">
        <f>'OddsRatio_working_3-way'!U59/(3*'OddsRatio_working_3-way'!X59^(1/3))*SIN(('OddsRatio_working_3-way'!Y59+4*PI())/3)</f>
        <v>0.51621575593994118</v>
      </c>
      <c r="AL59" s="11">
        <f>'OddsRatio_working_3-way'!Z59+'OddsRatio_working_3-way'!AF59</f>
        <v>1.0678211006581924</v>
      </c>
      <c r="AM59" s="11">
        <f>'OddsRatio_working_3-way'!AA59+'OddsRatio_working_3-way'!AG59</f>
        <v>-0.72040273325291482</v>
      </c>
      <c r="AN59" s="11">
        <f>'OddsRatio_working_3-way'!AB59+'OddsRatio_working_3-way'!AH59</f>
        <v>-0.34741836740527732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1.0678211006581924</v>
      </c>
      <c r="AS59" s="11">
        <f>IF(('OddsRatio_working_3-way'!X59=0),IF(Q59&gt;0,-Q59^(1/3),(-Q59)^(1/3)),'OddsRatio_working_3-way'!AM59-'OddsRatio_working_3-way'!R59/3)</f>
        <v>-0.72040273325291482</v>
      </c>
      <c r="AT59" s="11">
        <f>IF(('OddsRatio_working_3-way'!X59=0),IF(Q59&gt;0,-Q59^(1/3),(-Q59)^(1/3)),'OddsRatio_working_3-way'!AN59-'OddsRatio_working_3-way'!R59/3)</f>
        <v>-0.34741836740527732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9">
        <f t="shared" si="13"/>
        <v>0.39429765800007832</v>
      </c>
      <c r="E60" s="9">
        <f t="shared" si="14"/>
        <v>0.28397690438806616</v>
      </c>
      <c r="F60" s="9">
        <f t="shared" si="15"/>
        <v>0.3217254376118554</v>
      </c>
      <c r="G60" s="9">
        <f t="shared" si="16"/>
        <v>1.0594172819137344</v>
      </c>
      <c r="H60" s="9">
        <f t="shared" si="17"/>
        <v>2.5361550587749151</v>
      </c>
      <c r="I60" s="9">
        <f t="shared" si="18"/>
        <v>3.5214131309546874</v>
      </c>
      <c r="J60" s="9">
        <f t="shared" si="19"/>
        <v>3.1082403910083314</v>
      </c>
      <c r="K60" s="11">
        <f t="shared" si="20"/>
        <v>0.4081632653061224</v>
      </c>
      <c r="L60" s="11">
        <f t="shared" si="21"/>
        <v>0.29585798816568049</v>
      </c>
      <c r="M60" s="11">
        <f t="shared" si="22"/>
        <v>0.33444816053511706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-0.27736014949804499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0.23505473907914276</v>
      </c>
      <c r="Q60" s="11">
        <f>2*'OddsRatio_working_3-way'!K60*'OddsRatio_working_3-way'!L60*'OddsRatio_working_3-way'!M60</f>
        <v>8.0774824425822248E-2</v>
      </c>
      <c r="R60" s="11">
        <f t="shared" si="23"/>
        <v>0</v>
      </c>
      <c r="S60" s="11">
        <f t="shared" si="24"/>
        <v>-0.84747120126858588</v>
      </c>
      <c r="T60" s="11">
        <f t="shared" si="25"/>
        <v>-0.29122721693078552</v>
      </c>
      <c r="U60" s="11">
        <f>'OddsRatio_working_3-way'!S60-'OddsRatio_working_3-way'!R60^2/3</f>
        <v>-0.84747120126858588</v>
      </c>
      <c r="V60" s="11">
        <f>'OddsRatio_working_3-way'!S60*'OddsRatio_working_3-way'!R60/3-2*'OddsRatio_working_3-way'!R60^3/27-'OddsRatio_working_3-way'!T60</f>
        <v>0.29122721693078552</v>
      </c>
      <c r="W60" s="11">
        <f>'OddsRatio_working_3-way'!V60^2+4*'OddsRatio_working_3-way'!U60^3/27</f>
        <v>-5.3585776561048543E-3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0.15014315630204034</v>
      </c>
      <c r="Y60" s="11">
        <f>IF('OddsRatio_working_3-way'!W60&gt;=0,IF('OddsRatio_working_3-way'!V60+SQRT('OddsRatio_working_3-way'!W60)&gt;0,0,PI()),ACOS('OddsRatio_working_3-way'!V60/(2*'OddsRatio_working_3-way'!X60)))</f>
        <v>0.24625642208152643</v>
      </c>
      <c r="Z60" s="11">
        <f>'OddsRatio_working_3-way'!X60^(1/3)*COS('OddsRatio_working_3-way'!Y60/3)</f>
        <v>0.52970864095686709</v>
      </c>
      <c r="AA60" s="11">
        <f>'OddsRatio_working_3-way'!X60^(1/3)*COS(('OddsRatio_working_3-way'!Y60+2*PI())/3)</f>
        <v>-0.30259510861101063</v>
      </c>
      <c r="AB60" s="11">
        <f>'OddsRatio_working_3-way'!X60^(1/3)*COS(('OddsRatio_working_3-way'!Y60+4*PI())/3)</f>
        <v>-0.22711353234585641</v>
      </c>
      <c r="AC60" s="11">
        <f>'OddsRatio_working_3-way'!X60^(1/3)*SIN('OddsRatio_working_3-way'!Y60/3)</f>
        <v>4.3579308375544114E-2</v>
      </c>
      <c r="AD60" s="11">
        <f>'OddsRatio_working_3-way'!X60^(1/3)*SIN(('OddsRatio_working_3-way'!Y60+2*PI())/3)</f>
        <v>0.43695148548500506</v>
      </c>
      <c r="AE60" s="11">
        <f>'OddsRatio_working_3-way'!X60^(1/3)*SIN(('OddsRatio_working_3-way'!Y60+4*PI())/3)</f>
        <v>-0.48053079386054909</v>
      </c>
      <c r="AF60" s="11">
        <f>-'OddsRatio_working_3-way'!U60/(3*'OddsRatio_working_3-way'!X60^(1/3))*COS(('OddsRatio_working_3-way'!Y60)/3)</f>
        <v>0.5297086409568672</v>
      </c>
      <c r="AG60" s="11">
        <f>-'OddsRatio_working_3-way'!U60/(3*'OddsRatio_working_3-way'!X60^(1/3))*COS(('OddsRatio_working_3-way'!Y60+2*PI())/3)</f>
        <v>-0.30259510861101069</v>
      </c>
      <c r="AH60" s="11">
        <f>-'OddsRatio_working_3-way'!U60/(3*'OddsRatio_working_3-way'!X60^(1/3))*COS(('OddsRatio_working_3-way'!Y60+4*PI())/3)</f>
        <v>-0.22711353234585643</v>
      </c>
      <c r="AI60" s="11">
        <f>'OddsRatio_working_3-way'!U60/(3*'OddsRatio_working_3-way'!X60^(1/3))*SIN(('OddsRatio_working_3-way'!Y60)/3)</f>
        <v>-4.3579308375544121E-2</v>
      </c>
      <c r="AJ60" s="11">
        <f>'OddsRatio_working_3-way'!U60/(3*'OddsRatio_working_3-way'!X60^(1/3))*SIN(('OddsRatio_working_3-way'!Y60+2*PI())/3)</f>
        <v>-0.43695148548500512</v>
      </c>
      <c r="AK60" s="11">
        <f>'OddsRatio_working_3-way'!U60/(3*'OddsRatio_working_3-way'!X60^(1/3))*SIN(('OddsRatio_working_3-way'!Y60+4*PI())/3)</f>
        <v>0.48053079386054914</v>
      </c>
      <c r="AL60" s="11">
        <f>'OddsRatio_working_3-way'!Z60+'OddsRatio_working_3-way'!AF60</f>
        <v>1.0594172819137344</v>
      </c>
      <c r="AM60" s="11">
        <f>'OddsRatio_working_3-way'!AA60+'OddsRatio_working_3-way'!AG60</f>
        <v>-0.60519021722202138</v>
      </c>
      <c r="AN60" s="11">
        <f>'OddsRatio_working_3-way'!AB60+'OddsRatio_working_3-way'!AH60</f>
        <v>-0.45422706469171281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1.0594172819137344</v>
      </c>
      <c r="AS60" s="11">
        <f>IF(('OddsRatio_working_3-way'!X60=0),IF(Q60&gt;0,-Q60^(1/3),(-Q60)^(1/3)),'OddsRatio_working_3-way'!AM60-'OddsRatio_working_3-way'!R60/3)</f>
        <v>-0.60519021722202138</v>
      </c>
      <c r="AT60" s="11">
        <f>IF(('OddsRatio_working_3-way'!X60=0),IF(Q60&gt;0,-Q60^(1/3),(-Q60)^(1/3)),'OddsRatio_working_3-way'!AN60-'OddsRatio_working_3-way'!R60/3)</f>
        <v>-0.45422706469171281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9">
        <f t="shared" si="13"/>
        <v>0.25899662454900235</v>
      </c>
      <c r="E61" s="9">
        <f t="shared" si="14"/>
        <v>0.30916240193508299</v>
      </c>
      <c r="F61" s="9">
        <f t="shared" si="15"/>
        <v>0.43184097351591472</v>
      </c>
      <c r="G61" s="9">
        <f t="shared" si="16"/>
        <v>1.044180357916729</v>
      </c>
      <c r="H61" s="9">
        <f t="shared" si="17"/>
        <v>3.8610541806918386</v>
      </c>
      <c r="I61" s="9">
        <f t="shared" si="18"/>
        <v>3.2345459659418001</v>
      </c>
      <c r="J61" s="9">
        <f t="shared" si="19"/>
        <v>2.3156672509750789</v>
      </c>
      <c r="K61" s="11">
        <f t="shared" si="20"/>
        <v>0.26737967914438499</v>
      </c>
      <c r="L61" s="11">
        <f t="shared" si="21"/>
        <v>0.31847133757961782</v>
      </c>
      <c r="M61" s="11">
        <f t="shared" si="22"/>
        <v>0.44247787610619471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-0.2783717706379405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0.23134423509758806</v>
      </c>
      <c r="Q61" s="11">
        <f>2*'OddsRatio_working_3-way'!K61*'OddsRatio_working_3-way'!L61*'OddsRatio_working_3-way'!M61</f>
        <v>7.5356428370549844E-2</v>
      </c>
      <c r="R61" s="11">
        <f t="shared" si="23"/>
        <v>0</v>
      </c>
      <c r="S61" s="11">
        <f t="shared" si="24"/>
        <v>-0.83106212446549399</v>
      </c>
      <c r="T61" s="11">
        <f t="shared" si="25"/>
        <v>-0.27070427507019346</v>
      </c>
      <c r="U61" s="11">
        <f>'OddsRatio_working_3-way'!S61-'OddsRatio_working_3-way'!R61^2/3</f>
        <v>-0.83106212446549399</v>
      </c>
      <c r="V61" s="11">
        <f>'OddsRatio_working_3-way'!S61*'OddsRatio_working_3-way'!R61/3-2*'OddsRatio_working_3-way'!R61^3/27-'OddsRatio_working_3-way'!T61</f>
        <v>0.27070427507019346</v>
      </c>
      <c r="W61" s="11">
        <f>'OddsRatio_working_3-way'!V61^2+4*'OddsRatio_working_3-way'!U61^3/27</f>
        <v>-1.1753995876631368E-2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0.14580363542956526</v>
      </c>
      <c r="Y61" s="11">
        <f>IF('OddsRatio_working_3-way'!W61&gt;=0,IF('OddsRatio_working_3-way'!V61+SQRT('OddsRatio_working_3-way'!W61)&gt;0,0,PI()),ACOS('OddsRatio_working_3-way'!V61/(2*'OddsRatio_working_3-way'!X61)))</f>
        <v>0.38093346878842649</v>
      </c>
      <c r="Z61" s="11">
        <f>'OddsRatio_working_3-way'!X61^(1/3)*COS('OddsRatio_working_3-way'!Y61/3)</f>
        <v>0.52209017895836451</v>
      </c>
      <c r="AA61" s="11">
        <f>'OddsRatio_working_3-way'!X61^(1/3)*COS(('OddsRatio_working_3-way'!Y61+2*PI())/3)</f>
        <v>-0.31876783103561473</v>
      </c>
      <c r="AB61" s="11">
        <f>'OddsRatio_working_3-way'!X61^(1/3)*COS(('OddsRatio_working_3-way'!Y61+4*PI())/3)</f>
        <v>-0.20332234792274984</v>
      </c>
      <c r="AC61" s="11">
        <f>'OddsRatio_working_3-way'!X61^(1/3)*SIN('OddsRatio_working_3-way'!Y61/3)</f>
        <v>6.6652480751938983E-2</v>
      </c>
      <c r="AD61" s="11">
        <f>'OddsRatio_working_3-way'!X61^(1/3)*SIN(('OddsRatio_working_3-way'!Y61+2*PI())/3)</f>
        <v>0.4188171176683379</v>
      </c>
      <c r="AE61" s="11">
        <f>'OddsRatio_working_3-way'!X61^(1/3)*SIN(('OddsRatio_working_3-way'!Y61+4*PI())/3)</f>
        <v>-0.48546959842027687</v>
      </c>
      <c r="AF61" s="11">
        <f>-'OddsRatio_working_3-way'!U61/(3*'OddsRatio_working_3-way'!X61^(1/3))*COS(('OddsRatio_working_3-way'!Y61)/3)</f>
        <v>0.52209017895836463</v>
      </c>
      <c r="AG61" s="11">
        <f>-'OddsRatio_working_3-way'!U61/(3*'OddsRatio_working_3-way'!X61^(1/3))*COS(('OddsRatio_working_3-way'!Y61+2*PI())/3)</f>
        <v>-0.31876783103561479</v>
      </c>
      <c r="AH61" s="11">
        <f>-'OddsRatio_working_3-way'!U61/(3*'OddsRatio_working_3-way'!X61^(1/3))*COS(('OddsRatio_working_3-way'!Y61+4*PI())/3)</f>
        <v>-0.20332234792274989</v>
      </c>
      <c r="AI61" s="11">
        <f>'OddsRatio_working_3-way'!U61/(3*'OddsRatio_working_3-way'!X61^(1/3))*SIN(('OddsRatio_working_3-way'!Y61)/3)</f>
        <v>-6.6652480751938997E-2</v>
      </c>
      <c r="AJ61" s="11">
        <f>'OddsRatio_working_3-way'!U61/(3*'OddsRatio_working_3-way'!X61^(1/3))*SIN(('OddsRatio_working_3-way'!Y61+2*PI())/3)</f>
        <v>-0.41881711766833801</v>
      </c>
      <c r="AK61" s="11">
        <f>'OddsRatio_working_3-way'!U61/(3*'OddsRatio_working_3-way'!X61^(1/3))*SIN(('OddsRatio_working_3-way'!Y61+4*PI())/3)</f>
        <v>0.48546959842027698</v>
      </c>
      <c r="AL61" s="11">
        <f>'OddsRatio_working_3-way'!Z61+'OddsRatio_working_3-way'!AF61</f>
        <v>1.044180357916729</v>
      </c>
      <c r="AM61" s="11">
        <f>'OddsRatio_working_3-way'!AA61+'OddsRatio_working_3-way'!AG61</f>
        <v>-0.63753566207122958</v>
      </c>
      <c r="AN61" s="11">
        <f>'OddsRatio_working_3-way'!AB61+'OddsRatio_working_3-way'!AH61</f>
        <v>-0.40664469584549973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1.044180357916729</v>
      </c>
      <c r="AS61" s="11">
        <f>IF(('OddsRatio_working_3-way'!X61=0),IF(Q61&gt;0,-Q61^(1/3),(-Q61)^(1/3)),'OddsRatio_working_3-way'!AM61-'OddsRatio_working_3-way'!R61/3)</f>
        <v>-0.63753566207122958</v>
      </c>
      <c r="AT61" s="11">
        <f>IF(('OddsRatio_working_3-way'!X61=0),IF(Q61&gt;0,-Q61^(1/3),(-Q61)^(1/3)),'OddsRatio_working_3-way'!AN61-'OddsRatio_working_3-way'!R61/3)</f>
        <v>-0.40664469584549973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9">
        <f t="shared" si="13"/>
        <v>0.49578748885491508</v>
      </c>
      <c r="E62" s="9">
        <f t="shared" si="14"/>
        <v>0.28104020717419853</v>
      </c>
      <c r="F62" s="9">
        <f t="shared" si="15"/>
        <v>0.22317230397088642</v>
      </c>
      <c r="G62" s="9">
        <f t="shared" si="16"/>
        <v>1.0484466111100672</v>
      </c>
      <c r="H62" s="9">
        <f t="shared" si="17"/>
        <v>2.0169932127767654</v>
      </c>
      <c r="I62" s="9">
        <f t="shared" si="18"/>
        <v>3.5582097311085636</v>
      </c>
      <c r="J62" s="9">
        <f t="shared" si="19"/>
        <v>4.4808427488854239</v>
      </c>
      <c r="K62" s="11">
        <f t="shared" si="20"/>
        <v>0.50761421319796951</v>
      </c>
      <c r="L62" s="11">
        <f t="shared" si="21"/>
        <v>0.29069767441860467</v>
      </c>
      <c r="M62" s="11">
        <f t="shared" si="22"/>
        <v>0.23148148148148145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-0.26840538744387177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0.22988289020929792</v>
      </c>
      <c r="Q62" s="11">
        <f>2*'OddsRatio_working_3-way'!K62*'OddsRatio_working_3-way'!L62*'OddsRatio_working_3-way'!M62</f>
        <v>6.8315866332629399E-2</v>
      </c>
      <c r="R62" s="11">
        <f t="shared" si="23"/>
        <v>0</v>
      </c>
      <c r="S62" s="11">
        <f t="shared" si="24"/>
        <v>-0.85647643811684082</v>
      </c>
      <c r="T62" s="11">
        <f t="shared" si="25"/>
        <v>-0.254524944462657</v>
      </c>
      <c r="U62" s="11">
        <f>'OddsRatio_working_3-way'!S62-'OddsRatio_working_3-way'!R62^2/3</f>
        <v>-0.85647643811684082</v>
      </c>
      <c r="V62" s="11">
        <f>'OddsRatio_working_3-way'!S62*'OddsRatio_working_3-way'!R62/3-2*'OddsRatio_working_3-way'!R62^3/27-'OddsRatio_working_3-way'!T62</f>
        <v>0.254524944462657</v>
      </c>
      <c r="W62" s="11">
        <f>'OddsRatio_working_3-way'!V62^2+4*'OddsRatio_working_3-way'!U62^3/27</f>
        <v>-2.8294076217664138E-2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0.15254263631144471</v>
      </c>
      <c r="Y62" s="11">
        <f>IF('OddsRatio_working_3-way'!W62&gt;=0,IF('OddsRatio_working_3-way'!V62+SQRT('OddsRatio_working_3-way'!W62)&gt;0,0,PI()),ACOS('OddsRatio_working_3-way'!V62/(2*'OddsRatio_working_3-way'!X62)))</f>
        <v>0.583980234601298</v>
      </c>
      <c r="Z62" s="11">
        <f>'OddsRatio_working_3-way'!X62^(1/3)*COS('OddsRatio_working_3-way'!Y62/3)</f>
        <v>0.5242233055550336</v>
      </c>
      <c r="AA62" s="11">
        <f>'OddsRatio_working_3-way'!X62^(1/3)*COS(('OddsRatio_working_3-way'!Y62+2*PI())/3)</f>
        <v>-0.351618937195745</v>
      </c>
      <c r="AB62" s="11">
        <f>'OddsRatio_working_3-way'!X62^(1/3)*COS(('OddsRatio_working_3-way'!Y62+4*PI())/3)</f>
        <v>-0.17260436835928825</v>
      </c>
      <c r="AC62" s="11">
        <f>'OddsRatio_working_3-way'!X62^(1/3)*SIN('OddsRatio_working_3-way'!Y62/3)</f>
        <v>0.10335410950659304</v>
      </c>
      <c r="AD62" s="11">
        <f>'OddsRatio_working_3-way'!X62^(1/3)*SIN(('OddsRatio_working_3-way'!Y62+2*PI())/3)</f>
        <v>0.40231364511321466</v>
      </c>
      <c r="AE62" s="11">
        <f>'OddsRatio_working_3-way'!X62^(1/3)*SIN(('OddsRatio_working_3-way'!Y62+4*PI())/3)</f>
        <v>-0.50566775461980762</v>
      </c>
      <c r="AF62" s="11">
        <f>-'OddsRatio_working_3-way'!U62/(3*'OddsRatio_working_3-way'!X62^(1/3))*COS(('OddsRatio_working_3-way'!Y62)/3)</f>
        <v>0.52422330555503371</v>
      </c>
      <c r="AG62" s="11">
        <f>-'OddsRatio_working_3-way'!U62/(3*'OddsRatio_working_3-way'!X62^(1/3))*COS(('OddsRatio_working_3-way'!Y62+2*PI())/3)</f>
        <v>-0.35161893719574505</v>
      </c>
      <c r="AH62" s="11">
        <f>-'OddsRatio_working_3-way'!U62/(3*'OddsRatio_working_3-way'!X62^(1/3))*COS(('OddsRatio_working_3-way'!Y62+4*PI())/3)</f>
        <v>-0.17260436835928827</v>
      </c>
      <c r="AI62" s="11">
        <f>'OddsRatio_working_3-way'!U62/(3*'OddsRatio_working_3-way'!X62^(1/3))*SIN(('OddsRatio_working_3-way'!Y62)/3)</f>
        <v>-0.10335410950659307</v>
      </c>
      <c r="AJ62" s="11">
        <f>'OddsRatio_working_3-way'!U62/(3*'OddsRatio_working_3-way'!X62^(1/3))*SIN(('OddsRatio_working_3-way'!Y62+2*PI())/3)</f>
        <v>-0.40231364511321477</v>
      </c>
      <c r="AK62" s="11">
        <f>'OddsRatio_working_3-way'!U62/(3*'OddsRatio_working_3-way'!X62^(1/3))*SIN(('OddsRatio_working_3-way'!Y62+4*PI())/3)</f>
        <v>0.50566775461980773</v>
      </c>
      <c r="AL62" s="11">
        <f>'OddsRatio_working_3-way'!Z62+'OddsRatio_working_3-way'!AF62</f>
        <v>1.0484466111100672</v>
      </c>
      <c r="AM62" s="11">
        <f>'OddsRatio_working_3-way'!AA62+'OddsRatio_working_3-way'!AG62</f>
        <v>-0.70323787439148999</v>
      </c>
      <c r="AN62" s="11">
        <f>'OddsRatio_working_3-way'!AB62+'OddsRatio_working_3-way'!AH62</f>
        <v>-0.34520873671857655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1.0484466111100672</v>
      </c>
      <c r="AS62" s="11">
        <f>IF(('OddsRatio_working_3-way'!X62=0),IF(Q62&gt;0,-Q62^(1/3),(-Q62)^(1/3)),'OddsRatio_working_3-way'!AM62-'OddsRatio_working_3-way'!R62/3)</f>
        <v>-0.70323787439148999</v>
      </c>
      <c r="AT62" s="11">
        <f>IF(('OddsRatio_working_3-way'!X62=0),IF(Q62&gt;0,-Q62^(1/3),(-Q62)^(1/3)),'OddsRatio_working_3-way'!AN62-'OddsRatio_working_3-way'!R62/3)</f>
        <v>-0.34520873671857655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9">
        <f t="shared" si="13"/>
        <v>0.37687689379019834</v>
      </c>
      <c r="E63" s="9">
        <f t="shared" si="14"/>
        <v>0.31307562306353331</v>
      </c>
      <c r="F63" s="9">
        <f t="shared" si="15"/>
        <v>0.3100474831462684</v>
      </c>
      <c r="G63" s="9">
        <f t="shared" si="16"/>
        <v>1.0398656195633424</v>
      </c>
      <c r="H63" s="9">
        <f t="shared" si="17"/>
        <v>2.6533863351057145</v>
      </c>
      <c r="I63" s="9">
        <f t="shared" si="18"/>
        <v>3.1941164572786529</v>
      </c>
      <c r="J63" s="9">
        <f t="shared" si="19"/>
        <v>3.2253124258655528</v>
      </c>
      <c r="K63" s="11">
        <f t="shared" si="20"/>
        <v>0.38610038610038611</v>
      </c>
      <c r="L63" s="11">
        <f t="shared" si="21"/>
        <v>0.32154340836012862</v>
      </c>
      <c r="M63" s="11">
        <f t="shared" si="22"/>
        <v>0.31847133757961782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-0.28385957734473932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0.23089952841934333</v>
      </c>
      <c r="Q63" s="11">
        <f>2*'OddsRatio_working_3-way'!K63*'OddsRatio_working_3-way'!L63*'OddsRatio_working_3-way'!M63</f>
        <v>7.9075180965528513E-2</v>
      </c>
      <c r="R63" s="11">
        <f t="shared" si="23"/>
        <v>0</v>
      </c>
      <c r="S63" s="11">
        <f t="shared" si="24"/>
        <v>-0.81342870506328724</v>
      </c>
      <c r="T63" s="11">
        <f t="shared" si="25"/>
        <v>-0.27857147433674212</v>
      </c>
      <c r="U63" s="11">
        <f>'OddsRatio_working_3-way'!S63-'OddsRatio_working_3-way'!R63^2/3</f>
        <v>-0.81342870506328724</v>
      </c>
      <c r="V63" s="11">
        <f>'OddsRatio_working_3-way'!S63*'OddsRatio_working_3-way'!R63/3-2*'OddsRatio_working_3-way'!R63^3/27-'OddsRatio_working_3-way'!T63</f>
        <v>0.27857147433674212</v>
      </c>
      <c r="W63" s="11">
        <f>'OddsRatio_working_3-way'!V63^2+4*'OddsRatio_working_3-way'!U63^3/27</f>
        <v>-2.1339822204800296E-3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0.14118786114130547</v>
      </c>
      <c r="Y63" s="11">
        <f>IF('OddsRatio_working_3-way'!W63&gt;=0,IF('OddsRatio_working_3-way'!V63+SQRT('OddsRatio_working_3-way'!W63)&gt;0,0,PI()),ACOS('OddsRatio_working_3-way'!V63/(2*'OddsRatio_working_3-way'!X63)))</f>
        <v>0.16433289837837872</v>
      </c>
      <c r="Z63" s="11">
        <f>'OddsRatio_working_3-way'!X63^(1/3)*COS('OddsRatio_working_3-way'!Y63/3)</f>
        <v>0.51993280978167122</v>
      </c>
      <c r="AA63" s="11">
        <f>'OddsRatio_working_3-way'!X63^(1/3)*COS(('OddsRatio_working_3-way'!Y63+2*PI())/3)</f>
        <v>-0.2846561041645031</v>
      </c>
      <c r="AB63" s="11">
        <f>'OddsRatio_working_3-way'!X63^(1/3)*COS(('OddsRatio_working_3-way'!Y63+4*PI())/3)</f>
        <v>-0.2352767056171679</v>
      </c>
      <c r="AC63" s="11">
        <f>'OddsRatio_working_3-way'!X63^(1/3)*SIN('OddsRatio_working_3-way'!Y63/3)</f>
        <v>2.8509209043725704E-2</v>
      </c>
      <c r="AD63" s="11">
        <f>'OddsRatio_working_3-way'!X63^(1/3)*SIN(('OddsRatio_working_3-way'!Y63+2*PI())/3)</f>
        <v>0.43602041701008681</v>
      </c>
      <c r="AE63" s="11">
        <f>'OddsRatio_working_3-way'!X63^(1/3)*SIN(('OddsRatio_working_3-way'!Y63+4*PI())/3)</f>
        <v>-0.46452962605381254</v>
      </c>
      <c r="AF63" s="11">
        <f>-'OddsRatio_working_3-way'!U63/(3*'OddsRatio_working_3-way'!X63^(1/3))*COS(('OddsRatio_working_3-way'!Y63)/3)</f>
        <v>0.51993280978167122</v>
      </c>
      <c r="AG63" s="11">
        <f>-'OddsRatio_working_3-way'!U63/(3*'OddsRatio_working_3-way'!X63^(1/3))*COS(('OddsRatio_working_3-way'!Y63+2*PI())/3)</f>
        <v>-0.2846561041645031</v>
      </c>
      <c r="AH63" s="11">
        <f>-'OddsRatio_working_3-way'!U63/(3*'OddsRatio_working_3-way'!X63^(1/3))*COS(('OddsRatio_working_3-way'!Y63+4*PI())/3)</f>
        <v>-0.2352767056171679</v>
      </c>
      <c r="AI63" s="11">
        <f>'OddsRatio_working_3-way'!U63/(3*'OddsRatio_working_3-way'!X63^(1/3))*SIN(('OddsRatio_working_3-way'!Y63)/3)</f>
        <v>-2.8509209043725704E-2</v>
      </c>
      <c r="AJ63" s="11">
        <f>'OddsRatio_working_3-way'!U63/(3*'OddsRatio_working_3-way'!X63^(1/3))*SIN(('OddsRatio_working_3-way'!Y63+2*PI())/3)</f>
        <v>-0.43602041701008681</v>
      </c>
      <c r="AK63" s="11">
        <f>'OddsRatio_working_3-way'!U63/(3*'OddsRatio_working_3-way'!X63^(1/3))*SIN(('OddsRatio_working_3-way'!Y63+4*PI())/3)</f>
        <v>0.46452962605381254</v>
      </c>
      <c r="AL63" s="11">
        <f>'OddsRatio_working_3-way'!Z63+'OddsRatio_working_3-way'!AF63</f>
        <v>1.0398656195633424</v>
      </c>
      <c r="AM63" s="11">
        <f>'OddsRatio_working_3-way'!AA63+'OddsRatio_working_3-way'!AG63</f>
        <v>-0.5693122083290062</v>
      </c>
      <c r="AN63" s="11">
        <f>'OddsRatio_working_3-way'!AB63+'OddsRatio_working_3-way'!AH63</f>
        <v>-0.47055341123433581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1.0398656195633424</v>
      </c>
      <c r="AS63" s="11">
        <f>IF(('OddsRatio_working_3-way'!X63=0),IF(Q63&gt;0,-Q63^(1/3),(-Q63)^(1/3)),'OddsRatio_working_3-way'!AM63-'OddsRatio_working_3-way'!R63/3)</f>
        <v>-0.5693122083290062</v>
      </c>
      <c r="AT63" s="11">
        <f>IF(('OddsRatio_working_3-way'!X63=0),IF(Q63&gt;0,-Q63^(1/3),(-Q63)^(1/3)),'OddsRatio_working_3-way'!AN63-'OddsRatio_working_3-way'!R63/3)</f>
        <v>-0.47055341123433581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9">
        <f t="shared" si="13"/>
        <v>0.29830017372712997</v>
      </c>
      <c r="E64" s="9">
        <f t="shared" si="14"/>
        <v>0.27592658051019714</v>
      </c>
      <c r="F64" s="9">
        <f t="shared" si="15"/>
        <v>0.42577324576267289</v>
      </c>
      <c r="G64" s="9">
        <f t="shared" si="16"/>
        <v>1.0454790741754272</v>
      </c>
      <c r="H64" s="9">
        <f t="shared" si="17"/>
        <v>3.3523279168947111</v>
      </c>
      <c r="I64" s="9">
        <f t="shared" si="18"/>
        <v>3.6241524761803223</v>
      </c>
      <c r="J64" s="9">
        <f t="shared" si="19"/>
        <v>2.3486680056863003</v>
      </c>
      <c r="K64" s="11">
        <f t="shared" si="20"/>
        <v>0.30769230769230771</v>
      </c>
      <c r="L64" s="11">
        <f t="shared" si="21"/>
        <v>0.28490028490028491</v>
      </c>
      <c r="M64" s="11">
        <f t="shared" si="22"/>
        <v>0.4366812227074236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-0.27888168264385926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0.23159512578390651</v>
      </c>
      <c r="Q64" s="11">
        <f>2*'OddsRatio_working_3-way'!K64*'OddsRatio_working_3-way'!L64*'OddsRatio_working_3-way'!M64</f>
        <v>7.6560372159969081E-2</v>
      </c>
      <c r="R64" s="11">
        <f t="shared" si="23"/>
        <v>0</v>
      </c>
      <c r="S64" s="11">
        <f t="shared" si="24"/>
        <v>-0.83044222764411824</v>
      </c>
      <c r="T64" s="11">
        <f t="shared" si="25"/>
        <v>-0.27452635624598948</v>
      </c>
      <c r="U64" s="11">
        <f>'OddsRatio_working_3-way'!S64-'OddsRatio_working_3-way'!R64^2/3</f>
        <v>-0.83044222764411824</v>
      </c>
      <c r="V64" s="11">
        <f>'OddsRatio_working_3-way'!S64*'OddsRatio_working_3-way'!R64/3-2*'OddsRatio_working_3-way'!R64^3/27-'OddsRatio_working_3-way'!T64</f>
        <v>0.27452635624598948</v>
      </c>
      <c r="W64" s="11">
        <f>'OddsRatio_working_3-way'!V64^2+4*'OddsRatio_working_3-way'!U64^3/27</f>
        <v>-9.4799373435080492E-3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0.14564053146120415</v>
      </c>
      <c r="Y64" s="11">
        <f>IF('OddsRatio_working_3-way'!W64&gt;=0,IF('OddsRatio_working_3-way'!V64+SQRT('OddsRatio_working_3-way'!W64)&gt;0,0,PI()),ACOS('OddsRatio_working_3-way'!V64/(2*'OddsRatio_working_3-way'!X64)))</f>
        <v>0.34082491906338719</v>
      </c>
      <c r="Z64" s="11">
        <f>'OddsRatio_working_3-way'!X64^(1/3)*COS('OddsRatio_working_3-way'!Y64/3)</f>
        <v>0.52273953708771359</v>
      </c>
      <c r="AA64" s="11">
        <f>'OddsRatio_working_3-way'!X64^(1/3)*COS(('OddsRatio_working_3-way'!Y64+2*PI())/3)</f>
        <v>-0.31302331813168011</v>
      </c>
      <c r="AB64" s="11">
        <f>'OddsRatio_working_3-way'!X64^(1/3)*COS(('OddsRatio_working_3-way'!Y64+4*PI())/3)</f>
        <v>-0.20971621895603343</v>
      </c>
      <c r="AC64" s="11">
        <f>'OddsRatio_working_3-way'!X64^(1/3)*SIN('OddsRatio_working_3-way'!Y64/3)</f>
        <v>5.964438151825905E-2</v>
      </c>
      <c r="AD64" s="11">
        <f>'OddsRatio_working_3-way'!X64^(1/3)*SIN(('OddsRatio_working_3-way'!Y64+2*PI())/3)</f>
        <v>0.42288352792134826</v>
      </c>
      <c r="AE64" s="11">
        <f>'OddsRatio_working_3-way'!X64^(1/3)*SIN(('OddsRatio_working_3-way'!Y64+4*PI())/3)</f>
        <v>-0.48252790943960722</v>
      </c>
      <c r="AF64" s="11">
        <f>-'OddsRatio_working_3-way'!U64/(3*'OddsRatio_working_3-way'!X64^(1/3))*COS(('OddsRatio_working_3-way'!Y64)/3)</f>
        <v>0.52273953708771359</v>
      </c>
      <c r="AG64" s="11">
        <f>-'OddsRatio_working_3-way'!U64/(3*'OddsRatio_working_3-way'!X64^(1/3))*COS(('OddsRatio_working_3-way'!Y64+2*PI())/3)</f>
        <v>-0.31302331813168011</v>
      </c>
      <c r="AH64" s="11">
        <f>-'OddsRatio_working_3-way'!U64/(3*'OddsRatio_working_3-way'!X64^(1/3))*COS(('OddsRatio_working_3-way'!Y64+4*PI())/3)</f>
        <v>-0.20971621895603343</v>
      </c>
      <c r="AI64" s="11">
        <f>'OddsRatio_working_3-way'!U64/(3*'OddsRatio_working_3-way'!X64^(1/3))*SIN(('OddsRatio_working_3-way'!Y64)/3)</f>
        <v>-5.964438151825905E-2</v>
      </c>
      <c r="AJ64" s="11">
        <f>'OddsRatio_working_3-way'!U64/(3*'OddsRatio_working_3-way'!X64^(1/3))*SIN(('OddsRatio_working_3-way'!Y64+2*PI())/3)</f>
        <v>-0.42288352792134826</v>
      </c>
      <c r="AK64" s="11">
        <f>'OddsRatio_working_3-way'!U64/(3*'OddsRatio_working_3-way'!X64^(1/3))*SIN(('OddsRatio_working_3-way'!Y64+4*PI())/3)</f>
        <v>0.48252790943960722</v>
      </c>
      <c r="AL64" s="11">
        <f>'OddsRatio_working_3-way'!Z64+'OddsRatio_working_3-way'!AF64</f>
        <v>1.0454790741754272</v>
      </c>
      <c r="AM64" s="11">
        <f>'OddsRatio_working_3-way'!AA64+'OddsRatio_working_3-way'!AG64</f>
        <v>-0.62604663626336021</v>
      </c>
      <c r="AN64" s="11">
        <f>'OddsRatio_working_3-way'!AB64+'OddsRatio_working_3-way'!AH64</f>
        <v>-0.41943243791206686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1.0454790741754272</v>
      </c>
      <c r="AS64" s="11">
        <f>IF(('OddsRatio_working_3-way'!X64=0),IF(Q64&gt;0,-Q64^(1/3),(-Q64)^(1/3)),'OddsRatio_working_3-way'!AM64-'OddsRatio_working_3-way'!R64/3)</f>
        <v>-0.62604663626336021</v>
      </c>
      <c r="AT64" s="11">
        <f>IF(('OddsRatio_working_3-way'!X64=0),IF(Q64&gt;0,-Q64^(1/3),(-Q64)^(1/3)),'OddsRatio_working_3-way'!AN64-'OddsRatio_working_3-way'!R64/3)</f>
        <v>-0.41943243791206686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9">
        <f t="shared" si="13"/>
        <v>0.33681190822213214</v>
      </c>
      <c r="E65" s="9">
        <f t="shared" si="14"/>
        <v>0.30766351149394011</v>
      </c>
      <c r="F65" s="9">
        <f t="shared" si="15"/>
        <v>0.35552458028392786</v>
      </c>
      <c r="G65" s="9">
        <f t="shared" si="16"/>
        <v>1.041807494589595</v>
      </c>
      <c r="H65" s="9">
        <f t="shared" si="17"/>
        <v>2.9690161647743349</v>
      </c>
      <c r="I65" s="9">
        <f t="shared" si="18"/>
        <v>3.2503041883135255</v>
      </c>
      <c r="J65" s="9">
        <f t="shared" si="19"/>
        <v>2.8127450405858951</v>
      </c>
      <c r="K65" s="11">
        <f t="shared" si="20"/>
        <v>0.34602076124567471</v>
      </c>
      <c r="L65" s="11">
        <f t="shared" si="21"/>
        <v>0.31645569620253161</v>
      </c>
      <c r="M65" s="11">
        <f t="shared" si="22"/>
        <v>0.36496350364963503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-0.28387641722884793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0.23138919518761625</v>
      </c>
      <c r="Q65" s="11">
        <f>2*'OddsRatio_working_3-way'!K65*'OddsRatio_working_3-way'!L65*'OddsRatio_working_3-way'!M65</f>
        <v>7.992718313907296E-2</v>
      </c>
      <c r="R65" s="11">
        <f t="shared" si="23"/>
        <v>0</v>
      </c>
      <c r="S65" s="11">
        <f t="shared" si="24"/>
        <v>-0.81510538087804973</v>
      </c>
      <c r="T65" s="11">
        <f t="shared" si="25"/>
        <v>-0.2815562628248876</v>
      </c>
      <c r="U65" s="11">
        <f>'OddsRatio_working_3-way'!S65-'OddsRatio_working_3-way'!R65^2/3</f>
        <v>-0.81510538087804973</v>
      </c>
      <c r="V65" s="11">
        <f>'OddsRatio_working_3-way'!S65*'OddsRatio_working_3-way'!R65/3-2*'OddsRatio_working_3-way'!R65^3/27-'OddsRatio_working_3-way'!T65</f>
        <v>0.2815562628248876</v>
      </c>
      <c r="W65" s="11">
        <f>'OddsRatio_working_3-way'!V65^2+4*'OddsRatio_working_3-way'!U65^3/27</f>
        <v>-9.5620301139830166E-4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0.14162462016481764</v>
      </c>
      <c r="Y65" s="11">
        <f>IF('OddsRatio_working_3-way'!W65&gt;=0,IF('OddsRatio_working_3-way'!V65+SQRT('OddsRatio_working_3-way'!W65)&gt;0,0,PI()),ACOS('OddsRatio_working_3-way'!V65/(2*'OddsRatio_working_3-way'!X65)))</f>
        <v>0.10938877693613613</v>
      </c>
      <c r="Z65" s="11">
        <f>'OddsRatio_working_3-way'!X65^(1/3)*COS('OddsRatio_working_3-way'!Y65/3)</f>
        <v>0.52090374729479749</v>
      </c>
      <c r="AA65" s="11">
        <f>'OddsRatio_working_3-way'!X65^(1/3)*COS(('OddsRatio_working_3-way'!Y65+2*PI())/3)</f>
        <v>-0.27690817214343816</v>
      </c>
      <c r="AB65" s="11">
        <f>'OddsRatio_working_3-way'!X65^(1/3)*COS(('OddsRatio_working_3-way'!Y65+4*PI())/3)</f>
        <v>-0.24399557515135933</v>
      </c>
      <c r="AC65" s="11">
        <f>'OddsRatio_working_3-way'!X65^(1/3)*SIN('OddsRatio_working_3-way'!Y65/3)</f>
        <v>1.900209673310637E-2</v>
      </c>
      <c r="AD65" s="11">
        <f>'OddsRatio_working_3-way'!X65^(1/3)*SIN(('OddsRatio_working_3-way'!Y65+2*PI())/3)</f>
        <v>0.44161482971725113</v>
      </c>
      <c r="AE65" s="11">
        <f>'OddsRatio_working_3-way'!X65^(1/3)*SIN(('OddsRatio_working_3-way'!Y65+4*PI())/3)</f>
        <v>-0.46061692645035746</v>
      </c>
      <c r="AF65" s="11">
        <f>-'OddsRatio_working_3-way'!U65/(3*'OddsRatio_working_3-way'!X65^(1/3))*COS(('OddsRatio_working_3-way'!Y65)/3)</f>
        <v>0.52090374729479738</v>
      </c>
      <c r="AG65" s="11">
        <f>-'OddsRatio_working_3-way'!U65/(3*'OddsRatio_working_3-way'!X65^(1/3))*COS(('OddsRatio_working_3-way'!Y65+2*PI())/3)</f>
        <v>-0.2769081721434381</v>
      </c>
      <c r="AH65" s="11">
        <f>-'OddsRatio_working_3-way'!U65/(3*'OddsRatio_working_3-way'!X65^(1/3))*COS(('OddsRatio_working_3-way'!Y65+4*PI())/3)</f>
        <v>-0.24399557515135928</v>
      </c>
      <c r="AI65" s="11">
        <f>'OddsRatio_working_3-way'!U65/(3*'OddsRatio_working_3-way'!X65^(1/3))*SIN(('OddsRatio_working_3-way'!Y65)/3)</f>
        <v>-1.9002096733106367E-2</v>
      </c>
      <c r="AJ65" s="11">
        <f>'OddsRatio_working_3-way'!U65/(3*'OddsRatio_working_3-way'!X65^(1/3))*SIN(('OddsRatio_working_3-way'!Y65+2*PI())/3)</f>
        <v>-0.44161482971725102</v>
      </c>
      <c r="AK65" s="11">
        <f>'OddsRatio_working_3-way'!U65/(3*'OddsRatio_working_3-way'!X65^(1/3))*SIN(('OddsRatio_working_3-way'!Y65+4*PI())/3)</f>
        <v>0.46061692645035734</v>
      </c>
      <c r="AL65" s="11">
        <f>'OddsRatio_working_3-way'!Z65+'OddsRatio_working_3-way'!AF65</f>
        <v>1.041807494589595</v>
      </c>
      <c r="AM65" s="11">
        <f>'OddsRatio_working_3-way'!AA65+'OddsRatio_working_3-way'!AG65</f>
        <v>-0.55381634428687621</v>
      </c>
      <c r="AN65" s="11">
        <f>'OddsRatio_working_3-way'!AB65+'OddsRatio_working_3-way'!AH65</f>
        <v>-0.48799115030271861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1.041807494589595</v>
      </c>
      <c r="AS65" s="11">
        <f>IF(('OddsRatio_working_3-way'!X65=0),IF(Q65&gt;0,-Q65^(1/3),(-Q65)^(1/3)),'OddsRatio_working_3-way'!AM65-'OddsRatio_working_3-way'!R65/3)</f>
        <v>-0.55381634428687621</v>
      </c>
      <c r="AT65" s="11">
        <f>IF(('OddsRatio_working_3-way'!X65=0),IF(Q65&gt;0,-Q65^(1/3),(-Q65)^(1/3)),'OddsRatio_working_3-way'!AN65-'OddsRatio_working_3-way'!R65/3)</f>
        <v>-0.48799115030271861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9">
        <f t="shared" si="13"/>
        <v>0.41850277839690836</v>
      </c>
      <c r="E66" s="9">
        <f t="shared" si="14"/>
        <v>0.29254180272898767</v>
      </c>
      <c r="F66" s="9">
        <f t="shared" si="15"/>
        <v>0.28895541887410414</v>
      </c>
      <c r="G66" s="9">
        <f t="shared" si="16"/>
        <v>1.0606644251148443</v>
      </c>
      <c r="H66" s="9">
        <f t="shared" si="17"/>
        <v>2.389470396900446</v>
      </c>
      <c r="I66" s="9">
        <f t="shared" si="18"/>
        <v>3.4183148892618451</v>
      </c>
      <c r="J66" s="9">
        <f t="shared" si="19"/>
        <v>3.4607414662664384</v>
      </c>
      <c r="K66" s="11">
        <f t="shared" si="20"/>
        <v>0.4329004329004329</v>
      </c>
      <c r="L66" s="11">
        <f t="shared" si="21"/>
        <v>0.3048780487804878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-0.2754674065282352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0.23494357537848576</v>
      </c>
      <c r="Q66" s="11">
        <f>2*'OddsRatio_working_3-way'!K66*'OddsRatio_working_3-way'!L66*'OddsRatio_working_3-way'!M66</f>
        <v>7.95071321077786E-2</v>
      </c>
      <c r="R66" s="11">
        <f t="shared" si="23"/>
        <v>0</v>
      </c>
      <c r="S66" s="11">
        <f t="shared" si="24"/>
        <v>-0.85289064989401642</v>
      </c>
      <c r="T66" s="11">
        <f t="shared" si="25"/>
        <v>-0.28862627745990405</v>
      </c>
      <c r="U66" s="11">
        <f>'OddsRatio_working_3-way'!S66-'OddsRatio_working_3-way'!R66^2/3</f>
        <v>-0.85289064989401642</v>
      </c>
      <c r="V66" s="11">
        <f>'OddsRatio_working_3-way'!S66*'OddsRatio_working_3-way'!R66/3-2*'OddsRatio_working_3-way'!R66^3/27-'OddsRatio_working_3-way'!T66</f>
        <v>0.28862627745990405</v>
      </c>
      <c r="W66" s="11">
        <f>'OddsRatio_working_3-way'!V66^2+4*'OddsRatio_working_3-way'!U66^3/27</f>
        <v>-8.6077334757869578E-3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0.15158567009792553</v>
      </c>
      <c r="Y66" s="11">
        <f>IF('OddsRatio_working_3-way'!W66&gt;=0,IF('OddsRatio_working_3-way'!V66+SQRT('OddsRatio_working_3-way'!W66)&gt;0,0,PI()),ACOS('OddsRatio_working_3-way'!V66/(2*'OddsRatio_working_3-way'!X66)))</f>
        <v>0.31101442030827742</v>
      </c>
      <c r="Z66" s="11">
        <f>'OddsRatio_working_3-way'!X66^(1/3)*COS('OddsRatio_working_3-way'!Y66/3)</f>
        <v>0.53033221255742224</v>
      </c>
      <c r="AA66" s="11">
        <f>'OddsRatio_working_3-way'!X66^(1/3)*COS(('OddsRatio_working_3-way'!Y66+2*PI())/3)</f>
        <v>-0.31295178108263044</v>
      </c>
      <c r="AB66" s="11">
        <f>'OddsRatio_working_3-way'!X66^(1/3)*COS(('OddsRatio_working_3-way'!Y66+4*PI())/3)</f>
        <v>-0.217380431474792</v>
      </c>
      <c r="AC66" s="11">
        <f>'OddsRatio_working_3-way'!X66^(1/3)*SIN('OddsRatio_working_3-way'!Y66/3)</f>
        <v>5.5178144422901594E-2</v>
      </c>
      <c r="AD66" s="11">
        <f>'OddsRatio_working_3-way'!X66^(1/3)*SIN(('OddsRatio_working_3-way'!Y66+2*PI())/3)</f>
        <v>0.43169209630848565</v>
      </c>
      <c r="AE66" s="11">
        <f>'OddsRatio_working_3-way'!X66^(1/3)*SIN(('OddsRatio_working_3-way'!Y66+4*PI())/3)</f>
        <v>-0.48687024073138707</v>
      </c>
      <c r="AF66" s="11">
        <f>-'OddsRatio_working_3-way'!U66/(3*'OddsRatio_working_3-way'!X66^(1/3))*COS(('OddsRatio_working_3-way'!Y66)/3)</f>
        <v>0.53033221255742213</v>
      </c>
      <c r="AG66" s="11">
        <f>-'OddsRatio_working_3-way'!U66/(3*'OddsRatio_working_3-way'!X66^(1/3))*COS(('OddsRatio_working_3-way'!Y66+2*PI())/3)</f>
        <v>-0.31295178108263033</v>
      </c>
      <c r="AH66" s="11">
        <f>-'OddsRatio_working_3-way'!U66/(3*'OddsRatio_working_3-way'!X66^(1/3))*COS(('OddsRatio_working_3-way'!Y66+4*PI())/3)</f>
        <v>-0.21738043147479194</v>
      </c>
      <c r="AI66" s="11">
        <f>'OddsRatio_working_3-way'!U66/(3*'OddsRatio_working_3-way'!X66^(1/3))*SIN(('OddsRatio_working_3-way'!Y66)/3)</f>
        <v>-5.517814442290158E-2</v>
      </c>
      <c r="AJ66" s="11">
        <f>'OddsRatio_working_3-way'!U66/(3*'OddsRatio_working_3-way'!X66^(1/3))*SIN(('OddsRatio_working_3-way'!Y66+2*PI())/3)</f>
        <v>-0.43169209630848554</v>
      </c>
      <c r="AK66" s="11">
        <f>'OddsRatio_working_3-way'!U66/(3*'OddsRatio_working_3-way'!X66^(1/3))*SIN(('OddsRatio_working_3-way'!Y66+4*PI())/3)</f>
        <v>0.48687024073138696</v>
      </c>
      <c r="AL66" s="11">
        <f>'OddsRatio_working_3-way'!Z66+'OddsRatio_working_3-way'!AF66</f>
        <v>1.0606644251148443</v>
      </c>
      <c r="AM66" s="11">
        <f>'OddsRatio_working_3-way'!AA66+'OddsRatio_working_3-way'!AG66</f>
        <v>-0.62590356216526077</v>
      </c>
      <c r="AN66" s="11">
        <f>'OddsRatio_working_3-way'!AB66+'OddsRatio_working_3-way'!AH66</f>
        <v>-0.43476086294958394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1.0606644251148443</v>
      </c>
      <c r="AS66" s="11">
        <f>IF(('OddsRatio_working_3-way'!X66=0),IF(Q66&gt;0,-Q66^(1/3),(-Q66)^(1/3)),'OddsRatio_working_3-way'!AM66-'OddsRatio_working_3-way'!R66/3)</f>
        <v>-0.62590356216526077</v>
      </c>
      <c r="AT66" s="11">
        <f>IF(('OddsRatio_working_3-way'!X66=0),IF(Q66&gt;0,-Q66^(1/3),(-Q66)^(1/3)),'OddsRatio_working_3-way'!AN66-'OddsRatio_working_3-way'!R66/3)</f>
        <v>-0.43476086294958394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9">
        <f t="shared" si="13"/>
        <v>0.37113404305529357</v>
      </c>
      <c r="E67" s="9">
        <f t="shared" si="14"/>
        <v>0.30815324112412451</v>
      </c>
      <c r="F67" s="9">
        <f t="shared" si="15"/>
        <v>0.32071271582058208</v>
      </c>
      <c r="G67" s="9">
        <f t="shared" si="16"/>
        <v>1.0590276759706576</v>
      </c>
      <c r="H67" s="9">
        <f t="shared" si="17"/>
        <v>2.6944442815530523</v>
      </c>
      <c r="I67" s="9">
        <f t="shared" si="18"/>
        <v>3.2451386730577947</v>
      </c>
      <c r="J67" s="9">
        <f t="shared" si="19"/>
        <v>3.1180553519413148</v>
      </c>
      <c r="K67" s="11">
        <f t="shared" si="20"/>
        <v>0.38461538461538458</v>
      </c>
      <c r="L67" s="11">
        <f t="shared" si="21"/>
        <v>0.32051282051282048</v>
      </c>
      <c r="M67" s="11">
        <f t="shared" si="22"/>
        <v>0.33333333333333331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-0.2787639710716634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0.23504273504273498</v>
      </c>
      <c r="Q67" s="11">
        <f>2*'OddsRatio_working_3-way'!K67*'OddsRatio_working_3-way'!L67*'OddsRatio_working_3-way'!M67</f>
        <v>8.2182774490466778E-2</v>
      </c>
      <c r="R67" s="11">
        <f t="shared" si="23"/>
        <v>0</v>
      </c>
      <c r="S67" s="11">
        <f t="shared" si="24"/>
        <v>-0.84316037735849025</v>
      </c>
      <c r="T67" s="11">
        <f t="shared" si="25"/>
        <v>-0.29481132075471689</v>
      </c>
      <c r="U67" s="11">
        <f>'OddsRatio_working_3-way'!S67-'OddsRatio_working_3-way'!R67^2/3</f>
        <v>-0.84316037735849025</v>
      </c>
      <c r="V67" s="11">
        <f>'OddsRatio_working_3-way'!S67*'OddsRatio_working_3-way'!R67/3-2*'OddsRatio_working_3-way'!R67^3/27-'OddsRatio_working_3-way'!T67</f>
        <v>0.29481132075471689</v>
      </c>
      <c r="W67" s="11">
        <f>'OddsRatio_working_3-way'!V67^2+4*'OddsRatio_working_3-way'!U67^3/27</f>
        <v>-1.8891130186483446E-3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0.14899901666100762</v>
      </c>
      <c r="Y67" s="11">
        <f>IF('OddsRatio_working_3-way'!W67&gt;=0,IF('OddsRatio_working_3-way'!V67+SQRT('OddsRatio_working_3-way'!W67)&gt;0,0,PI()),ACOS('OddsRatio_working_3-way'!V67/(2*'OddsRatio_working_3-way'!X67)))</f>
        <v>0.14637520815136118</v>
      </c>
      <c r="Z67" s="11">
        <f>'OddsRatio_working_3-way'!X67^(1/3)*COS('OddsRatio_working_3-way'!Y67/3)</f>
        <v>0.52951383798532881</v>
      </c>
      <c r="AA67" s="11">
        <f>'OddsRatio_working_3-way'!X67^(1/3)*COS(('OddsRatio_working_3-way'!Y67+2*PI())/3)</f>
        <v>-0.28714923633941847</v>
      </c>
      <c r="AB67" s="11">
        <f>'OddsRatio_working_3-way'!X67^(1/3)*COS(('OddsRatio_working_3-way'!Y67+4*PI())/3)</f>
        <v>-0.24236460164591048</v>
      </c>
      <c r="AC67" s="11">
        <f>'OddsRatio_working_3-way'!X67^(1/3)*SIN('OddsRatio_working_3-way'!Y67/3)</f>
        <v>2.5856420895855964E-2</v>
      </c>
      <c r="AD67" s="11">
        <f>'OddsRatio_working_3-way'!X67^(1/3)*SIN(('OddsRatio_working_3-way'!Y67+2*PI())/3)</f>
        <v>0.44564422490276429</v>
      </c>
      <c r="AE67" s="11">
        <f>'OddsRatio_working_3-way'!X67^(1/3)*SIN(('OddsRatio_working_3-way'!Y67+4*PI())/3)</f>
        <v>-0.47150064579862017</v>
      </c>
      <c r="AF67" s="11">
        <f>-'OddsRatio_working_3-way'!U67/(3*'OddsRatio_working_3-way'!X67^(1/3))*COS(('OddsRatio_working_3-way'!Y67)/3)</f>
        <v>0.52951383798532892</v>
      </c>
      <c r="AG67" s="11">
        <f>-'OddsRatio_working_3-way'!U67/(3*'OddsRatio_working_3-way'!X67^(1/3))*COS(('OddsRatio_working_3-way'!Y67+2*PI())/3)</f>
        <v>-0.28714923633941852</v>
      </c>
      <c r="AH67" s="11">
        <f>-'OddsRatio_working_3-way'!U67/(3*'OddsRatio_working_3-way'!X67^(1/3))*COS(('OddsRatio_working_3-way'!Y67+4*PI())/3)</f>
        <v>-0.24236460164591053</v>
      </c>
      <c r="AI67" s="11">
        <f>'OddsRatio_working_3-way'!U67/(3*'OddsRatio_working_3-way'!X67^(1/3))*SIN(('OddsRatio_working_3-way'!Y67)/3)</f>
        <v>-2.5856420895855971E-2</v>
      </c>
      <c r="AJ67" s="11">
        <f>'OddsRatio_working_3-way'!U67/(3*'OddsRatio_working_3-way'!X67^(1/3))*SIN(('OddsRatio_working_3-way'!Y67+2*PI())/3)</f>
        <v>-0.44564422490276434</v>
      </c>
      <c r="AK67" s="11">
        <f>'OddsRatio_working_3-way'!U67/(3*'OddsRatio_working_3-way'!X67^(1/3))*SIN(('OddsRatio_working_3-way'!Y67+4*PI())/3)</f>
        <v>0.47150064579862028</v>
      </c>
      <c r="AL67" s="11">
        <f>'OddsRatio_working_3-way'!Z67+'OddsRatio_working_3-way'!AF67</f>
        <v>1.0590276759706576</v>
      </c>
      <c r="AM67" s="11">
        <f>'OddsRatio_working_3-way'!AA67+'OddsRatio_working_3-way'!AG67</f>
        <v>-0.57429847267883694</v>
      </c>
      <c r="AN67" s="11">
        <f>'OddsRatio_working_3-way'!AB67+'OddsRatio_working_3-way'!AH67</f>
        <v>-0.48472920329182101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1.0590276759706576</v>
      </c>
      <c r="AS67" s="11">
        <f>IF(('OddsRatio_working_3-way'!X67=0),IF(Q67&gt;0,-Q67^(1/3),(-Q67)^(1/3)),'OddsRatio_working_3-way'!AM67-'OddsRatio_working_3-way'!R67/3)</f>
        <v>-0.57429847267883694</v>
      </c>
      <c r="AT67" s="11">
        <f>IF(('OddsRatio_working_3-way'!X67=0),IF(Q67&gt;0,-Q67^(1/3),(-Q67)^(1/3)),'OddsRatio_working_3-way'!AN67-'OddsRatio_working_3-way'!R67/3)</f>
        <v>-0.48472920329182101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9">
        <f t="shared" ref="D68:D131" si="26">(K68/(AR68+K68-(AR68*K68)))</f>
        <v>0.14657250404371297</v>
      </c>
      <c r="E68" s="9">
        <f t="shared" ref="E68:E131" si="27">(L68/(AR68+L68-(AR68*L68)))</f>
        <v>0.23627601567297468</v>
      </c>
      <c r="F68" s="9">
        <f t="shared" ref="F68:F131" si="28">(M68/(AR68+M68-(AR68*M68)))</f>
        <v>0.61715148028331257</v>
      </c>
      <c r="G68" s="9">
        <f t="shared" ref="G68:G131" si="29">AR68</f>
        <v>1.0883293504701017</v>
      </c>
      <c r="H68" s="9">
        <f t="shared" ref="H68:H131" si="30">IF(A68="","",1/D68)</f>
        <v>6.8225620250150438</v>
      </c>
      <c r="I68" s="9">
        <f t="shared" ref="I68:I131" si="31">IF(B68="","",1/E68)</f>
        <v>4.2323381708962016</v>
      </c>
      <c r="J68" s="9">
        <f t="shared" ref="J68:J131" si="32">IF(C68="","",1/F68)</f>
        <v>1.6203477297679576</v>
      </c>
      <c r="K68" s="11">
        <f t="shared" ref="K68:K131" si="33">1/A68</f>
        <v>0.15748031496062992</v>
      </c>
      <c r="L68" s="11">
        <f t="shared" ref="L68:L131" si="34">1/B68</f>
        <v>0.25188916876574308</v>
      </c>
      <c r="M68" s="11">
        <f t="shared" ref="M68:M131" si="35">1/C68</f>
        <v>0.63694267515923564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-0.22883434273021386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0.22461454539620401</v>
      </c>
      <c r="Q68" s="11">
        <f>2*'OddsRatio_working_3-way'!K68*'OddsRatio_working_3-way'!L68*'OddsRatio_working_3-way'!M68</f>
        <v>5.0531956219618451E-2</v>
      </c>
      <c r="R68" s="11">
        <f t="shared" ref="R68:R131" si="36">O68/N68</f>
        <v>0</v>
      </c>
      <c r="S68" s="11">
        <f t="shared" ref="S68:S131" si="37">P68/N68</f>
        <v>-0.98155959772618218</v>
      </c>
      <c r="T68" s="11">
        <f t="shared" ref="T68:T131" si="38">Q68/N68</f>
        <v>-0.2208233065750691</v>
      </c>
      <c r="U68" s="11">
        <f>'OddsRatio_working_3-way'!S68-'OddsRatio_working_3-way'!R68^2/3</f>
        <v>-0.98155959772618218</v>
      </c>
      <c r="V68" s="11">
        <f>'OddsRatio_working_3-way'!S68*'OddsRatio_working_3-way'!R68/3-2*'OddsRatio_working_3-way'!R68^3/27-'OddsRatio_working_3-way'!T68</f>
        <v>0.2208233065750691</v>
      </c>
      <c r="W68" s="11">
        <f>'OddsRatio_working_3-way'!V68^2+4*'OddsRatio_working_3-way'!U68^3/27</f>
        <v>-9.1339684733498155E-2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0.18715142095389303</v>
      </c>
      <c r="Y68" s="11">
        <f>IF('OddsRatio_working_3-way'!W68&gt;=0,IF('OddsRatio_working_3-way'!V68+SQRT('OddsRatio_working_3-way'!W68)&gt;0,0,PI()),ACOS('OddsRatio_working_3-way'!V68/(2*'OddsRatio_working_3-way'!X68)))</f>
        <v>0.93978834368412012</v>
      </c>
      <c r="Z68" s="11">
        <f>'OddsRatio_working_3-way'!X68^(1/3)*COS('OddsRatio_working_3-way'!Y68/3)</f>
        <v>0.54416467523505085</v>
      </c>
      <c r="AA68" s="11">
        <f>'OddsRatio_working_3-way'!X68^(1/3)*COS(('OddsRatio_working_3-way'!Y68+2*PI())/3)</f>
        <v>-0.42473719047616953</v>
      </c>
      <c r="AB68" s="11">
        <f>'OddsRatio_working_3-way'!X68^(1/3)*COS(('OddsRatio_working_3-way'!Y68+4*PI())/3)</f>
        <v>-0.11942748475888147</v>
      </c>
      <c r="AC68" s="11">
        <f>'OddsRatio_working_3-way'!X68^(1/3)*SIN('OddsRatio_working_3-way'!Y68/3)</f>
        <v>0.17627064078208166</v>
      </c>
      <c r="AD68" s="11">
        <f>'OddsRatio_working_3-way'!X68^(1/3)*SIN(('OddsRatio_working_3-way'!Y68+2*PI())/3)</f>
        <v>0.38312511220462198</v>
      </c>
      <c r="AE68" s="11">
        <f>'OddsRatio_working_3-way'!X68^(1/3)*SIN(('OddsRatio_working_3-way'!Y68+4*PI())/3)</f>
        <v>-0.55939575298670374</v>
      </c>
      <c r="AF68" s="11">
        <f>-'OddsRatio_working_3-way'!U68/(3*'OddsRatio_working_3-way'!X68^(1/3))*COS(('OddsRatio_working_3-way'!Y68)/3)</f>
        <v>0.54416467523505085</v>
      </c>
      <c r="AG68" s="11">
        <f>-'OddsRatio_working_3-way'!U68/(3*'OddsRatio_working_3-way'!X68^(1/3))*COS(('OddsRatio_working_3-way'!Y68+2*PI())/3)</f>
        <v>-0.42473719047616953</v>
      </c>
      <c r="AH68" s="11">
        <f>-'OddsRatio_working_3-way'!U68/(3*'OddsRatio_working_3-way'!X68^(1/3))*COS(('OddsRatio_working_3-way'!Y68+4*PI())/3)</f>
        <v>-0.11942748475888147</v>
      </c>
      <c r="AI68" s="11">
        <f>'OddsRatio_working_3-way'!U68/(3*'OddsRatio_working_3-way'!X68^(1/3))*SIN(('OddsRatio_working_3-way'!Y68)/3)</f>
        <v>-0.17627064078208166</v>
      </c>
      <c r="AJ68" s="11">
        <f>'OddsRatio_working_3-way'!U68/(3*'OddsRatio_working_3-way'!X68^(1/3))*SIN(('OddsRatio_working_3-way'!Y68+2*PI())/3)</f>
        <v>-0.38312511220462198</v>
      </c>
      <c r="AK68" s="11">
        <f>'OddsRatio_working_3-way'!U68/(3*'OddsRatio_working_3-way'!X68^(1/3))*SIN(('OddsRatio_working_3-way'!Y68+4*PI())/3)</f>
        <v>0.55939575298670374</v>
      </c>
      <c r="AL68" s="11">
        <f>'OddsRatio_working_3-way'!Z68+'OddsRatio_working_3-way'!AF68</f>
        <v>1.0883293504701017</v>
      </c>
      <c r="AM68" s="11">
        <f>'OddsRatio_working_3-way'!AA68+'OddsRatio_working_3-way'!AG68</f>
        <v>-0.84947438095233907</v>
      </c>
      <c r="AN68" s="11">
        <f>'OddsRatio_working_3-way'!AB68+'OddsRatio_working_3-way'!AH68</f>
        <v>-0.23885496951776294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1.0883293504701017</v>
      </c>
      <c r="AS68" s="11">
        <f>IF(('OddsRatio_working_3-way'!X68=0),IF(Q68&gt;0,-Q68^(1/3),(-Q68)^(1/3)),'OddsRatio_working_3-way'!AM68-'OddsRatio_working_3-way'!R68/3)</f>
        <v>-0.84947438095233907</v>
      </c>
      <c r="AT68" s="11">
        <f>IF(('OddsRatio_working_3-way'!X68=0),IF(Q68&gt;0,-Q68^(1/3),(-Q68)^(1/3)),'OddsRatio_working_3-way'!AN68-'OddsRatio_working_3-way'!R68/3)</f>
        <v>-0.23885496951776294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9">
        <f t="shared" si="26"/>
        <v>0.60643708890914294</v>
      </c>
      <c r="E69" s="9">
        <f t="shared" si="27"/>
        <v>0.2580223312602965</v>
      </c>
      <c r="F69" s="9">
        <f t="shared" si="28"/>
        <v>0.13554057983056061</v>
      </c>
      <c r="G69" s="9">
        <f t="shared" si="29"/>
        <v>1.1189235547592977</v>
      </c>
      <c r="H69" s="9">
        <f t="shared" si="30"/>
        <v>1.6489756617603926</v>
      </c>
      <c r="I69" s="9">
        <f t="shared" si="31"/>
        <v>3.8756335357313945</v>
      </c>
      <c r="J69" s="9">
        <f t="shared" si="32"/>
        <v>7.3778642621279973</v>
      </c>
      <c r="K69" s="11">
        <f t="shared" si="33"/>
        <v>0.63291139240506322</v>
      </c>
      <c r="L69" s="11">
        <f t="shared" si="34"/>
        <v>0.28011204481792717</v>
      </c>
      <c r="M69" s="11">
        <f t="shared" si="35"/>
        <v>0.14925373134328357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-0.22482047797392146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0.23417642137149589</v>
      </c>
      <c r="Q69" s="11">
        <f>2*'OddsRatio_working_3-way'!K69*'OddsRatio_working_3-way'!L69*'OddsRatio_working_3-way'!M69</f>
        <v>5.2921225168699626E-2</v>
      </c>
      <c r="R69" s="11">
        <f t="shared" si="36"/>
        <v>0</v>
      </c>
      <c r="S69" s="11">
        <f t="shared" si="37"/>
        <v>-1.0416151743910966</v>
      </c>
      <c r="T69" s="11">
        <f t="shared" si="38"/>
        <v>-0.23539325974940031</v>
      </c>
      <c r="U69" s="11">
        <f>'OddsRatio_working_3-way'!S69-'OddsRatio_working_3-way'!R69^2/3</f>
        <v>-1.0416151743910966</v>
      </c>
      <c r="V69" s="11">
        <f>'OddsRatio_working_3-way'!S69*'OddsRatio_working_3-way'!R69/3-2*'OddsRatio_working_3-way'!R69^3/27-'OddsRatio_working_3-way'!T69</f>
        <v>0.23539325974940031</v>
      </c>
      <c r="W69" s="11">
        <f>'OddsRatio_working_3-way'!V69^2+4*'OddsRatio_working_3-way'!U69^3/27</f>
        <v>-0.11201417052342796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0.20458748572363647</v>
      </c>
      <c r="Y69" s="11">
        <f>IF('OddsRatio_working_3-way'!W69&gt;=0,IF('OddsRatio_working_3-way'!V69+SQRT('OddsRatio_working_3-way'!W69)&gt;0,0,PI()),ACOS('OddsRatio_working_3-way'!V69/(2*'OddsRatio_working_3-way'!X69)))</f>
        <v>0.95784069431897012</v>
      </c>
      <c r="Z69" s="11">
        <f>'OddsRatio_working_3-way'!X69^(1/3)*COS('OddsRatio_working_3-way'!Y69/3)</f>
        <v>0.55946177737964886</v>
      </c>
      <c r="AA69" s="11">
        <f>'OddsRatio_working_3-way'!X69^(1/3)*COS(('OddsRatio_working_3-way'!Y69+2*PI())/3)</f>
        <v>-0.43990480459431031</v>
      </c>
      <c r="AB69" s="11">
        <f>'OddsRatio_working_3-way'!X69^(1/3)*COS(('OddsRatio_working_3-way'!Y69+4*PI())/3)</f>
        <v>-0.11955697278533871</v>
      </c>
      <c r="AC69" s="11">
        <f>'OddsRatio_working_3-way'!X69^(1/3)*SIN('OddsRatio_working_3-way'!Y69/3)</f>
        <v>0.18495290692922287</v>
      </c>
      <c r="AD69" s="11">
        <f>'OddsRatio_working_3-way'!X69^(1/3)*SIN(('OddsRatio_working_3-way'!Y69+2*PI())/3)</f>
        <v>0.39203165819255875</v>
      </c>
      <c r="AE69" s="11">
        <f>'OddsRatio_working_3-way'!X69^(1/3)*SIN(('OddsRatio_working_3-way'!Y69+4*PI())/3)</f>
        <v>-0.57698456512178153</v>
      </c>
      <c r="AF69" s="11">
        <f>-'OddsRatio_working_3-way'!U69/(3*'OddsRatio_working_3-way'!X69^(1/3))*COS(('OddsRatio_working_3-way'!Y69)/3)</f>
        <v>0.55946177737964897</v>
      </c>
      <c r="AG69" s="11">
        <f>-'OddsRatio_working_3-way'!U69/(3*'OddsRatio_working_3-way'!X69^(1/3))*COS(('OddsRatio_working_3-way'!Y69+2*PI())/3)</f>
        <v>-0.43990480459431036</v>
      </c>
      <c r="AH69" s="11">
        <f>-'OddsRatio_working_3-way'!U69/(3*'OddsRatio_working_3-way'!X69^(1/3))*COS(('OddsRatio_working_3-way'!Y69+4*PI())/3)</f>
        <v>-0.11955697278533872</v>
      </c>
      <c r="AI69" s="11">
        <f>'OddsRatio_working_3-way'!U69/(3*'OddsRatio_working_3-way'!X69^(1/3))*SIN(('OddsRatio_working_3-way'!Y69)/3)</f>
        <v>-0.18495290692922292</v>
      </c>
      <c r="AJ69" s="11">
        <f>'OddsRatio_working_3-way'!U69/(3*'OddsRatio_working_3-way'!X69^(1/3))*SIN(('OddsRatio_working_3-way'!Y69+2*PI())/3)</f>
        <v>-0.39203165819255881</v>
      </c>
      <c r="AK69" s="11">
        <f>'OddsRatio_working_3-way'!U69/(3*'OddsRatio_working_3-way'!X69^(1/3))*SIN(('OddsRatio_working_3-way'!Y69+4*PI())/3)</f>
        <v>0.57698456512178165</v>
      </c>
      <c r="AL69" s="11">
        <f>'OddsRatio_working_3-way'!Z69+'OddsRatio_working_3-way'!AF69</f>
        <v>1.1189235547592977</v>
      </c>
      <c r="AM69" s="11">
        <f>'OddsRatio_working_3-way'!AA69+'OddsRatio_working_3-way'!AG69</f>
        <v>-0.87980960918862072</v>
      </c>
      <c r="AN69" s="11">
        <f>'OddsRatio_working_3-way'!AB69+'OddsRatio_working_3-way'!AH69</f>
        <v>-0.23911394557067744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1.1189235547592977</v>
      </c>
      <c r="AS69" s="11">
        <f>IF(('OddsRatio_working_3-way'!X69=0),IF(Q69&gt;0,-Q69^(1/3),(-Q69)^(1/3)),'OddsRatio_working_3-way'!AM69-'OddsRatio_working_3-way'!R69/3)</f>
        <v>-0.87980960918862072</v>
      </c>
      <c r="AT69" s="11">
        <f>IF(('OddsRatio_working_3-way'!X69=0),IF(Q69&gt;0,-Q69^(1/3),(-Q69)^(1/3)),'OddsRatio_working_3-way'!AN69-'OddsRatio_working_3-way'!R69/3)</f>
        <v>-0.23911394557067744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9">
        <f t="shared" si="26"/>
        <v>0.50343552315593143</v>
      </c>
      <c r="E70" s="9">
        <f t="shared" si="27"/>
        <v>0.27629562837921928</v>
      </c>
      <c r="F70" s="9">
        <f t="shared" si="28"/>
        <v>0.22026884846484912</v>
      </c>
      <c r="G70" s="9">
        <f t="shared" si="29"/>
        <v>1.0959463173075055</v>
      </c>
      <c r="H70" s="9">
        <f t="shared" si="30"/>
        <v>1.9863516855767553</v>
      </c>
      <c r="I70" s="9">
        <f t="shared" si="31"/>
        <v>3.6193116983649385</v>
      </c>
      <c r="J70" s="9">
        <f t="shared" si="32"/>
        <v>4.5399066049032424</v>
      </c>
      <c r="K70" s="11">
        <f t="shared" si="33"/>
        <v>0.52631578947368418</v>
      </c>
      <c r="L70" s="11">
        <f t="shared" si="34"/>
        <v>0.29498525073746312</v>
      </c>
      <c r="M70" s="11">
        <f t="shared" si="35"/>
        <v>0.23640661938534277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-0.25500533483964094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0.23930618823046651</v>
      </c>
      <c r="Q70" s="11">
        <f>2*'OddsRatio_working_3-way'!K70*'OddsRatio_working_3-way'!L70*'OddsRatio_working_3-way'!M70</f>
        <v>7.3406806205664574E-2</v>
      </c>
      <c r="R70" s="11">
        <f t="shared" si="36"/>
        <v>0</v>
      </c>
      <c r="S70" s="11">
        <f t="shared" si="37"/>
        <v>-0.93843600715629427</v>
      </c>
      <c r="T70" s="11">
        <f t="shared" si="38"/>
        <v>-0.28786380587616389</v>
      </c>
      <c r="U70" s="11">
        <f>'OddsRatio_working_3-way'!S70-'OddsRatio_working_3-way'!R70^2/3</f>
        <v>-0.93843600715629427</v>
      </c>
      <c r="V70" s="11">
        <f>'OddsRatio_working_3-way'!S70*'OddsRatio_working_3-way'!R70/3-2*'OddsRatio_working_3-way'!R70^3/27-'OddsRatio_working_3-way'!T70</f>
        <v>0.28786380587616389</v>
      </c>
      <c r="W70" s="11">
        <f>'OddsRatio_working_3-way'!V70^2+4*'OddsRatio_working_3-way'!U70^3/27</f>
        <v>-3.9570734728987728E-2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0.17495449798626034</v>
      </c>
      <c r="Y70" s="11">
        <f>IF('OddsRatio_working_3-way'!W70&gt;=0,IF('OddsRatio_working_3-way'!V70+SQRT('OddsRatio_working_3-way'!W70)&gt;0,0,PI()),ACOS('OddsRatio_working_3-way'!V70/(2*'OddsRatio_working_3-way'!X70)))</f>
        <v>0.60468375694681331</v>
      </c>
      <c r="Z70" s="11">
        <f>'OddsRatio_working_3-way'!X70^(1/3)*COS('OddsRatio_working_3-way'!Y70/3)</f>
        <v>0.54797315865375273</v>
      </c>
      <c r="AA70" s="11">
        <f>'OddsRatio_working_3-way'!X70^(1/3)*COS(('OddsRatio_working_3-way'!Y70+2*PI())/3)</f>
        <v>-0.37095598086852483</v>
      </c>
      <c r="AB70" s="11">
        <f>'OddsRatio_working_3-way'!X70^(1/3)*COS(('OddsRatio_working_3-way'!Y70+4*PI())/3)</f>
        <v>-0.17701717778522799</v>
      </c>
      <c r="AC70" s="11">
        <f>'OddsRatio_working_3-way'!X70^(1/3)*SIN('OddsRatio_working_3-way'!Y70/3)</f>
        <v>0.11197062016645527</v>
      </c>
      <c r="AD70" s="11">
        <f>'OddsRatio_working_3-way'!X70^(1/3)*SIN(('OddsRatio_working_3-way'!Y70+2*PI())/3)</f>
        <v>0.41857336590292277</v>
      </c>
      <c r="AE70" s="11">
        <f>'OddsRatio_working_3-way'!X70^(1/3)*SIN(('OddsRatio_working_3-way'!Y70+4*PI())/3)</f>
        <v>-0.53054398606937803</v>
      </c>
      <c r="AF70" s="11">
        <f>-'OddsRatio_working_3-way'!U70/(3*'OddsRatio_working_3-way'!X70^(1/3))*COS(('OddsRatio_working_3-way'!Y70)/3)</f>
        <v>0.54797315865375273</v>
      </c>
      <c r="AG70" s="11">
        <f>-'OddsRatio_working_3-way'!U70/(3*'OddsRatio_working_3-way'!X70^(1/3))*COS(('OddsRatio_working_3-way'!Y70+2*PI())/3)</f>
        <v>-0.37095598086852483</v>
      </c>
      <c r="AH70" s="11">
        <f>-'OddsRatio_working_3-way'!U70/(3*'OddsRatio_working_3-way'!X70^(1/3))*COS(('OddsRatio_working_3-way'!Y70+4*PI())/3)</f>
        <v>-0.17701717778522799</v>
      </c>
      <c r="AI70" s="11">
        <f>'OddsRatio_working_3-way'!U70/(3*'OddsRatio_working_3-way'!X70^(1/3))*SIN(('OddsRatio_working_3-way'!Y70)/3)</f>
        <v>-0.11197062016645527</v>
      </c>
      <c r="AJ70" s="11">
        <f>'OddsRatio_working_3-way'!U70/(3*'OddsRatio_working_3-way'!X70^(1/3))*SIN(('OddsRatio_working_3-way'!Y70+2*PI())/3)</f>
        <v>-0.41857336590292277</v>
      </c>
      <c r="AK70" s="11">
        <f>'OddsRatio_working_3-way'!U70/(3*'OddsRatio_working_3-way'!X70^(1/3))*SIN(('OddsRatio_working_3-way'!Y70+4*PI())/3)</f>
        <v>0.53054398606937803</v>
      </c>
      <c r="AL70" s="11">
        <f>'OddsRatio_working_3-way'!Z70+'OddsRatio_working_3-way'!AF70</f>
        <v>1.0959463173075055</v>
      </c>
      <c r="AM70" s="11">
        <f>'OddsRatio_working_3-way'!AA70+'OddsRatio_working_3-way'!AG70</f>
        <v>-0.74191196173704965</v>
      </c>
      <c r="AN70" s="11">
        <f>'OddsRatio_working_3-way'!AB70+'OddsRatio_working_3-way'!AH70</f>
        <v>-0.35403435557045598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1.0959463173075055</v>
      </c>
      <c r="AS70" s="11">
        <f>IF(('OddsRatio_working_3-way'!X70=0),IF(Q70&gt;0,-Q70^(1/3),(-Q70)^(1/3)),'OddsRatio_working_3-way'!AM70-'OddsRatio_working_3-way'!R70/3)</f>
        <v>-0.74191196173704965</v>
      </c>
      <c r="AT70" s="11">
        <f>IF(('OddsRatio_working_3-way'!X70=0),IF(Q70&gt;0,-Q70^(1/3),(-Q70)^(1/3)),'OddsRatio_working_3-way'!AN70-'OddsRatio_working_3-way'!R70/3)</f>
        <v>-0.35403435557045598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9">
        <f t="shared" si="26"/>
        <v>0.26754398308400867</v>
      </c>
      <c r="E71" s="9">
        <f t="shared" si="27"/>
        <v>0.31220774051985067</v>
      </c>
      <c r="F71" s="9">
        <f t="shared" si="28"/>
        <v>0.42024827639614093</v>
      </c>
      <c r="G71" s="9">
        <f t="shared" si="29"/>
        <v>1.0694153099977173</v>
      </c>
      <c r="H71" s="9">
        <f t="shared" si="30"/>
        <v>3.7377031935941556</v>
      </c>
      <c r="I71" s="9">
        <f t="shared" si="31"/>
        <v>3.2029955385952977</v>
      </c>
      <c r="J71" s="9">
        <f t="shared" si="32"/>
        <v>2.3795457498970549</v>
      </c>
      <c r="K71" s="11">
        <f t="shared" si="33"/>
        <v>0.2808988764044944</v>
      </c>
      <c r="L71" s="11">
        <f t="shared" si="34"/>
        <v>0.32679738562091504</v>
      </c>
      <c r="M71" s="11">
        <f t="shared" si="35"/>
        <v>0.4366812227074236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-0.27270304618584607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0.23690846241838082</v>
      </c>
      <c r="Q71" s="11">
        <f>2*'OddsRatio_working_3-way'!K71*'OddsRatio_working_3-way'!L71*'OddsRatio_working_3-way'!M71</f>
        <v>8.0172068500298094E-2</v>
      </c>
      <c r="R71" s="11">
        <f t="shared" si="36"/>
        <v>0</v>
      </c>
      <c r="S71" s="11">
        <f t="shared" si="37"/>
        <v>-0.86874153307744362</v>
      </c>
      <c r="T71" s="11">
        <f t="shared" si="38"/>
        <v>-0.29399036652366961</v>
      </c>
      <c r="U71" s="11">
        <f>'OddsRatio_working_3-way'!S71-'OddsRatio_working_3-way'!R71^2/3</f>
        <v>-0.86874153307744362</v>
      </c>
      <c r="V71" s="11">
        <f>'OddsRatio_working_3-way'!S71*'OddsRatio_working_3-way'!R71/3-2*'OddsRatio_working_3-way'!R71^3/27-'OddsRatio_working_3-way'!T71</f>
        <v>0.29399036652366961</v>
      </c>
      <c r="W71" s="11">
        <f>'OddsRatio_working_3-way'!V71^2+4*'OddsRatio_working_3-way'!U71^3/27</f>
        <v>-1.0702928202336995E-2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0.15583104938607276</v>
      </c>
      <c r="Y71" s="11">
        <f>IF('OddsRatio_working_3-way'!W71&gt;=0,IF('OddsRatio_working_3-way'!V71+SQRT('OddsRatio_working_3-way'!W71)&gt;0,0,PI()),ACOS('OddsRatio_working_3-way'!V71/(2*'OddsRatio_working_3-way'!X71)))</f>
        <v>0.33836570133146449</v>
      </c>
      <c r="Z71" s="11">
        <f>'OddsRatio_working_3-way'!X71^(1/3)*COS('OddsRatio_working_3-way'!Y71/3)</f>
        <v>0.53470765499885864</v>
      </c>
      <c r="AA71" s="11">
        <f>'OddsRatio_working_3-way'!X71^(1/3)*COS(('OddsRatio_working_3-way'!Y71+2*PI())/3)</f>
        <v>-0.31980548174957729</v>
      </c>
      <c r="AB71" s="11">
        <f>'OddsRatio_working_3-way'!X71^(1/3)*COS(('OddsRatio_working_3-way'!Y71+4*PI())/3)</f>
        <v>-0.21490217324928149</v>
      </c>
      <c r="AC71" s="11">
        <f>'OddsRatio_working_3-way'!X71^(1/3)*SIN('OddsRatio_working_3-way'!Y71/3)</f>
        <v>6.0565953401528191E-2</v>
      </c>
      <c r="AD71" s="11">
        <f>'OddsRatio_working_3-way'!X71^(1/3)*SIN(('OddsRatio_working_3-way'!Y71+2*PI())/3)</f>
        <v>0.43278743612625281</v>
      </c>
      <c r="AE71" s="11">
        <f>'OddsRatio_working_3-way'!X71^(1/3)*SIN(('OddsRatio_working_3-way'!Y71+4*PI())/3)</f>
        <v>-0.49335338952778096</v>
      </c>
      <c r="AF71" s="11">
        <f>-'OddsRatio_working_3-way'!U71/(3*'OddsRatio_working_3-way'!X71^(1/3))*COS(('OddsRatio_working_3-way'!Y71)/3)</f>
        <v>0.53470765499885864</v>
      </c>
      <c r="AG71" s="11">
        <f>-'OddsRatio_working_3-way'!U71/(3*'OddsRatio_working_3-way'!X71^(1/3))*COS(('OddsRatio_working_3-way'!Y71+2*PI())/3)</f>
        <v>-0.31980548174957729</v>
      </c>
      <c r="AH71" s="11">
        <f>-'OddsRatio_working_3-way'!U71/(3*'OddsRatio_working_3-way'!X71^(1/3))*COS(('OddsRatio_working_3-way'!Y71+4*PI())/3)</f>
        <v>-0.21490217324928149</v>
      </c>
      <c r="AI71" s="11">
        <f>'OddsRatio_working_3-way'!U71/(3*'OddsRatio_working_3-way'!X71^(1/3))*SIN(('OddsRatio_working_3-way'!Y71)/3)</f>
        <v>-6.0565953401528191E-2</v>
      </c>
      <c r="AJ71" s="11">
        <f>'OddsRatio_working_3-way'!U71/(3*'OddsRatio_working_3-way'!X71^(1/3))*SIN(('OddsRatio_working_3-way'!Y71+2*PI())/3)</f>
        <v>-0.43278743612625281</v>
      </c>
      <c r="AK71" s="11">
        <f>'OddsRatio_working_3-way'!U71/(3*'OddsRatio_working_3-way'!X71^(1/3))*SIN(('OddsRatio_working_3-way'!Y71+4*PI())/3)</f>
        <v>0.49335338952778096</v>
      </c>
      <c r="AL71" s="11">
        <f>'OddsRatio_working_3-way'!Z71+'OddsRatio_working_3-way'!AF71</f>
        <v>1.0694153099977173</v>
      </c>
      <c r="AM71" s="11">
        <f>'OddsRatio_working_3-way'!AA71+'OddsRatio_working_3-way'!AG71</f>
        <v>-0.63961096349915458</v>
      </c>
      <c r="AN71" s="11">
        <f>'OddsRatio_working_3-way'!AB71+'OddsRatio_working_3-way'!AH71</f>
        <v>-0.42980434649856297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1.0694153099977173</v>
      </c>
      <c r="AS71" s="11">
        <f>IF(('OddsRatio_working_3-way'!X71=0),IF(Q71&gt;0,-Q71^(1/3),(-Q71)^(1/3)),'OddsRatio_working_3-way'!AM71-'OddsRatio_working_3-way'!R71/3)</f>
        <v>-0.63961096349915458</v>
      </c>
      <c r="AT71" s="11">
        <f>IF(('OddsRatio_working_3-way'!X71=0),IF(Q71&gt;0,-Q71^(1/3),(-Q71)^(1/3)),'OddsRatio_working_3-way'!AN71-'OddsRatio_working_3-way'!R71/3)</f>
        <v>-0.42980434649856297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9">
        <f t="shared" si="26"/>
        <v>0.23846114307752153</v>
      </c>
      <c r="E72" s="9">
        <f t="shared" si="27"/>
        <v>0.26505633660574124</v>
      </c>
      <c r="F72" s="9">
        <f t="shared" si="28"/>
        <v>0.49648252031673723</v>
      </c>
      <c r="G72" s="9">
        <f t="shared" si="29"/>
        <v>1.0789038311728227</v>
      </c>
      <c r="H72" s="9">
        <f t="shared" si="30"/>
        <v>4.1935553402715557</v>
      </c>
      <c r="I72" s="9">
        <f t="shared" si="31"/>
        <v>3.7727828461141555</v>
      </c>
      <c r="J72" s="9">
        <f t="shared" si="32"/>
        <v>2.0141696013024539</v>
      </c>
      <c r="K72" s="11">
        <f t="shared" si="33"/>
        <v>0.25252525252525254</v>
      </c>
      <c r="L72" s="11">
        <f t="shared" si="34"/>
        <v>0.28011204481792717</v>
      </c>
      <c r="M72" s="11">
        <f t="shared" si="35"/>
        <v>0.51546391752577325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-0.26072792961816627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0.23590608793762219</v>
      </c>
      <c r="Q72" s="11">
        <f>2*'OddsRatio_working_3-way'!K72*'OddsRatio_working_3-way'!L72*'OddsRatio_working_3-way'!M72</f>
        <v>7.2923056549496837E-2</v>
      </c>
      <c r="R72" s="11">
        <f t="shared" si="36"/>
        <v>0</v>
      </c>
      <c r="S72" s="11">
        <f t="shared" si="37"/>
        <v>-0.90479791820962396</v>
      </c>
      <c r="T72" s="11">
        <f t="shared" si="38"/>
        <v>-0.27969023746819915</v>
      </c>
      <c r="U72" s="11">
        <f>'OddsRatio_working_3-way'!S72-'OddsRatio_working_3-way'!R72^2/3</f>
        <v>-0.90479791820962396</v>
      </c>
      <c r="V72" s="11">
        <f>'OddsRatio_working_3-way'!S72*'OddsRatio_working_3-way'!R72/3-2*'OddsRatio_working_3-way'!R72^3/27-'OddsRatio_working_3-way'!T72</f>
        <v>0.27969023746819915</v>
      </c>
      <c r="W72" s="11">
        <f>'OddsRatio_working_3-way'!V72^2+4*'OddsRatio_working_3-way'!U72^3/27</f>
        <v>-3.1509845990797189E-2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0.16563248090713883</v>
      </c>
      <c r="Y72" s="11">
        <f>IF('OddsRatio_working_3-way'!W72&gt;=0,IF('OddsRatio_working_3-way'!V72+SQRT('OddsRatio_working_3-way'!W72)&gt;0,0,PI()),ACOS('OddsRatio_working_3-way'!V72/(2*'OddsRatio_working_3-way'!X72)))</f>
        <v>0.56552059510685804</v>
      </c>
      <c r="Z72" s="11">
        <f>'OddsRatio_working_3-way'!X72^(1/3)*COS('OddsRatio_working_3-way'!Y72/3)</f>
        <v>0.53945191558641148</v>
      </c>
      <c r="AA72" s="11">
        <f>'OddsRatio_working_3-way'!X72^(1/3)*COS(('OddsRatio_working_3-way'!Y72+2*PI())/3)</f>
        <v>-0.35885060438447935</v>
      </c>
      <c r="AB72" s="11">
        <f>'OddsRatio_working_3-way'!X72^(1/3)*COS(('OddsRatio_working_3-way'!Y72+4*PI())/3)</f>
        <v>-0.18060131120193224</v>
      </c>
      <c r="AC72" s="11">
        <f>'OddsRatio_working_3-way'!X72^(1/3)*SIN('OddsRatio_working_3-way'!Y72/3)</f>
        <v>0.10291227740180427</v>
      </c>
      <c r="AD72" s="11">
        <f>'OddsRatio_working_3-way'!X72^(1/3)*SIN(('OddsRatio_working_3-way'!Y72+2*PI())/3)</f>
        <v>0.41572292431710883</v>
      </c>
      <c r="AE72" s="11">
        <f>'OddsRatio_working_3-way'!X72^(1/3)*SIN(('OddsRatio_working_3-way'!Y72+4*PI())/3)</f>
        <v>-0.51863520171891297</v>
      </c>
      <c r="AF72" s="11">
        <f>-'OddsRatio_working_3-way'!U72/(3*'OddsRatio_working_3-way'!X72^(1/3))*COS(('OddsRatio_working_3-way'!Y72)/3)</f>
        <v>0.53945191558641126</v>
      </c>
      <c r="AG72" s="11">
        <f>-'OddsRatio_working_3-way'!U72/(3*'OddsRatio_working_3-way'!X72^(1/3))*COS(('OddsRatio_working_3-way'!Y72+2*PI())/3)</f>
        <v>-0.35885060438447924</v>
      </c>
      <c r="AH72" s="11">
        <f>-'OddsRatio_working_3-way'!U72/(3*'OddsRatio_working_3-way'!X72^(1/3))*COS(('OddsRatio_working_3-way'!Y72+4*PI())/3)</f>
        <v>-0.18060131120193215</v>
      </c>
      <c r="AI72" s="11">
        <f>'OddsRatio_working_3-way'!U72/(3*'OddsRatio_working_3-way'!X72^(1/3))*SIN(('OddsRatio_working_3-way'!Y72)/3)</f>
        <v>-0.10291227740180423</v>
      </c>
      <c r="AJ72" s="11">
        <f>'OddsRatio_working_3-way'!U72/(3*'OddsRatio_working_3-way'!X72^(1/3))*SIN(('OddsRatio_working_3-way'!Y72+2*PI())/3)</f>
        <v>-0.41572292431710867</v>
      </c>
      <c r="AK72" s="11">
        <f>'OddsRatio_working_3-way'!U72/(3*'OddsRatio_working_3-way'!X72^(1/3))*SIN(('OddsRatio_working_3-way'!Y72+4*PI())/3)</f>
        <v>0.51863520171891275</v>
      </c>
      <c r="AL72" s="11">
        <f>'OddsRatio_working_3-way'!Z72+'OddsRatio_working_3-way'!AF72</f>
        <v>1.0789038311728227</v>
      </c>
      <c r="AM72" s="11">
        <f>'OddsRatio_working_3-way'!AA72+'OddsRatio_working_3-way'!AG72</f>
        <v>-0.7177012087689586</v>
      </c>
      <c r="AN72" s="11">
        <f>'OddsRatio_working_3-way'!AB72+'OddsRatio_working_3-way'!AH72</f>
        <v>-0.36120262240386436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1.0789038311728227</v>
      </c>
      <c r="AS72" s="11">
        <f>IF(('OddsRatio_working_3-way'!X72=0),IF(Q72&gt;0,-Q72^(1/3),(-Q72)^(1/3)),'OddsRatio_working_3-way'!AM72-'OddsRatio_working_3-way'!R72/3)</f>
        <v>-0.7177012087689586</v>
      </c>
      <c r="AT72" s="11">
        <f>IF(('OddsRatio_working_3-way'!X72=0),IF(Q72&gt;0,-Q72^(1/3),(-Q72)^(1/3)),'OddsRatio_working_3-way'!AN72-'OddsRatio_working_3-way'!R72/3)</f>
        <v>-0.36120262240386436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9">
        <f t="shared" si="26"/>
        <v>0.15791234655277925</v>
      </c>
      <c r="E73" s="9">
        <f t="shared" si="27"/>
        <v>0.18894111933027544</v>
      </c>
      <c r="F73" s="9">
        <f t="shared" si="28"/>
        <v>0.65314653411694534</v>
      </c>
      <c r="G73" s="9">
        <f t="shared" si="29"/>
        <v>1.1063541632863982</v>
      </c>
      <c r="H73" s="9">
        <f t="shared" si="30"/>
        <v>6.3326270670404403</v>
      </c>
      <c r="I73" s="9">
        <f t="shared" si="31"/>
        <v>5.2926541535512257</v>
      </c>
      <c r="J73" s="9">
        <f t="shared" si="32"/>
        <v>1.531049998377471</v>
      </c>
      <c r="K73" s="11">
        <f t="shared" si="33"/>
        <v>0.1718213058419244</v>
      </c>
      <c r="L73" s="11">
        <f t="shared" si="34"/>
        <v>0.20491803278688525</v>
      </c>
      <c r="M73" s="11">
        <f t="shared" si="35"/>
        <v>0.67567567567567566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-0.21355782011519708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0.21839272092778939</v>
      </c>
      <c r="Q73" s="11">
        <f>2*'OddsRatio_working_3-way'!K73*'OddsRatio_working_3-way'!L73*'OddsRatio_working_3-way'!M73</f>
        <v>4.758011349189311E-2</v>
      </c>
      <c r="R73" s="11">
        <f t="shared" si="36"/>
        <v>0</v>
      </c>
      <c r="S73" s="11">
        <f t="shared" si="37"/>
        <v>-1.0226397741369726</v>
      </c>
      <c r="T73" s="11">
        <f t="shared" si="38"/>
        <v>-0.22279733641328381</v>
      </c>
      <c r="U73" s="11">
        <f>'OddsRatio_working_3-way'!S73-'OddsRatio_working_3-way'!R73^2/3</f>
        <v>-1.0226397741369726</v>
      </c>
      <c r="V73" s="11">
        <f>'OddsRatio_working_3-way'!S73*'OddsRatio_working_3-way'!R73/3-2*'OddsRatio_working_3-way'!R73^3/27-'OddsRatio_working_3-way'!T73</f>
        <v>0.22279733641328381</v>
      </c>
      <c r="W73" s="11">
        <f>'OddsRatio_working_3-way'!V73^2+4*'OddsRatio_working_3-way'!U73^3/27</f>
        <v>-0.10880114018466799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0.19902248195714092</v>
      </c>
      <c r="Y73" s="11">
        <f>IF('OddsRatio_working_3-way'!W73&gt;=0,IF('OddsRatio_working_3-way'!V73+SQRT('OddsRatio_working_3-way'!W73)&gt;0,0,PI()),ACOS('OddsRatio_working_3-way'!V73/(2*'OddsRatio_working_3-way'!X73)))</f>
        <v>0.97673750946107862</v>
      </c>
      <c r="Z73" s="11">
        <f>'OddsRatio_working_3-way'!X73^(1/3)*COS('OddsRatio_working_3-way'!Y73/3)</f>
        <v>0.55317708164319923</v>
      </c>
      <c r="AA73" s="11">
        <f>'OddsRatio_working_3-way'!X73^(1/3)*COS(('OddsRatio_working_3-way'!Y73+2*PI())/3)</f>
        <v>-0.4383175759166566</v>
      </c>
      <c r="AB73" s="11">
        <f>'OddsRatio_working_3-way'!X73^(1/3)*COS(('OddsRatio_working_3-way'!Y73+4*PI())/3)</f>
        <v>-0.11485950572654285</v>
      </c>
      <c r="AC73" s="11">
        <f>'OddsRatio_working_3-way'!X73^(1/3)*SIN('OddsRatio_working_3-way'!Y73/3)</f>
        <v>0.18674860389581907</v>
      </c>
      <c r="AD73" s="11">
        <f>'OddsRatio_working_3-way'!X73^(1/3)*SIN(('OddsRatio_working_3-way'!Y73+2*PI())/3)</f>
        <v>0.38569110354643948</v>
      </c>
      <c r="AE73" s="11">
        <f>'OddsRatio_working_3-way'!X73^(1/3)*SIN(('OddsRatio_working_3-way'!Y73+4*PI())/3)</f>
        <v>-0.57243970744225858</v>
      </c>
      <c r="AF73" s="11">
        <f>-'OddsRatio_working_3-way'!U73/(3*'OddsRatio_working_3-way'!X73^(1/3))*COS(('OddsRatio_working_3-way'!Y73)/3)</f>
        <v>0.55317708164319912</v>
      </c>
      <c r="AG73" s="11">
        <f>-'OddsRatio_working_3-way'!U73/(3*'OddsRatio_working_3-way'!X73^(1/3))*COS(('OddsRatio_working_3-way'!Y73+2*PI())/3)</f>
        <v>-0.43831757591665649</v>
      </c>
      <c r="AH73" s="11">
        <f>-'OddsRatio_working_3-way'!U73/(3*'OddsRatio_working_3-way'!X73^(1/3))*COS(('OddsRatio_working_3-way'!Y73+4*PI())/3)</f>
        <v>-0.11485950572654283</v>
      </c>
      <c r="AI73" s="11">
        <f>'OddsRatio_working_3-way'!U73/(3*'OddsRatio_working_3-way'!X73^(1/3))*SIN(('OddsRatio_working_3-way'!Y73)/3)</f>
        <v>-0.18674860389581902</v>
      </c>
      <c r="AJ73" s="11">
        <f>'OddsRatio_working_3-way'!U73/(3*'OddsRatio_working_3-way'!X73^(1/3))*SIN(('OddsRatio_working_3-way'!Y73+2*PI())/3)</f>
        <v>-0.38569110354643943</v>
      </c>
      <c r="AK73" s="11">
        <f>'OddsRatio_working_3-way'!U73/(3*'OddsRatio_working_3-way'!X73^(1/3))*SIN(('OddsRatio_working_3-way'!Y73+4*PI())/3)</f>
        <v>0.57243970744225847</v>
      </c>
      <c r="AL73" s="11">
        <f>'OddsRatio_working_3-way'!Z73+'OddsRatio_working_3-way'!AF73</f>
        <v>1.1063541632863982</v>
      </c>
      <c r="AM73" s="11">
        <f>'OddsRatio_working_3-way'!AA73+'OddsRatio_working_3-way'!AG73</f>
        <v>-0.87663515183331309</v>
      </c>
      <c r="AN73" s="11">
        <f>'OddsRatio_working_3-way'!AB73+'OddsRatio_working_3-way'!AH73</f>
        <v>-0.22971901145308568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1.1063541632863982</v>
      </c>
      <c r="AS73" s="11">
        <f>IF(('OddsRatio_working_3-way'!X73=0),IF(Q73&gt;0,-Q73^(1/3),(-Q73)^(1/3)),'OddsRatio_working_3-way'!AM73-'OddsRatio_working_3-way'!R73/3)</f>
        <v>-0.87663515183331309</v>
      </c>
      <c r="AT73" s="11">
        <f>IF(('OddsRatio_working_3-way'!X73=0),IF(Q73&gt;0,-Q73^(1/3),(-Q73)^(1/3)),'OddsRatio_working_3-way'!AN73-'OddsRatio_working_3-way'!R73/3)</f>
        <v>-0.22971901145308568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9">
        <f t="shared" si="26"/>
        <v>0.57821761012213624</v>
      </c>
      <c r="E74" s="9">
        <f t="shared" si="27"/>
        <v>0.22247730532432491</v>
      </c>
      <c r="F74" s="9">
        <f t="shared" si="28"/>
        <v>0.1993050845535389</v>
      </c>
      <c r="G74" s="9">
        <f t="shared" si="29"/>
        <v>1.0887353550311514</v>
      </c>
      <c r="H74" s="9">
        <f t="shared" si="30"/>
        <v>1.7294526878708711</v>
      </c>
      <c r="I74" s="9">
        <f t="shared" si="31"/>
        <v>4.4948404896499952</v>
      </c>
      <c r="J74" s="9">
        <f t="shared" si="32"/>
        <v>5.0174334600649493</v>
      </c>
      <c r="K74" s="11">
        <f t="shared" si="33"/>
        <v>0.5988023952095809</v>
      </c>
      <c r="L74" s="11">
        <f t="shared" si="34"/>
        <v>0.23752969121140144</v>
      </c>
      <c r="M74" s="11">
        <f t="shared" si="35"/>
        <v>0.21321961620469082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-0.24067711201282538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0.22957493488123659</v>
      </c>
      <c r="Q74" s="11">
        <f>2*'OddsRatio_working_3-way'!K74*'OddsRatio_working_3-way'!L74*'OddsRatio_working_3-way'!M74</f>
        <v>6.0653879757261962E-2</v>
      </c>
      <c r="R74" s="11">
        <f t="shared" si="36"/>
        <v>0</v>
      </c>
      <c r="S74" s="11">
        <f t="shared" si="37"/>
        <v>-0.95387107216494615</v>
      </c>
      <c r="T74" s="11">
        <f t="shared" si="38"/>
        <v>-0.25201349330645861</v>
      </c>
      <c r="U74" s="11">
        <f>'OddsRatio_working_3-way'!S74-'OddsRatio_working_3-way'!R74^2/3</f>
        <v>-0.95387107216494615</v>
      </c>
      <c r="V74" s="11">
        <f>'OddsRatio_working_3-way'!S74*'OddsRatio_working_3-way'!R74/3-2*'OddsRatio_working_3-way'!R74^3/27-'OddsRatio_working_3-way'!T74</f>
        <v>0.25201349330645861</v>
      </c>
      <c r="W74" s="11">
        <f>'OddsRatio_working_3-way'!V74^2+4*'OddsRatio_working_3-way'!U74^3/27</f>
        <v>-6.5066783445482043E-2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0.1792885831934137</v>
      </c>
      <c r="Y74" s="11">
        <f>IF('OddsRatio_working_3-way'!W74&gt;=0,IF('OddsRatio_working_3-way'!V74+SQRT('OddsRatio_working_3-way'!W74)&gt;0,0,PI()),ACOS('OddsRatio_working_3-way'!V74/(2*'OddsRatio_working_3-way'!X74)))</f>
        <v>0.79144906498547085</v>
      </c>
      <c r="Z74" s="11">
        <f>'OddsRatio_working_3-way'!X74^(1/3)*COS('OddsRatio_working_3-way'!Y74/3)</f>
        <v>0.54436767751557569</v>
      </c>
      <c r="AA74" s="11">
        <f>'OddsRatio_working_3-way'!X74^(1/3)*COS(('OddsRatio_working_3-way'!Y74+2*PI())/3)</f>
        <v>-0.39952449133370388</v>
      </c>
      <c r="AB74" s="11">
        <f>'OddsRatio_working_3-way'!X74^(1/3)*COS(('OddsRatio_working_3-way'!Y74+4*PI())/3)</f>
        <v>-0.14484318618187203</v>
      </c>
      <c r="AC74" s="11">
        <f>'OddsRatio_working_3-way'!X74^(1/3)*SIN('OddsRatio_working_3-way'!Y74/3)</f>
        <v>0.14704032008697543</v>
      </c>
      <c r="AD74" s="11">
        <f>'OddsRatio_working_3-way'!X74^(1/3)*SIN(('OddsRatio_working_3-way'!Y74+2*PI())/3)</f>
        <v>0.39791607768413589</v>
      </c>
      <c r="AE74" s="11">
        <f>'OddsRatio_working_3-way'!X74^(1/3)*SIN(('OddsRatio_working_3-way'!Y74+4*PI())/3)</f>
        <v>-0.54495639777111127</v>
      </c>
      <c r="AF74" s="11">
        <f>-'OddsRatio_working_3-way'!U74/(3*'OddsRatio_working_3-way'!X74^(1/3))*COS(('OddsRatio_working_3-way'!Y74)/3)</f>
        <v>0.54436767751557569</v>
      </c>
      <c r="AG74" s="11">
        <f>-'OddsRatio_working_3-way'!U74/(3*'OddsRatio_working_3-way'!X74^(1/3))*COS(('OddsRatio_working_3-way'!Y74+2*PI())/3)</f>
        <v>-0.39952449133370388</v>
      </c>
      <c r="AH74" s="11">
        <f>-'OddsRatio_working_3-way'!U74/(3*'OddsRatio_working_3-way'!X74^(1/3))*COS(('OddsRatio_working_3-way'!Y74+4*PI())/3)</f>
        <v>-0.14484318618187203</v>
      </c>
      <c r="AI74" s="11">
        <f>'OddsRatio_working_3-way'!U74/(3*'OddsRatio_working_3-way'!X74^(1/3))*SIN(('OddsRatio_working_3-way'!Y74)/3)</f>
        <v>-0.14704032008697543</v>
      </c>
      <c r="AJ74" s="11">
        <f>'OddsRatio_working_3-way'!U74/(3*'OddsRatio_working_3-way'!X74^(1/3))*SIN(('OddsRatio_working_3-way'!Y74+2*PI())/3)</f>
        <v>-0.39791607768413589</v>
      </c>
      <c r="AK74" s="11">
        <f>'OddsRatio_working_3-way'!U74/(3*'OddsRatio_working_3-way'!X74^(1/3))*SIN(('OddsRatio_working_3-way'!Y74+4*PI())/3)</f>
        <v>0.54495639777111127</v>
      </c>
      <c r="AL74" s="11">
        <f>'OddsRatio_working_3-way'!Z74+'OddsRatio_working_3-way'!AF74</f>
        <v>1.0887353550311514</v>
      </c>
      <c r="AM74" s="11">
        <f>'OddsRatio_working_3-way'!AA74+'OddsRatio_working_3-way'!AG74</f>
        <v>-0.79904898266740776</v>
      </c>
      <c r="AN74" s="11">
        <f>'OddsRatio_working_3-way'!AB74+'OddsRatio_working_3-way'!AH74</f>
        <v>-0.28968637236374406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1.0887353550311514</v>
      </c>
      <c r="AS74" s="11">
        <f>IF(('OddsRatio_working_3-way'!X74=0),IF(Q74&gt;0,-Q74^(1/3),(-Q74)^(1/3)),'OddsRatio_working_3-way'!AM74-'OddsRatio_working_3-way'!R74/3)</f>
        <v>-0.79904898266740776</v>
      </c>
      <c r="AT74" s="11">
        <f>IF(('OddsRatio_working_3-way'!X74=0),IF(Q74&gt;0,-Q74^(1/3),(-Q74)^(1/3)),'OddsRatio_working_3-way'!AN74-'OddsRatio_working_3-way'!R74/3)</f>
        <v>-0.28968637236374406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9">
        <f t="shared" si="26"/>
        <v>0.13090087066491496</v>
      </c>
      <c r="E75" s="9">
        <f t="shared" si="27"/>
        <v>0.19765793320359679</v>
      </c>
      <c r="F75" s="9">
        <f t="shared" si="28"/>
        <v>0.67144119613148801</v>
      </c>
      <c r="G75" s="9">
        <f t="shared" si="29"/>
        <v>1.1121220421816167</v>
      </c>
      <c r="H75" s="9">
        <f t="shared" si="30"/>
        <v>7.6393685918242529</v>
      </c>
      <c r="I75" s="9">
        <f t="shared" si="31"/>
        <v>5.0592454539629017</v>
      </c>
      <c r="J75" s="9">
        <f t="shared" si="32"/>
        <v>1.4893336985599115</v>
      </c>
      <c r="K75" s="11">
        <f t="shared" si="33"/>
        <v>0.14347202295552366</v>
      </c>
      <c r="L75" s="11">
        <f t="shared" si="34"/>
        <v>0.21505376344086019</v>
      </c>
      <c r="M75" s="11">
        <f t="shared" si="35"/>
        <v>0.69444444444444442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-0.20543368147153951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0.21555085886089731</v>
      </c>
      <c r="Q75" s="11">
        <f>2*'OddsRatio_working_3-way'!K75*'OddsRatio_working_3-way'!L75*'OddsRatio_working_3-way'!M75</f>
        <v>4.2853053451470627E-2</v>
      </c>
      <c r="R75" s="11">
        <f t="shared" si="36"/>
        <v>0</v>
      </c>
      <c r="S75" s="11">
        <f t="shared" si="37"/>
        <v>-1.0492478999397157</v>
      </c>
      <c r="T75" s="11">
        <f t="shared" si="38"/>
        <v>-0.20859799203572871</v>
      </c>
      <c r="U75" s="11">
        <f>'OddsRatio_working_3-way'!S75-'OddsRatio_working_3-way'!R75^2/3</f>
        <v>-1.0492478999397157</v>
      </c>
      <c r="V75" s="11">
        <f>'OddsRatio_working_3-way'!S75*'OddsRatio_working_3-way'!R75/3-2*'OddsRatio_working_3-way'!R75^3/27-'OddsRatio_working_3-way'!T75</f>
        <v>0.20859799203572871</v>
      </c>
      <c r="W75" s="11">
        <f>'OddsRatio_working_3-way'!V75^2+4*'OddsRatio_working_3-way'!U75^3/27</f>
        <v>-0.1276186125981966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0.20684035805394371</v>
      </c>
      <c r="Y75" s="11">
        <f>IF('OddsRatio_working_3-way'!W75&gt;=0,IF('OddsRatio_working_3-way'!V75+SQRT('OddsRatio_working_3-way'!W75)&gt;0,0,PI()),ACOS('OddsRatio_working_3-way'!V75/(2*'OddsRatio_working_3-way'!X75)))</f>
        <v>1.0422845070520688</v>
      </c>
      <c r="Z75" s="11">
        <f>'OddsRatio_working_3-way'!X75^(1/3)*COS('OddsRatio_working_3-way'!Y75/3)</f>
        <v>0.55606102109080835</v>
      </c>
      <c r="AA75" s="11">
        <f>'OddsRatio_working_3-way'!X75^(1/3)*COS(('OddsRatio_working_3-way'!Y75+2*PI())/3)</f>
        <v>-0.45241250675635086</v>
      </c>
      <c r="AB75" s="11">
        <f>'OddsRatio_working_3-way'!X75^(1/3)*COS(('OddsRatio_working_3-way'!Y75+4*PI())/3)</f>
        <v>-0.10364851433445767</v>
      </c>
      <c r="AC75" s="11">
        <f>'OddsRatio_working_3-way'!X75^(1/3)*SIN('OddsRatio_working_3-way'!Y75/3)</f>
        <v>0.20135898490842874</v>
      </c>
      <c r="AD75" s="11">
        <f>'OddsRatio_working_3-way'!X75^(1/3)*SIN(('OddsRatio_working_3-way'!Y75+2*PI())/3)</f>
        <v>0.38088347786474031</v>
      </c>
      <c r="AE75" s="11">
        <f>'OddsRatio_working_3-way'!X75^(1/3)*SIN(('OddsRatio_working_3-way'!Y75+4*PI())/3)</f>
        <v>-0.58224246277316893</v>
      </c>
      <c r="AF75" s="11">
        <f>-'OddsRatio_working_3-way'!U75/(3*'OddsRatio_working_3-way'!X75^(1/3))*COS(('OddsRatio_working_3-way'!Y75)/3)</f>
        <v>0.55606102109080824</v>
      </c>
      <c r="AG75" s="11">
        <f>-'OddsRatio_working_3-way'!U75/(3*'OddsRatio_working_3-way'!X75^(1/3))*COS(('OddsRatio_working_3-way'!Y75+2*PI())/3)</f>
        <v>-0.45241250675635081</v>
      </c>
      <c r="AH75" s="11">
        <f>-'OddsRatio_working_3-way'!U75/(3*'OddsRatio_working_3-way'!X75^(1/3))*COS(('OddsRatio_working_3-way'!Y75+4*PI())/3)</f>
        <v>-0.10364851433445765</v>
      </c>
      <c r="AI75" s="11">
        <f>'OddsRatio_working_3-way'!U75/(3*'OddsRatio_working_3-way'!X75^(1/3))*SIN(('OddsRatio_working_3-way'!Y75)/3)</f>
        <v>-0.20135898490842871</v>
      </c>
      <c r="AJ75" s="11">
        <f>'OddsRatio_working_3-way'!U75/(3*'OddsRatio_working_3-way'!X75^(1/3))*SIN(('OddsRatio_working_3-way'!Y75+2*PI())/3)</f>
        <v>-0.38088347786474019</v>
      </c>
      <c r="AK75" s="11">
        <f>'OddsRatio_working_3-way'!U75/(3*'OddsRatio_working_3-way'!X75^(1/3))*SIN(('OddsRatio_working_3-way'!Y75+4*PI())/3)</f>
        <v>0.58224246277316882</v>
      </c>
      <c r="AL75" s="11">
        <f>'OddsRatio_working_3-way'!Z75+'OddsRatio_working_3-way'!AF75</f>
        <v>1.1121220421816167</v>
      </c>
      <c r="AM75" s="11">
        <f>'OddsRatio_working_3-way'!AA75+'OddsRatio_working_3-way'!AG75</f>
        <v>-0.90482501351270161</v>
      </c>
      <c r="AN75" s="11">
        <f>'OddsRatio_working_3-way'!AB75+'OddsRatio_working_3-way'!AH75</f>
        <v>-0.20729702866891531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1.1121220421816167</v>
      </c>
      <c r="AS75" s="11">
        <f>IF(('OddsRatio_working_3-way'!X75=0),IF(Q75&gt;0,-Q75^(1/3),(-Q75)^(1/3)),'OddsRatio_working_3-way'!AM75-'OddsRatio_working_3-way'!R75/3)</f>
        <v>-0.90482501351270161</v>
      </c>
      <c r="AT75" s="11">
        <f>IF(('OddsRatio_working_3-way'!X75=0),IF(Q75&gt;0,-Q75^(1/3),(-Q75)^(1/3)),'OddsRatio_working_3-way'!AN75-'OddsRatio_working_3-way'!R75/3)</f>
        <v>-0.20729702866891531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9">
        <f t="shared" si="26"/>
        <v>0.47244134329216664</v>
      </c>
      <c r="E76" s="9">
        <f t="shared" si="27"/>
        <v>0.24629988229250313</v>
      </c>
      <c r="F76" s="9">
        <f t="shared" si="28"/>
        <v>0.28125877441533031</v>
      </c>
      <c r="G76" s="9">
        <f t="shared" si="29"/>
        <v>1.0737162323840979</v>
      </c>
      <c r="H76" s="9">
        <f t="shared" si="30"/>
        <v>2.116664881679462</v>
      </c>
      <c r="I76" s="9">
        <f t="shared" si="31"/>
        <v>4.0600912622946792</v>
      </c>
      <c r="J76" s="9">
        <f t="shared" si="32"/>
        <v>3.5554446330741527</v>
      </c>
      <c r="K76" s="11">
        <f t="shared" si="33"/>
        <v>0.49019607843137253</v>
      </c>
      <c r="L76" s="11">
        <f t="shared" si="34"/>
        <v>0.25974025974025972</v>
      </c>
      <c r="M76" s="11">
        <f t="shared" si="35"/>
        <v>0.29585798816568049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-0.26573426573426595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0.23618915021629952</v>
      </c>
      <c r="Q76" s="11">
        <f>2*'OddsRatio_working_3-way'!K76*'OddsRatio_working_3-way'!L76*'OddsRatio_working_3-way'!M76</f>
        <v>7.5339441855278952E-2</v>
      </c>
      <c r="R76" s="11">
        <f t="shared" si="36"/>
        <v>0</v>
      </c>
      <c r="S76" s="11">
        <f t="shared" si="37"/>
        <v>-0.8888170652876527</v>
      </c>
      <c r="T76" s="11">
        <f t="shared" si="38"/>
        <v>-0.28351421540276006</v>
      </c>
      <c r="U76" s="11">
        <f>'OddsRatio_working_3-way'!S76-'OddsRatio_working_3-way'!R76^2/3</f>
        <v>-0.8888170652876527</v>
      </c>
      <c r="V76" s="11">
        <f>'OddsRatio_working_3-way'!S76*'OddsRatio_working_3-way'!R76/3-2*'OddsRatio_working_3-way'!R76^3/27-'OddsRatio_working_3-way'!T76</f>
        <v>0.28351421540276006</v>
      </c>
      <c r="W76" s="11">
        <f>'OddsRatio_working_3-way'!V76^2+4*'OddsRatio_working_3-way'!U76^3/27</f>
        <v>-2.3643649192102933E-2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0.16126372773158379</v>
      </c>
      <c r="Y76" s="11">
        <f>IF('OddsRatio_working_3-way'!W76&gt;=0,IF('OddsRatio_working_3-way'!V76+SQRT('OddsRatio_working_3-way'!W76)&gt;0,0,PI()),ACOS('OddsRatio_working_3-way'!V76/(2*'OddsRatio_working_3-way'!X76)))</f>
        <v>0.4969535970218053</v>
      </c>
      <c r="Z76" s="11">
        <f>'OddsRatio_working_3-way'!X76^(1/3)*COS('OddsRatio_working_3-way'!Y76/3)</f>
        <v>0.53685811619204882</v>
      </c>
      <c r="AA76" s="11">
        <f>'OddsRatio_working_3-way'!X76^(1/3)*COS(('OddsRatio_working_3-way'!Y76+2*PI())/3)</f>
        <v>-0.3461580014244694</v>
      </c>
      <c r="AB76" s="11">
        <f>'OddsRatio_working_3-way'!X76^(1/3)*COS(('OddsRatio_working_3-way'!Y76+4*PI())/3)</f>
        <v>-0.19070011476757953</v>
      </c>
      <c r="AC76" s="11">
        <f>'OddsRatio_working_3-way'!X76^(1/3)*SIN('OddsRatio_working_3-way'!Y76/3)</f>
        <v>8.9753652709005663E-2</v>
      </c>
      <c r="AD76" s="11">
        <f>'OddsRatio_working_3-way'!X76^(1/3)*SIN(('OddsRatio_working_3-way'!Y76+2*PI())/3)</f>
        <v>0.42005594049566924</v>
      </c>
      <c r="AE76" s="11">
        <f>'OddsRatio_working_3-way'!X76^(1/3)*SIN(('OddsRatio_working_3-way'!Y76+4*PI())/3)</f>
        <v>-0.509809593204675</v>
      </c>
      <c r="AF76" s="11">
        <f>-'OddsRatio_working_3-way'!U76/(3*'OddsRatio_working_3-way'!X76^(1/3))*COS(('OddsRatio_working_3-way'!Y76)/3)</f>
        <v>0.53685811619204893</v>
      </c>
      <c r="AG76" s="11">
        <f>-'OddsRatio_working_3-way'!U76/(3*'OddsRatio_working_3-way'!X76^(1/3))*COS(('OddsRatio_working_3-way'!Y76+2*PI())/3)</f>
        <v>-0.34615800142446945</v>
      </c>
      <c r="AH76" s="11">
        <f>-'OddsRatio_working_3-way'!U76/(3*'OddsRatio_working_3-way'!X76^(1/3))*COS(('OddsRatio_working_3-way'!Y76+4*PI())/3)</f>
        <v>-0.19070011476757959</v>
      </c>
      <c r="AI76" s="11">
        <f>'OddsRatio_working_3-way'!U76/(3*'OddsRatio_working_3-way'!X76^(1/3))*SIN(('OddsRatio_working_3-way'!Y76)/3)</f>
        <v>-8.9753652709005677E-2</v>
      </c>
      <c r="AJ76" s="11">
        <f>'OddsRatio_working_3-way'!U76/(3*'OddsRatio_working_3-way'!X76^(1/3))*SIN(('OddsRatio_working_3-way'!Y76+2*PI())/3)</f>
        <v>-0.42005594049566936</v>
      </c>
      <c r="AK76" s="11">
        <f>'OddsRatio_working_3-way'!U76/(3*'OddsRatio_working_3-way'!X76^(1/3))*SIN(('OddsRatio_working_3-way'!Y76+4*PI())/3)</f>
        <v>0.50980959320467512</v>
      </c>
      <c r="AL76" s="11">
        <f>'OddsRatio_working_3-way'!Z76+'OddsRatio_working_3-way'!AF76</f>
        <v>1.0737162323840979</v>
      </c>
      <c r="AM76" s="11">
        <f>'OddsRatio_working_3-way'!AA76+'OddsRatio_working_3-way'!AG76</f>
        <v>-0.69231600284893879</v>
      </c>
      <c r="AN76" s="11">
        <f>'OddsRatio_working_3-way'!AB76+'OddsRatio_working_3-way'!AH76</f>
        <v>-0.38140022953515912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1.0737162323840979</v>
      </c>
      <c r="AS76" s="11">
        <f>IF(('OddsRatio_working_3-way'!X76=0),IF(Q76&gt;0,-Q76^(1/3),(-Q76)^(1/3)),'OddsRatio_working_3-way'!AM76-'OddsRatio_working_3-way'!R76/3)</f>
        <v>-0.69231600284893879</v>
      </c>
      <c r="AT76" s="11">
        <f>IF(('OddsRatio_working_3-way'!X76=0),IF(Q76&gt;0,-Q76^(1/3),(-Q76)^(1/3)),'OddsRatio_working_3-way'!AN76-'OddsRatio_working_3-way'!R76/3)</f>
        <v>-0.38140022953515912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9">
        <f t="shared" si="26"/>
        <v>0.43934568457900725</v>
      </c>
      <c r="E77" s="9">
        <f t="shared" si="27"/>
        <v>0.25813559598808872</v>
      </c>
      <c r="F77" s="9">
        <f t="shared" si="28"/>
        <v>0.30251871943290409</v>
      </c>
      <c r="G77" s="9">
        <f t="shared" si="29"/>
        <v>1.0723630542477398</v>
      </c>
      <c r="H77" s="9">
        <f t="shared" si="30"/>
        <v>2.27611203455481</v>
      </c>
      <c r="I77" s="9">
        <f t="shared" si="31"/>
        <v>3.8739329853839433</v>
      </c>
      <c r="J77" s="9">
        <f t="shared" si="32"/>
        <v>3.3055805666326408</v>
      </c>
      <c r="K77" s="11">
        <f t="shared" si="33"/>
        <v>0.45662100456621008</v>
      </c>
      <c r="L77" s="11">
        <f t="shared" si="34"/>
        <v>0.27173913043478259</v>
      </c>
      <c r="M77" s="11">
        <f t="shared" si="35"/>
        <v>0.31746031746031744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-0.27009573599805881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0.23713409657423951</v>
      </c>
      <c r="Q77" s="11">
        <f>2*'OddsRatio_working_3-way'!K77*'OddsRatio_working_3-way'!L77*'OddsRatio_working_3-way'!M77</f>
        <v>7.8782091885129399E-2</v>
      </c>
      <c r="R77" s="11">
        <f t="shared" si="36"/>
        <v>0</v>
      </c>
      <c r="S77" s="11">
        <f t="shared" si="37"/>
        <v>-0.87796312554872691</v>
      </c>
      <c r="T77" s="11">
        <f t="shared" si="38"/>
        <v>-0.29168210151120494</v>
      </c>
      <c r="U77" s="11">
        <f>'OddsRatio_working_3-way'!S77-'OddsRatio_working_3-way'!R77^2/3</f>
        <v>-0.87796312554872691</v>
      </c>
      <c r="V77" s="11">
        <f>'OddsRatio_working_3-way'!S77*'OddsRatio_working_3-way'!R77/3-2*'OddsRatio_working_3-way'!R77^3/27-'OddsRatio_working_3-way'!T77</f>
        <v>0.29168210151120494</v>
      </c>
      <c r="W77" s="11">
        <f>'OddsRatio_working_3-way'!V77^2+4*'OddsRatio_working_3-way'!U77^3/27</f>
        <v>-1.5180940962893116E-2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0.15831881545230653</v>
      </c>
      <c r="Y77" s="11">
        <f>IF('OddsRatio_working_3-way'!W77&gt;=0,IF('OddsRatio_working_3-way'!V77+SQRT('OddsRatio_working_3-way'!W77)&gt;0,0,PI()),ACOS('OddsRatio_working_3-way'!V77/(2*'OddsRatio_working_3-way'!X77)))</f>
        <v>0.39967928623433724</v>
      </c>
      <c r="Z77" s="11">
        <f>'OddsRatio_working_3-way'!X77^(1/3)*COS('OddsRatio_working_3-way'!Y77/3)</f>
        <v>0.53618152712387002</v>
      </c>
      <c r="AA77" s="11">
        <f>'OddsRatio_working_3-way'!X77^(1/3)*COS(('OddsRatio_working_3-way'!Y77+2*PI())/3)</f>
        <v>-0.33032265944754802</v>
      </c>
      <c r="AB77" s="11">
        <f>'OddsRatio_working_3-way'!X77^(1/3)*COS(('OddsRatio_working_3-way'!Y77+4*PI())/3)</f>
        <v>-0.2058588676763223</v>
      </c>
      <c r="AC77" s="11">
        <f>'OddsRatio_working_3-way'!X77^(1/3)*SIN('OddsRatio_working_3-way'!Y77/3)</f>
        <v>7.1859203683478867E-2</v>
      </c>
      <c r="AD77" s="11">
        <f>'OddsRatio_working_3-way'!X77^(1/3)*SIN(('OddsRatio_working_3-way'!Y77+2*PI())/3)</f>
        <v>0.42841722168746704</v>
      </c>
      <c r="AE77" s="11">
        <f>'OddsRatio_working_3-way'!X77^(1/3)*SIN(('OddsRatio_working_3-way'!Y77+4*PI())/3)</f>
        <v>-0.50027642537094574</v>
      </c>
      <c r="AF77" s="11">
        <f>-'OddsRatio_working_3-way'!U77/(3*'OddsRatio_working_3-way'!X77^(1/3))*COS(('OddsRatio_working_3-way'!Y77)/3)</f>
        <v>0.53618152712386991</v>
      </c>
      <c r="AG77" s="11">
        <f>-'OddsRatio_working_3-way'!U77/(3*'OddsRatio_working_3-way'!X77^(1/3))*COS(('OddsRatio_working_3-way'!Y77+2*PI())/3)</f>
        <v>-0.33032265944754791</v>
      </c>
      <c r="AH77" s="11">
        <f>-'OddsRatio_working_3-way'!U77/(3*'OddsRatio_working_3-way'!X77^(1/3))*COS(('OddsRatio_working_3-way'!Y77+4*PI())/3)</f>
        <v>-0.20585886767632228</v>
      </c>
      <c r="AI77" s="11">
        <f>'OddsRatio_working_3-way'!U77/(3*'OddsRatio_working_3-way'!X77^(1/3))*SIN(('OddsRatio_working_3-way'!Y77)/3)</f>
        <v>-7.1859203683478853E-2</v>
      </c>
      <c r="AJ77" s="11">
        <f>'OddsRatio_working_3-way'!U77/(3*'OddsRatio_working_3-way'!X77^(1/3))*SIN(('OddsRatio_working_3-way'!Y77+2*PI())/3)</f>
        <v>-0.42841722168746693</v>
      </c>
      <c r="AK77" s="11">
        <f>'OddsRatio_working_3-way'!U77/(3*'OddsRatio_working_3-way'!X77^(1/3))*SIN(('OddsRatio_working_3-way'!Y77+4*PI())/3)</f>
        <v>0.50027642537094563</v>
      </c>
      <c r="AL77" s="11">
        <f>'OddsRatio_working_3-way'!Z77+'OddsRatio_working_3-way'!AF77</f>
        <v>1.0723630542477398</v>
      </c>
      <c r="AM77" s="11">
        <f>'OddsRatio_working_3-way'!AA77+'OddsRatio_working_3-way'!AG77</f>
        <v>-0.66064531889509592</v>
      </c>
      <c r="AN77" s="11">
        <f>'OddsRatio_working_3-way'!AB77+'OddsRatio_working_3-way'!AH77</f>
        <v>-0.41171773535264455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1.0723630542477398</v>
      </c>
      <c r="AS77" s="11">
        <f>IF(('OddsRatio_working_3-way'!X77=0),IF(Q77&gt;0,-Q77^(1/3),(-Q77)^(1/3)),'OddsRatio_working_3-way'!AM77-'OddsRatio_working_3-way'!R77/3)</f>
        <v>-0.66064531889509592</v>
      </c>
      <c r="AT77" s="11">
        <f>IF(('OddsRatio_working_3-way'!X77=0),IF(Q77&gt;0,-Q77^(1/3),(-Q77)^(1/3)),'OddsRatio_working_3-way'!AN77-'OddsRatio_working_3-way'!R77/3)</f>
        <v>-0.41171773535264455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9">
        <f t="shared" si="26"/>
        <v>0.47686727271801344</v>
      </c>
      <c r="E78" s="9">
        <f t="shared" si="27"/>
        <v>0.27369197003771983</v>
      </c>
      <c r="F78" s="9">
        <f t="shared" si="28"/>
        <v>0.24944075724426706</v>
      </c>
      <c r="G78" s="9">
        <f t="shared" si="29"/>
        <v>1.0447805365017737</v>
      </c>
      <c r="H78" s="9">
        <f t="shared" si="30"/>
        <v>2.0970195633268616</v>
      </c>
      <c r="I78" s="9">
        <f t="shared" si="31"/>
        <v>3.653742562714505</v>
      </c>
      <c r="J78" s="9">
        <f t="shared" si="32"/>
        <v>4.0089679451251072</v>
      </c>
      <c r="K78" s="11">
        <f t="shared" si="33"/>
        <v>0.48780487804878053</v>
      </c>
      <c r="L78" s="11">
        <f t="shared" si="34"/>
        <v>0.2824858757062147</v>
      </c>
      <c r="M78" s="11">
        <f t="shared" si="35"/>
        <v>0.25773195876288663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-0.27278887501438365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0.22978169673361948</v>
      </c>
      <c r="Q78" s="11">
        <f>2*'OddsRatio_working_3-way'!K78*'OddsRatio_working_3-way'!L78*'OddsRatio_working_3-way'!M78</f>
        <v>7.1029890798645898E-2</v>
      </c>
      <c r="R78" s="11">
        <f t="shared" si="36"/>
        <v>0</v>
      </c>
      <c r="S78" s="11">
        <f t="shared" si="37"/>
        <v>-0.84234262383868663</v>
      </c>
      <c r="T78" s="11">
        <f t="shared" si="38"/>
        <v>-0.26038411865183514</v>
      </c>
      <c r="U78" s="11">
        <f>'OddsRatio_working_3-way'!S78-'OddsRatio_working_3-way'!R78^2/3</f>
        <v>-0.84234262383868663</v>
      </c>
      <c r="V78" s="11">
        <f>'OddsRatio_working_3-way'!S78*'OddsRatio_working_3-way'!R78/3-2*'OddsRatio_working_3-way'!R78^3/27-'OddsRatio_working_3-way'!T78</f>
        <v>0.26038411865183514</v>
      </c>
      <c r="W78" s="11">
        <f>'OddsRatio_working_3-way'!V78^2+4*'OddsRatio_working_3-way'!U78^3/27</f>
        <v>-2.0744808305260889E-2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0.14878230535866308</v>
      </c>
      <c r="Y78" s="11">
        <f>IF('OddsRatio_working_3-way'!W78&gt;=0,IF('OddsRatio_working_3-way'!V78+SQRT('OddsRatio_working_3-way'!W78)&gt;0,0,PI()),ACOS('OddsRatio_working_3-way'!V78/(2*'OddsRatio_working_3-way'!X78)))</f>
        <v>0.50525579053390168</v>
      </c>
      <c r="Z78" s="11">
        <f>'OddsRatio_working_3-way'!X78^(1/3)*COS('OddsRatio_working_3-way'!Y78/3)</f>
        <v>0.52239026825088686</v>
      </c>
      <c r="AA78" s="11">
        <f>'OddsRatio_working_3-way'!X78^(1/3)*COS(('OddsRatio_working_3-way'!Y78+2*PI())/3)</f>
        <v>-0.3381169235433093</v>
      </c>
      <c r="AB78" s="11">
        <f>'OddsRatio_working_3-way'!X78^(1/3)*COS(('OddsRatio_working_3-way'!Y78+4*PI())/3)</f>
        <v>-0.18427334470757772</v>
      </c>
      <c r="AC78" s="11">
        <f>'OddsRatio_working_3-way'!X78^(1/3)*SIN('OddsRatio_working_3-way'!Y78/3)</f>
        <v>8.8821631653905109E-2</v>
      </c>
      <c r="AD78" s="11">
        <f>'OddsRatio_working_3-way'!X78^(1/3)*SIN(('OddsRatio_working_3-way'!Y78+2*PI())/3)</f>
        <v>0.40799242716808298</v>
      </c>
      <c r="AE78" s="11">
        <f>'OddsRatio_working_3-way'!X78^(1/3)*SIN(('OddsRatio_working_3-way'!Y78+4*PI())/3)</f>
        <v>-0.49681405882198809</v>
      </c>
      <c r="AF78" s="11">
        <f>-'OddsRatio_working_3-way'!U78/(3*'OddsRatio_working_3-way'!X78^(1/3))*COS(('OddsRatio_working_3-way'!Y78)/3)</f>
        <v>0.52239026825088686</v>
      </c>
      <c r="AG78" s="11">
        <f>-'OddsRatio_working_3-way'!U78/(3*'OddsRatio_working_3-way'!X78^(1/3))*COS(('OddsRatio_working_3-way'!Y78+2*PI())/3)</f>
        <v>-0.3381169235433093</v>
      </c>
      <c r="AH78" s="11">
        <f>-'OddsRatio_working_3-way'!U78/(3*'OddsRatio_working_3-way'!X78^(1/3))*COS(('OddsRatio_working_3-way'!Y78+4*PI())/3)</f>
        <v>-0.18427334470757772</v>
      </c>
      <c r="AI78" s="11">
        <f>'OddsRatio_working_3-way'!U78/(3*'OddsRatio_working_3-way'!X78^(1/3))*SIN(('OddsRatio_working_3-way'!Y78)/3)</f>
        <v>-8.8821631653905109E-2</v>
      </c>
      <c r="AJ78" s="11">
        <f>'OddsRatio_working_3-way'!U78/(3*'OddsRatio_working_3-way'!X78^(1/3))*SIN(('OddsRatio_working_3-way'!Y78+2*PI())/3)</f>
        <v>-0.40799242716808298</v>
      </c>
      <c r="AK78" s="11">
        <f>'OddsRatio_working_3-way'!U78/(3*'OddsRatio_working_3-way'!X78^(1/3))*SIN(('OddsRatio_working_3-way'!Y78+4*PI())/3)</f>
        <v>0.49681405882198809</v>
      </c>
      <c r="AL78" s="11">
        <f>'OddsRatio_working_3-way'!Z78+'OddsRatio_working_3-way'!AF78</f>
        <v>1.0447805365017737</v>
      </c>
      <c r="AM78" s="11">
        <f>'OddsRatio_working_3-way'!AA78+'OddsRatio_working_3-way'!AG78</f>
        <v>-0.6762338470866186</v>
      </c>
      <c r="AN78" s="11">
        <f>'OddsRatio_working_3-way'!AB78+'OddsRatio_working_3-way'!AH78</f>
        <v>-0.36854668941515545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1.0447805365017737</v>
      </c>
      <c r="AS78" s="11">
        <f>IF(('OddsRatio_working_3-way'!X78=0),IF(Q78&gt;0,-Q78^(1/3),(-Q78)^(1/3)),'OddsRatio_working_3-way'!AM78-'OddsRatio_working_3-way'!R78/3)</f>
        <v>-0.6762338470866186</v>
      </c>
      <c r="AT78" s="11">
        <f>IF(('OddsRatio_working_3-way'!X78=0),IF(Q78&gt;0,-Q78^(1/3),(-Q78)^(1/3)),'OddsRatio_working_3-way'!AN78-'OddsRatio_working_3-way'!R78/3)</f>
        <v>-0.36854668941515545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9">
        <f t="shared" si="26"/>
        <v>0.60709101201871218</v>
      </c>
      <c r="E79" s="9">
        <f t="shared" si="27"/>
        <v>0.2384609864082099</v>
      </c>
      <c r="F79" s="9">
        <f t="shared" si="28"/>
        <v>0.15444800157307784</v>
      </c>
      <c r="G79" s="9">
        <f t="shared" si="29"/>
        <v>1.0609827559618654</v>
      </c>
      <c r="H79" s="9">
        <f t="shared" si="30"/>
        <v>1.6471994811367381</v>
      </c>
      <c r="I79" s="9">
        <f t="shared" si="31"/>
        <v>4.1935580954452147</v>
      </c>
      <c r="J79" s="9">
        <f t="shared" si="32"/>
        <v>6.4746710207632248</v>
      </c>
      <c r="K79" s="11">
        <f t="shared" si="33"/>
        <v>0.6211180124223602</v>
      </c>
      <c r="L79" s="11">
        <f t="shared" si="34"/>
        <v>0.24937655860349128</v>
      </c>
      <c r="M79" s="11">
        <f t="shared" si="35"/>
        <v>0.16233766233766234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-0.23822924337941143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0.2207717779037926</v>
      </c>
      <c r="Q79" s="11">
        <f>2*'OddsRatio_working_3-way'!K79*'OddsRatio_working_3-way'!L79*'OddsRatio_working_3-way'!M79</f>
        <v>5.0289698839132708E-2</v>
      </c>
      <c r="R79" s="11">
        <f t="shared" si="36"/>
        <v>0</v>
      </c>
      <c r="S79" s="11">
        <f t="shared" si="37"/>
        <v>-0.92671988867539856</v>
      </c>
      <c r="T79" s="11">
        <f t="shared" si="38"/>
        <v>-0.21109792452742565</v>
      </c>
      <c r="U79" s="11">
        <f>'OddsRatio_working_3-way'!S79-'OddsRatio_working_3-way'!R79^2/3</f>
        <v>-0.92671988867539856</v>
      </c>
      <c r="V79" s="11">
        <f>'OddsRatio_working_3-way'!S79*'OddsRatio_working_3-way'!R79/3-2*'OddsRatio_working_3-way'!R79^3/27-'OddsRatio_working_3-way'!T79</f>
        <v>0.21109792452742565</v>
      </c>
      <c r="W79" s="11">
        <f>'OddsRatio_working_3-way'!V79^2+4*'OddsRatio_working_3-way'!U79^3/27</f>
        <v>-7.3345233345910116E-2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0.17168835654005254</v>
      </c>
      <c r="Y79" s="11">
        <f>IF('OddsRatio_working_3-way'!W79&gt;=0,IF('OddsRatio_working_3-way'!V79+SQRT('OddsRatio_working_3-way'!W79)&gt;0,0,PI()),ACOS('OddsRatio_working_3-way'!V79/(2*'OddsRatio_working_3-way'!X79)))</f>
        <v>0.90870118814870804</v>
      </c>
      <c r="Z79" s="11">
        <f>'OddsRatio_working_3-way'!X79^(1/3)*COS('OddsRatio_working_3-way'!Y79/3)</f>
        <v>0.53049137798093271</v>
      </c>
      <c r="AA79" s="11">
        <f>'OddsRatio_working_3-way'!X79^(1/3)*COS(('OddsRatio_working_3-way'!Y79+2*PI())/3)</f>
        <v>-0.40882195995739173</v>
      </c>
      <c r="AB79" s="11">
        <f>'OddsRatio_working_3-way'!X79^(1/3)*COS(('OddsRatio_working_3-way'!Y79+4*PI())/3)</f>
        <v>-0.12166941802354114</v>
      </c>
      <c r="AC79" s="11">
        <f>'OddsRatio_working_3-way'!X79^(1/3)*SIN('OddsRatio_working_3-way'!Y79/3)</f>
        <v>0.16578759738399418</v>
      </c>
      <c r="AD79" s="11">
        <f>'OddsRatio_working_3-way'!X79^(1/3)*SIN(('OddsRatio_working_3-way'!Y79+2*PI())/3)</f>
        <v>0.37652521112810355</v>
      </c>
      <c r="AE79" s="11">
        <f>'OddsRatio_working_3-way'!X79^(1/3)*SIN(('OddsRatio_working_3-way'!Y79+4*PI())/3)</f>
        <v>-0.54231280851209751</v>
      </c>
      <c r="AF79" s="11">
        <f>-'OddsRatio_working_3-way'!U79/(3*'OddsRatio_working_3-way'!X79^(1/3))*COS(('OddsRatio_working_3-way'!Y79)/3)</f>
        <v>0.53049137798093271</v>
      </c>
      <c r="AG79" s="11">
        <f>-'OddsRatio_working_3-way'!U79/(3*'OddsRatio_working_3-way'!X79^(1/3))*COS(('OddsRatio_working_3-way'!Y79+2*PI())/3)</f>
        <v>-0.40882195995739173</v>
      </c>
      <c r="AH79" s="11">
        <f>-'OddsRatio_working_3-way'!U79/(3*'OddsRatio_working_3-way'!X79^(1/3))*COS(('OddsRatio_working_3-way'!Y79+4*PI())/3)</f>
        <v>-0.12166941802354114</v>
      </c>
      <c r="AI79" s="11">
        <f>'OddsRatio_working_3-way'!U79/(3*'OddsRatio_working_3-way'!X79^(1/3))*SIN(('OddsRatio_working_3-way'!Y79)/3)</f>
        <v>-0.16578759738399418</v>
      </c>
      <c r="AJ79" s="11">
        <f>'OddsRatio_working_3-way'!U79/(3*'OddsRatio_working_3-way'!X79^(1/3))*SIN(('OddsRatio_working_3-way'!Y79+2*PI())/3)</f>
        <v>-0.37652521112810355</v>
      </c>
      <c r="AK79" s="11">
        <f>'OddsRatio_working_3-way'!U79/(3*'OddsRatio_working_3-way'!X79^(1/3))*SIN(('OddsRatio_working_3-way'!Y79+4*PI())/3)</f>
        <v>0.54231280851209751</v>
      </c>
      <c r="AL79" s="11">
        <f>'OddsRatio_working_3-way'!Z79+'OddsRatio_working_3-way'!AF79</f>
        <v>1.0609827559618654</v>
      </c>
      <c r="AM79" s="11">
        <f>'OddsRatio_working_3-way'!AA79+'OddsRatio_working_3-way'!AG79</f>
        <v>-0.81764391991478347</v>
      </c>
      <c r="AN79" s="11">
        <f>'OddsRatio_working_3-way'!AB79+'OddsRatio_working_3-way'!AH79</f>
        <v>-0.24333883604708229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1.0609827559618654</v>
      </c>
      <c r="AS79" s="11">
        <f>IF(('OddsRatio_working_3-way'!X79=0),IF(Q79&gt;0,-Q79^(1/3),(-Q79)^(1/3)),'OddsRatio_working_3-way'!AM79-'OddsRatio_working_3-way'!R79/3)</f>
        <v>-0.81764391991478347</v>
      </c>
      <c r="AT79" s="11">
        <f>IF(('OddsRatio_working_3-way'!X79=0),IF(Q79&gt;0,-Q79^(1/3),(-Q79)^(1/3)),'OddsRatio_working_3-way'!AN79-'OddsRatio_working_3-way'!R79/3)</f>
        <v>-0.24333883604708229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9">
        <f t="shared" si="26"/>
        <v>0.65801971537999082</v>
      </c>
      <c r="E80" s="9">
        <f t="shared" si="27"/>
        <v>0.20618105253656296</v>
      </c>
      <c r="F80" s="9">
        <f t="shared" si="28"/>
        <v>0.13579923208344627</v>
      </c>
      <c r="G80" s="9">
        <f t="shared" si="29"/>
        <v>1.0606353151608365</v>
      </c>
      <c r="H80" s="9">
        <f t="shared" si="30"/>
        <v>1.5197113044288098</v>
      </c>
      <c r="I80" s="9">
        <f t="shared" si="31"/>
        <v>4.8501061940338372</v>
      </c>
      <c r="J80" s="9">
        <f t="shared" si="32"/>
        <v>7.3638118909650192</v>
      </c>
      <c r="K80" s="11">
        <f t="shared" si="33"/>
        <v>0.67114093959731547</v>
      </c>
      <c r="L80" s="11">
        <f t="shared" si="34"/>
        <v>0.21598272138228941</v>
      </c>
      <c r="M80" s="11">
        <f t="shared" si="35"/>
        <v>0.14285714285714285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-0.22099815907344866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0.20956329246296923</v>
      </c>
      <c r="Q80" s="11">
        <f>2*'OddsRatio_working_3-way'!K80*'OddsRatio_working_3-way'!L80*'OddsRatio_working_3-way'!M80</f>
        <v>4.1415670447227118E-2</v>
      </c>
      <c r="R80" s="11">
        <f t="shared" si="36"/>
        <v>0</v>
      </c>
      <c r="S80" s="11">
        <f t="shared" si="37"/>
        <v>-0.94825809111523385</v>
      </c>
      <c r="T80" s="11">
        <f t="shared" si="38"/>
        <v>-0.18740278480538217</v>
      </c>
      <c r="U80" s="11">
        <f>'OddsRatio_working_3-way'!S80-'OddsRatio_working_3-way'!R80^2/3</f>
        <v>-0.94825809111523385</v>
      </c>
      <c r="V80" s="11">
        <f>'OddsRatio_working_3-way'!S80*'OddsRatio_working_3-way'!R80/3-2*'OddsRatio_working_3-way'!R80^3/27-'OddsRatio_working_3-way'!T80</f>
        <v>0.18740278480538217</v>
      </c>
      <c r="W80" s="11">
        <f>'OddsRatio_working_3-way'!V80^2+4*'OddsRatio_working_3-way'!U80^3/27</f>
        <v>-9.1201296100790391E-2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0.17770839868560148</v>
      </c>
      <c r="Y80" s="11">
        <f>IF('OddsRatio_working_3-way'!W80&gt;=0,IF('OddsRatio_working_3-way'!V80+SQRT('OddsRatio_working_3-way'!W80)&gt;0,0,PI()),ACOS('OddsRatio_working_3-way'!V80/(2*'OddsRatio_working_3-way'!X80)))</f>
        <v>1.0154046975371831</v>
      </c>
      <c r="Z80" s="11">
        <f>'OddsRatio_working_3-way'!X80^(1/3)*COS('OddsRatio_working_3-way'!Y80/3)</f>
        <v>0.53031765758041827</v>
      </c>
      <c r="AA80" s="11">
        <f>'OddsRatio_working_3-way'!X80^(1/3)*COS(('OddsRatio_working_3-way'!Y80+2*PI())/3)</f>
        <v>-0.42682796413342211</v>
      </c>
      <c r="AB80" s="11">
        <f>'OddsRatio_working_3-way'!X80^(1/3)*COS(('OddsRatio_working_3-way'!Y80+4*PI())/3)</f>
        <v>-0.10348969344699605</v>
      </c>
      <c r="AC80" s="11">
        <f>'OddsRatio_working_3-way'!X80^(1/3)*SIN('OddsRatio_working_3-way'!Y80/3)</f>
        <v>0.18667943762011624</v>
      </c>
      <c r="AD80" s="11">
        <f>'OddsRatio_working_3-way'!X80^(1/3)*SIN(('OddsRatio_working_3-way'!Y80+2*PI())/3)</f>
        <v>0.36592884473004139</v>
      </c>
      <c r="AE80" s="11">
        <f>'OddsRatio_working_3-way'!X80^(1/3)*SIN(('OddsRatio_working_3-way'!Y80+4*PI())/3)</f>
        <v>-0.55260828235015746</v>
      </c>
      <c r="AF80" s="11">
        <f>-'OddsRatio_working_3-way'!U80/(3*'OddsRatio_working_3-way'!X80^(1/3))*COS(('OddsRatio_working_3-way'!Y80)/3)</f>
        <v>0.53031765758041827</v>
      </c>
      <c r="AG80" s="11">
        <f>-'OddsRatio_working_3-way'!U80/(3*'OddsRatio_working_3-way'!X80^(1/3))*COS(('OddsRatio_working_3-way'!Y80+2*PI())/3)</f>
        <v>-0.42682796413342211</v>
      </c>
      <c r="AH80" s="11">
        <f>-'OddsRatio_working_3-way'!U80/(3*'OddsRatio_working_3-way'!X80^(1/3))*COS(('OddsRatio_working_3-way'!Y80+4*PI())/3)</f>
        <v>-0.10348969344699605</v>
      </c>
      <c r="AI80" s="11">
        <f>'OddsRatio_working_3-way'!U80/(3*'OddsRatio_working_3-way'!X80^(1/3))*SIN(('OddsRatio_working_3-way'!Y80)/3)</f>
        <v>-0.18667943762011624</v>
      </c>
      <c r="AJ80" s="11">
        <f>'OddsRatio_working_3-way'!U80/(3*'OddsRatio_working_3-way'!X80^(1/3))*SIN(('OddsRatio_working_3-way'!Y80+2*PI())/3)</f>
        <v>-0.36592884473004139</v>
      </c>
      <c r="AK80" s="11">
        <f>'OddsRatio_working_3-way'!U80/(3*'OddsRatio_working_3-way'!X80^(1/3))*SIN(('OddsRatio_working_3-way'!Y80+4*PI())/3)</f>
        <v>0.55260828235015746</v>
      </c>
      <c r="AL80" s="11">
        <f>'OddsRatio_working_3-way'!Z80+'OddsRatio_working_3-way'!AF80</f>
        <v>1.0606353151608365</v>
      </c>
      <c r="AM80" s="11">
        <f>'OddsRatio_working_3-way'!AA80+'OddsRatio_working_3-way'!AG80</f>
        <v>-0.85365592826684422</v>
      </c>
      <c r="AN80" s="11">
        <f>'OddsRatio_working_3-way'!AB80+'OddsRatio_working_3-way'!AH80</f>
        <v>-0.20697938689399209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1.0606353151608365</v>
      </c>
      <c r="AS80" s="11">
        <f>IF(('OddsRatio_working_3-way'!X80=0),IF(Q80&gt;0,-Q80^(1/3),(-Q80)^(1/3)),'OddsRatio_working_3-way'!AM80-'OddsRatio_working_3-way'!R80/3)</f>
        <v>-0.85365592826684422</v>
      </c>
      <c r="AT80" s="11">
        <f>IF(('OddsRatio_working_3-way'!X80=0),IF(Q80&gt;0,-Q80^(1/3),(-Q80)^(1/3)),'OddsRatio_working_3-way'!AN80-'OddsRatio_working_3-way'!R80/3)</f>
        <v>-0.20697938689399209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9">
        <f t="shared" si="26"/>
        <v>0.62834939995759775</v>
      </c>
      <c r="E81" s="9">
        <f t="shared" si="27"/>
        <v>0.22294279644786802</v>
      </c>
      <c r="F81" s="9">
        <f t="shared" si="28"/>
        <v>0.14870780359453398</v>
      </c>
      <c r="G81" s="9">
        <f t="shared" si="29"/>
        <v>1.0561986465409037</v>
      </c>
      <c r="H81" s="9">
        <f t="shared" si="30"/>
        <v>1.5914712420629062</v>
      </c>
      <c r="I81" s="9">
        <f t="shared" si="31"/>
        <v>4.4854555335849824</v>
      </c>
      <c r="J81" s="9">
        <f t="shared" si="32"/>
        <v>6.724596664251699</v>
      </c>
      <c r="K81" s="11">
        <f t="shared" si="33"/>
        <v>0.64102564102564097</v>
      </c>
      <c r="L81" s="11">
        <f t="shared" si="34"/>
        <v>0.23255813953488372</v>
      </c>
      <c r="M81" s="11">
        <f t="shared" si="35"/>
        <v>0.1557632398753894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-0.23258043123289807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0.21548641413888098</v>
      </c>
      <c r="Q81" s="11">
        <f>2*'OddsRatio_working_3-way'!K81*'OddsRatio_working_3-way'!L81*'OddsRatio_working_3-way'!M81</f>
        <v>4.6441037529931242E-2</v>
      </c>
      <c r="R81" s="11">
        <f t="shared" si="36"/>
        <v>0</v>
      </c>
      <c r="S81" s="11">
        <f t="shared" si="37"/>
        <v>-0.92650277152122174</v>
      </c>
      <c r="T81" s="11">
        <f t="shared" si="38"/>
        <v>-0.19967732144853914</v>
      </c>
      <c r="U81" s="11">
        <f>'OddsRatio_working_3-way'!S81-'OddsRatio_working_3-way'!R81^2/3</f>
        <v>-0.92650277152122174</v>
      </c>
      <c r="V81" s="11">
        <f>'OddsRatio_working_3-way'!S81*'OddsRatio_working_3-way'!R81/3-2*'OddsRatio_working_3-way'!R81^3/27-'OddsRatio_working_3-way'!T81</f>
        <v>0.19967732144853914</v>
      </c>
      <c r="W81" s="11">
        <f>'OddsRatio_working_3-way'!V81^2+4*'OddsRatio_working_3-way'!U81^3/27</f>
        <v>-7.7953681652693549E-2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0.17162802390166121</v>
      </c>
      <c r="Y81" s="11">
        <f>IF('OddsRatio_working_3-way'!W81&gt;=0,IF('OddsRatio_working_3-way'!V81+SQRT('OddsRatio_working_3-way'!W81)&gt;0,0,PI()),ACOS('OddsRatio_working_3-way'!V81/(2*'OddsRatio_working_3-way'!X81)))</f>
        <v>0.94996030496497197</v>
      </c>
      <c r="Z81" s="11">
        <f>'OddsRatio_working_3-way'!X81^(1/3)*COS('OddsRatio_working_3-way'!Y81/3)</f>
        <v>0.52809932327045184</v>
      </c>
      <c r="AA81" s="11">
        <f>'OddsRatio_working_3-way'!X81^(1/3)*COS(('OddsRatio_working_3-way'!Y81+2*PI())/3)</f>
        <v>-0.41391300422197586</v>
      </c>
      <c r="AB81" s="11">
        <f>'OddsRatio_working_3-way'!X81^(1/3)*COS(('OddsRatio_working_3-way'!Y81+4*PI())/3)</f>
        <v>-0.11418631904847604</v>
      </c>
      <c r="AC81" s="11">
        <f>'OddsRatio_working_3-way'!X81^(1/3)*SIN('OddsRatio_working_3-way'!Y81/3)</f>
        <v>0.17304728236823447</v>
      </c>
      <c r="AD81" s="11">
        <f>'OddsRatio_working_3-way'!X81^(1/3)*SIN(('OddsRatio_working_3-way'!Y81+2*PI())/3)</f>
        <v>0.37082378848946457</v>
      </c>
      <c r="AE81" s="11">
        <f>'OddsRatio_working_3-way'!X81^(1/3)*SIN(('OddsRatio_working_3-way'!Y81+4*PI())/3)</f>
        <v>-0.54387107085769892</v>
      </c>
      <c r="AF81" s="11">
        <f>-'OddsRatio_working_3-way'!U81/(3*'OddsRatio_working_3-way'!X81^(1/3))*COS(('OddsRatio_working_3-way'!Y81)/3)</f>
        <v>0.52809932327045184</v>
      </c>
      <c r="AG81" s="11">
        <f>-'OddsRatio_working_3-way'!U81/(3*'OddsRatio_working_3-way'!X81^(1/3))*COS(('OddsRatio_working_3-way'!Y81+2*PI())/3)</f>
        <v>-0.41391300422197586</v>
      </c>
      <c r="AH81" s="11">
        <f>-'OddsRatio_working_3-way'!U81/(3*'OddsRatio_working_3-way'!X81^(1/3))*COS(('OddsRatio_working_3-way'!Y81+4*PI())/3)</f>
        <v>-0.11418631904847604</v>
      </c>
      <c r="AI81" s="11">
        <f>'OddsRatio_working_3-way'!U81/(3*'OddsRatio_working_3-way'!X81^(1/3))*SIN(('OddsRatio_working_3-way'!Y81)/3)</f>
        <v>-0.17304728236823447</v>
      </c>
      <c r="AJ81" s="11">
        <f>'OddsRatio_working_3-way'!U81/(3*'OddsRatio_working_3-way'!X81^(1/3))*SIN(('OddsRatio_working_3-way'!Y81+2*PI())/3)</f>
        <v>-0.37082378848946457</v>
      </c>
      <c r="AK81" s="11">
        <f>'OddsRatio_working_3-way'!U81/(3*'OddsRatio_working_3-way'!X81^(1/3))*SIN(('OddsRatio_working_3-way'!Y81+4*PI())/3)</f>
        <v>0.54387107085769892</v>
      </c>
      <c r="AL81" s="11">
        <f>'OddsRatio_working_3-way'!Z81+'OddsRatio_working_3-way'!AF81</f>
        <v>1.0561986465409037</v>
      </c>
      <c r="AM81" s="11">
        <f>'OddsRatio_working_3-way'!AA81+'OddsRatio_working_3-way'!AG81</f>
        <v>-0.82782600844395171</v>
      </c>
      <c r="AN81" s="11">
        <f>'OddsRatio_working_3-way'!AB81+'OddsRatio_working_3-way'!AH81</f>
        <v>-0.22837263809695207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1.0561986465409037</v>
      </c>
      <c r="AS81" s="11">
        <f>IF(('OddsRatio_working_3-way'!X81=0),IF(Q81&gt;0,-Q81^(1/3),(-Q81)^(1/3)),'OddsRatio_working_3-way'!AM81-'OddsRatio_working_3-way'!R81/3)</f>
        <v>-0.82782600844395171</v>
      </c>
      <c r="AT81" s="11">
        <f>IF(('OddsRatio_working_3-way'!X81=0),IF(Q81&gt;0,-Q81^(1/3),(-Q81)^(1/3)),'OddsRatio_working_3-way'!AN81-'OddsRatio_working_3-way'!R81/3)</f>
        <v>-0.22837263809695207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9">
        <f t="shared" si="26"/>
        <v>0.36898510921185157</v>
      </c>
      <c r="E82" s="9">
        <f t="shared" si="27"/>
        <v>0.29791594640729485</v>
      </c>
      <c r="F82" s="9">
        <f t="shared" si="28"/>
        <v>0.33309894438085352</v>
      </c>
      <c r="G82" s="9">
        <f t="shared" si="29"/>
        <v>1.0427661379932132</v>
      </c>
      <c r="H82" s="9">
        <f t="shared" si="30"/>
        <v>2.7101364663088705</v>
      </c>
      <c r="I82" s="9">
        <f t="shared" si="31"/>
        <v>3.3566514718646618</v>
      </c>
      <c r="J82" s="9">
        <f t="shared" si="32"/>
        <v>3.0021109849469694</v>
      </c>
      <c r="K82" s="11">
        <f t="shared" si="33"/>
        <v>0.37878787878787878</v>
      </c>
      <c r="L82" s="11">
        <f t="shared" si="34"/>
        <v>0.30674846625766872</v>
      </c>
      <c r="M82" s="11">
        <f t="shared" si="35"/>
        <v>0.34246575342465752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-0.28317123669674316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0.2315893619784703</v>
      </c>
      <c r="Q82" s="11">
        <f>2*'OddsRatio_working_3-way'!K82*'OddsRatio_working_3-way'!L82*'OddsRatio_working_3-way'!M82</f>
        <v>7.9583973188477763E-2</v>
      </c>
      <c r="R82" s="11">
        <f t="shared" si="36"/>
        <v>0</v>
      </c>
      <c r="S82" s="11">
        <f t="shared" si="37"/>
        <v>-0.817842110943233</v>
      </c>
      <c r="T82" s="11">
        <f t="shared" si="38"/>
        <v>-0.2810453989495646</v>
      </c>
      <c r="U82" s="11">
        <f>'OddsRatio_working_3-way'!S82-'OddsRatio_working_3-way'!R82^2/3</f>
        <v>-0.817842110943233</v>
      </c>
      <c r="V82" s="11">
        <f>'OddsRatio_working_3-way'!S82*'OddsRatio_working_3-way'!R82/3-2*'OddsRatio_working_3-way'!R82^3/27-'OddsRatio_working_3-way'!T82</f>
        <v>0.2810453989495646</v>
      </c>
      <c r="W82" s="11">
        <f>'OddsRatio_working_3-way'!V82^2+4*'OddsRatio_working_3-way'!U82^3/27</f>
        <v>-2.0544542626218937E-3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0.14233847910293076</v>
      </c>
      <c r="Y82" s="11">
        <f>IF('OddsRatio_working_3-way'!W82&gt;=0,IF('OddsRatio_working_3-way'!V82+SQRT('OddsRatio_working_3-way'!W82)&gt;0,0,PI()),ACOS('OddsRatio_working_3-way'!V82/(2*'OddsRatio_working_3-way'!X82)))</f>
        <v>0.15989989314496578</v>
      </c>
      <c r="Z82" s="11">
        <f>'OddsRatio_working_3-way'!X82^(1/3)*COS('OddsRatio_working_3-way'!Y82/3)</f>
        <v>0.52138306899660658</v>
      </c>
      <c r="AA82" s="11">
        <f>'OddsRatio_working_3-way'!X82^(1/3)*COS(('OddsRatio_working_3-way'!Y82+2*PI())/3)</f>
        <v>-0.28478093587251996</v>
      </c>
      <c r="AB82" s="11">
        <f>'OddsRatio_working_3-way'!X82^(1/3)*COS(('OddsRatio_working_3-way'!Y82+4*PI())/3)</f>
        <v>-0.23660213312408676</v>
      </c>
      <c r="AC82" s="11">
        <f>'OddsRatio_working_3-way'!X82^(1/3)*SIN('OddsRatio_working_3-way'!Y82/3)</f>
        <v>2.7816044736041903E-2</v>
      </c>
      <c r="AD82" s="11">
        <f>'OddsRatio_working_3-way'!X82^(1/3)*SIN(('OddsRatio_working_3-way'!Y82+2*PI())/3)</f>
        <v>0.43762296048613508</v>
      </c>
      <c r="AE82" s="11">
        <f>'OddsRatio_working_3-way'!X82^(1/3)*SIN(('OddsRatio_working_3-way'!Y82+4*PI())/3)</f>
        <v>-0.4654390052221769</v>
      </c>
      <c r="AF82" s="11">
        <f>-'OddsRatio_working_3-way'!U82/(3*'OddsRatio_working_3-way'!X82^(1/3))*COS(('OddsRatio_working_3-way'!Y82)/3)</f>
        <v>0.52138306899660647</v>
      </c>
      <c r="AG82" s="11">
        <f>-'OddsRatio_working_3-way'!U82/(3*'OddsRatio_working_3-way'!X82^(1/3))*COS(('OddsRatio_working_3-way'!Y82+2*PI())/3)</f>
        <v>-0.2847809358725199</v>
      </c>
      <c r="AH82" s="11">
        <f>-'OddsRatio_working_3-way'!U82/(3*'OddsRatio_working_3-way'!X82^(1/3))*COS(('OddsRatio_working_3-way'!Y82+4*PI())/3)</f>
        <v>-0.23660213312408671</v>
      </c>
      <c r="AI82" s="11">
        <f>'OddsRatio_working_3-way'!U82/(3*'OddsRatio_working_3-way'!X82^(1/3))*SIN(('OddsRatio_working_3-way'!Y82)/3)</f>
        <v>-2.7816044736041896E-2</v>
      </c>
      <c r="AJ82" s="11">
        <f>'OddsRatio_working_3-way'!U82/(3*'OddsRatio_working_3-way'!X82^(1/3))*SIN(('OddsRatio_working_3-way'!Y82+2*PI())/3)</f>
        <v>-0.43762296048613503</v>
      </c>
      <c r="AK82" s="11">
        <f>'OddsRatio_working_3-way'!U82/(3*'OddsRatio_working_3-way'!X82^(1/3))*SIN(('OddsRatio_working_3-way'!Y82+4*PI())/3)</f>
        <v>0.46543900522217679</v>
      </c>
      <c r="AL82" s="11">
        <f>'OddsRatio_working_3-way'!Z82+'OddsRatio_working_3-way'!AF82</f>
        <v>1.0427661379932132</v>
      </c>
      <c r="AM82" s="11">
        <f>'OddsRatio_working_3-way'!AA82+'OddsRatio_working_3-way'!AG82</f>
        <v>-0.56956187174503992</v>
      </c>
      <c r="AN82" s="11">
        <f>'OddsRatio_working_3-way'!AB82+'OddsRatio_working_3-way'!AH82</f>
        <v>-0.47320426624817347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1.0427661379932132</v>
      </c>
      <c r="AS82" s="11">
        <f>IF(('OddsRatio_working_3-way'!X82=0),IF(Q82&gt;0,-Q82^(1/3),(-Q82)^(1/3)),'OddsRatio_working_3-way'!AM82-'OddsRatio_working_3-way'!R82/3)</f>
        <v>-0.56956187174503992</v>
      </c>
      <c r="AT82" s="11">
        <f>IF(('OddsRatio_working_3-way'!X82=0),IF(Q82&gt;0,-Q82^(1/3),(-Q82)^(1/3)),'OddsRatio_working_3-way'!AN82-'OddsRatio_working_3-way'!R82/3)</f>
        <v>-0.47320426624817347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9">
        <f t="shared" si="26"/>
        <v>0.49132399633232599</v>
      </c>
      <c r="E83" s="9">
        <f t="shared" si="27"/>
        <v>0.27117609616697363</v>
      </c>
      <c r="F83" s="9">
        <f t="shared" si="28"/>
        <v>0.23749990750070055</v>
      </c>
      <c r="G83" s="9">
        <f t="shared" si="29"/>
        <v>1.0457745783931234</v>
      </c>
      <c r="H83" s="9">
        <f t="shared" si="30"/>
        <v>2.0353168326091922</v>
      </c>
      <c r="I83" s="9">
        <f t="shared" si="31"/>
        <v>3.6876406664703265</v>
      </c>
      <c r="J83" s="9">
        <f t="shared" si="32"/>
        <v>4.2105279556668895</v>
      </c>
      <c r="K83" s="11">
        <f t="shared" si="33"/>
        <v>0.50251256281407031</v>
      </c>
      <c r="L83" s="11">
        <f t="shared" si="34"/>
        <v>0.28011204481792717</v>
      </c>
      <c r="M83" s="11">
        <f t="shared" si="35"/>
        <v>0.24570024570024568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-0.2701413038392052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0.229296711708772</v>
      </c>
      <c r="Q83" s="11">
        <f>2*'OddsRatio_working_3-way'!K83*'OddsRatio_working_3-way'!L83*'OddsRatio_working_3-way'!M83</f>
        <v>6.916944546267631E-2</v>
      </c>
      <c r="R83" s="11">
        <f t="shared" si="36"/>
        <v>0</v>
      </c>
      <c r="S83" s="11">
        <f t="shared" si="37"/>
        <v>-0.84880286150264195</v>
      </c>
      <c r="T83" s="11">
        <f t="shared" si="38"/>
        <v>-0.25604912865841378</v>
      </c>
      <c r="U83" s="11">
        <f>'OddsRatio_working_3-way'!S83-'OddsRatio_working_3-way'!R83^2/3</f>
        <v>-0.84880286150264195</v>
      </c>
      <c r="V83" s="11">
        <f>'OddsRatio_working_3-way'!S83*'OddsRatio_working_3-way'!R83/3-2*'OddsRatio_working_3-way'!R83^3/27-'OddsRatio_working_3-way'!T83</f>
        <v>0.25604912865841378</v>
      </c>
      <c r="W83" s="11">
        <f>'OddsRatio_working_3-way'!V83^2+4*'OddsRatio_working_3-way'!U83^3/27</f>
        <v>-2.5036451876199267E-2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0.15049718283321137</v>
      </c>
      <c r="Y83" s="11">
        <f>IF('OddsRatio_working_3-way'!W83&gt;=0,IF('OddsRatio_working_3-way'!V83+SQRT('OddsRatio_working_3-way'!W83)&gt;0,0,PI()),ACOS('OddsRatio_working_3-way'!V83/(2*'OddsRatio_working_3-way'!X83)))</f>
        <v>0.55352362319351034</v>
      </c>
      <c r="Z83" s="11">
        <f>'OddsRatio_working_3-way'!X83^(1/3)*COS('OddsRatio_working_3-way'!Y83/3)</f>
        <v>0.52288728919656169</v>
      </c>
      <c r="AA83" s="11">
        <f>'OddsRatio_working_3-way'!X83^(1/3)*COS(('OddsRatio_working_3-way'!Y83+2*PI())/3)</f>
        <v>-0.34595623225931454</v>
      </c>
      <c r="AB83" s="11">
        <f>'OddsRatio_working_3-way'!X83^(1/3)*COS(('OddsRatio_working_3-way'!Y83+4*PI())/3)</f>
        <v>-0.17693105693724728</v>
      </c>
      <c r="AC83" s="11">
        <f>'OddsRatio_working_3-way'!X83^(1/3)*SIN('OddsRatio_working_3-way'!Y83/3)</f>
        <v>9.758673047201942E-2</v>
      </c>
      <c r="AD83" s="11">
        <f>'OddsRatio_working_3-way'!X83^(1/3)*SIN(('OddsRatio_working_3-way'!Y83+2*PI())/3)</f>
        <v>0.4040403105241932</v>
      </c>
      <c r="AE83" s="11">
        <f>'OddsRatio_working_3-way'!X83^(1/3)*SIN(('OddsRatio_working_3-way'!Y83+4*PI())/3)</f>
        <v>-0.50162704099621247</v>
      </c>
      <c r="AF83" s="11">
        <f>-'OddsRatio_working_3-way'!U83/(3*'OddsRatio_working_3-way'!X83^(1/3))*COS(('OddsRatio_working_3-way'!Y83)/3)</f>
        <v>0.5228872891965618</v>
      </c>
      <c r="AG83" s="11">
        <f>-'OddsRatio_working_3-way'!U83/(3*'OddsRatio_working_3-way'!X83^(1/3))*COS(('OddsRatio_working_3-way'!Y83+2*PI())/3)</f>
        <v>-0.3459562322593146</v>
      </c>
      <c r="AH83" s="11">
        <f>-'OddsRatio_working_3-way'!U83/(3*'OddsRatio_working_3-way'!X83^(1/3))*COS(('OddsRatio_working_3-way'!Y83+4*PI())/3)</f>
        <v>-0.17693105693724731</v>
      </c>
      <c r="AI83" s="11">
        <f>'OddsRatio_working_3-way'!U83/(3*'OddsRatio_working_3-way'!X83^(1/3))*SIN(('OddsRatio_working_3-way'!Y83)/3)</f>
        <v>-9.7586730472019448E-2</v>
      </c>
      <c r="AJ83" s="11">
        <f>'OddsRatio_working_3-way'!U83/(3*'OddsRatio_working_3-way'!X83^(1/3))*SIN(('OddsRatio_working_3-way'!Y83+2*PI())/3)</f>
        <v>-0.40404031052419331</v>
      </c>
      <c r="AK83" s="11">
        <f>'OddsRatio_working_3-way'!U83/(3*'OddsRatio_working_3-way'!X83^(1/3))*SIN(('OddsRatio_working_3-way'!Y83+4*PI())/3)</f>
        <v>0.50162704099621258</v>
      </c>
      <c r="AL83" s="11">
        <f>'OddsRatio_working_3-way'!Z83+'OddsRatio_working_3-way'!AF83</f>
        <v>1.0457745783931234</v>
      </c>
      <c r="AM83" s="11">
        <f>'OddsRatio_working_3-way'!AA83+'OddsRatio_working_3-way'!AG83</f>
        <v>-0.6919124645186292</v>
      </c>
      <c r="AN83" s="11">
        <f>'OddsRatio_working_3-way'!AB83+'OddsRatio_working_3-way'!AH83</f>
        <v>-0.35386211387449462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1.0457745783931234</v>
      </c>
      <c r="AS83" s="11">
        <f>IF(('OddsRatio_working_3-way'!X83=0),IF(Q83&gt;0,-Q83^(1/3),(-Q83)^(1/3)),'OddsRatio_working_3-way'!AM83-'OddsRatio_working_3-way'!R83/3)</f>
        <v>-0.6919124645186292</v>
      </c>
      <c r="AT83" s="11">
        <f>IF(('OddsRatio_working_3-way'!X83=0),IF(Q83&gt;0,-Q83^(1/3),(-Q83)^(1/3)),'OddsRatio_working_3-way'!AN83-'OddsRatio_working_3-way'!R83/3)</f>
        <v>-0.35386211387449462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9">
        <f t="shared" si="26"/>
        <v>0.5142878145560057</v>
      </c>
      <c r="E84" s="9">
        <f t="shared" si="27"/>
        <v>0.25734870779997909</v>
      </c>
      <c r="F84" s="9">
        <f t="shared" si="28"/>
        <v>0.22836347764401521</v>
      </c>
      <c r="G84" s="9">
        <f t="shared" si="29"/>
        <v>1.0493738929334702</v>
      </c>
      <c r="H84" s="9">
        <f t="shared" si="30"/>
        <v>1.9444365036401237</v>
      </c>
      <c r="I84" s="9">
        <f t="shared" si="31"/>
        <v>3.8857782055670427</v>
      </c>
      <c r="J84" s="9">
        <f t="shared" si="32"/>
        <v>4.378983935245774</v>
      </c>
      <c r="K84" s="11">
        <f t="shared" si="33"/>
        <v>0.52631578947368418</v>
      </c>
      <c r="L84" s="11">
        <f t="shared" si="34"/>
        <v>0.26666666666666666</v>
      </c>
      <c r="M84" s="11">
        <f t="shared" si="35"/>
        <v>0.23696682464454977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-0.26505362933399856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0.22848590670990265</v>
      </c>
      <c r="Q84" s="11">
        <f>2*'OddsRatio_working_3-way'!K84*'OddsRatio_working_3-way'!L84*'OddsRatio_working_3-way'!M84</f>
        <v>6.6517003408996425E-2</v>
      </c>
      <c r="R84" s="11">
        <f t="shared" si="36"/>
        <v>0</v>
      </c>
      <c r="S84" s="11">
        <f t="shared" si="37"/>
        <v>-0.86203651421042682</v>
      </c>
      <c r="T84" s="11">
        <f t="shared" si="38"/>
        <v>-0.25095677269590305</v>
      </c>
      <c r="U84" s="11">
        <f>'OddsRatio_working_3-way'!S84-'OddsRatio_working_3-way'!R84^2/3</f>
        <v>-0.86203651421042682</v>
      </c>
      <c r="V84" s="11">
        <f>'OddsRatio_working_3-way'!S84*'OddsRatio_working_3-way'!R84/3-2*'OddsRatio_working_3-way'!R84^3/27-'OddsRatio_working_3-way'!T84</f>
        <v>0.25095677269590305</v>
      </c>
      <c r="W84" s="11">
        <f>'OddsRatio_working_3-way'!V84^2+4*'OddsRatio_working_3-way'!U84^3/27</f>
        <v>-3.192222808144167E-2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0.15403045952293398</v>
      </c>
      <c r="Y84" s="11">
        <f>IF('OddsRatio_working_3-way'!W84&gt;=0,IF('OddsRatio_working_3-way'!V84+SQRT('OddsRatio_working_3-way'!W84)&gt;0,0,PI()),ACOS('OddsRatio_working_3-way'!V84/(2*'OddsRatio_working_3-way'!X84)))</f>
        <v>0.61869917848198142</v>
      </c>
      <c r="Z84" s="11">
        <f>'OddsRatio_working_3-way'!X84^(1/3)*COS('OddsRatio_working_3-way'!Y84/3)</f>
        <v>0.52468694646673508</v>
      </c>
      <c r="AA84" s="11">
        <f>'OddsRatio_working_3-way'!X84^(1/3)*COS(('OddsRatio_working_3-way'!Y84+2*PI())/3)</f>
        <v>-0.35740574076453269</v>
      </c>
      <c r="AB84" s="11">
        <f>'OddsRatio_working_3-way'!X84^(1/3)*COS(('OddsRatio_working_3-way'!Y84+4*PI())/3)</f>
        <v>-0.16728120570220259</v>
      </c>
      <c r="AC84" s="11">
        <f>'OddsRatio_working_3-way'!X84^(1/3)*SIN('OddsRatio_working_3-way'!Y84/3)</f>
        <v>0.1097684514977889</v>
      </c>
      <c r="AD84" s="11">
        <f>'OddsRatio_working_3-way'!X84^(1/3)*SIN(('OddsRatio_working_3-way'!Y84+2*PI())/3)</f>
        <v>0.39950799892538408</v>
      </c>
      <c r="AE84" s="11">
        <f>'OddsRatio_working_3-way'!X84^(1/3)*SIN(('OddsRatio_working_3-way'!Y84+4*PI())/3)</f>
        <v>-0.50927645042317282</v>
      </c>
      <c r="AF84" s="11">
        <f>-'OddsRatio_working_3-way'!U84/(3*'OddsRatio_working_3-way'!X84^(1/3))*COS(('OddsRatio_working_3-way'!Y84)/3)</f>
        <v>0.52468694646673508</v>
      </c>
      <c r="AG84" s="11">
        <f>-'OddsRatio_working_3-way'!U84/(3*'OddsRatio_working_3-way'!X84^(1/3))*COS(('OddsRatio_working_3-way'!Y84+2*PI())/3)</f>
        <v>-0.35740574076453263</v>
      </c>
      <c r="AH84" s="11">
        <f>-'OddsRatio_working_3-way'!U84/(3*'OddsRatio_working_3-way'!X84^(1/3))*COS(('OddsRatio_working_3-way'!Y84+4*PI())/3)</f>
        <v>-0.16728120570220256</v>
      </c>
      <c r="AI84" s="11">
        <f>'OddsRatio_working_3-way'!U84/(3*'OddsRatio_working_3-way'!X84^(1/3))*SIN(('OddsRatio_working_3-way'!Y84)/3)</f>
        <v>-0.10976845149778887</v>
      </c>
      <c r="AJ84" s="11">
        <f>'OddsRatio_working_3-way'!U84/(3*'OddsRatio_working_3-way'!X84^(1/3))*SIN(('OddsRatio_working_3-way'!Y84+2*PI())/3)</f>
        <v>-0.39950799892538397</v>
      </c>
      <c r="AK84" s="11">
        <f>'OddsRatio_working_3-way'!U84/(3*'OddsRatio_working_3-way'!X84^(1/3))*SIN(('OddsRatio_working_3-way'!Y84+4*PI())/3)</f>
        <v>0.50927645042317271</v>
      </c>
      <c r="AL84" s="11">
        <f>'OddsRatio_working_3-way'!Z84+'OddsRatio_working_3-way'!AF84</f>
        <v>1.0493738929334702</v>
      </c>
      <c r="AM84" s="11">
        <f>'OddsRatio_working_3-way'!AA84+'OddsRatio_working_3-way'!AG84</f>
        <v>-0.71481148152906537</v>
      </c>
      <c r="AN84" s="11">
        <f>'OddsRatio_working_3-way'!AB84+'OddsRatio_working_3-way'!AH84</f>
        <v>-0.33456241140440512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1.0493738929334702</v>
      </c>
      <c r="AS84" s="11">
        <f>IF(('OddsRatio_working_3-way'!X84=0),IF(Q84&gt;0,-Q84^(1/3),(-Q84)^(1/3)),'OddsRatio_working_3-way'!AM84-'OddsRatio_working_3-way'!R84/3)</f>
        <v>-0.71481148152906537</v>
      </c>
      <c r="AT84" s="11">
        <f>IF(('OddsRatio_working_3-way'!X84=0),IF(Q84&gt;0,-Q84^(1/3),(-Q84)^(1/3)),'OddsRatio_working_3-way'!AN84-'OddsRatio_working_3-way'!R84/3)</f>
        <v>-0.33456241140440512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9">
        <f t="shared" si="26"/>
        <v>0.60139503683178719</v>
      </c>
      <c r="E85" s="9">
        <f t="shared" si="27"/>
        <v>0.23641569501450252</v>
      </c>
      <c r="F85" s="9">
        <f t="shared" si="28"/>
        <v>0.16218926815371001</v>
      </c>
      <c r="G85" s="9">
        <f t="shared" si="29"/>
        <v>1.0520643703286254</v>
      </c>
      <c r="H85" s="9">
        <f t="shared" si="30"/>
        <v>1.6628005533070342</v>
      </c>
      <c r="I85" s="9">
        <f t="shared" si="31"/>
        <v>4.2298376169088803</v>
      </c>
      <c r="J85" s="9">
        <f t="shared" si="32"/>
        <v>6.1656360583135497</v>
      </c>
      <c r="K85" s="11">
        <f t="shared" si="33"/>
        <v>0.61349693251533743</v>
      </c>
      <c r="L85" s="11">
        <f t="shared" si="34"/>
        <v>0.24570024570024568</v>
      </c>
      <c r="M85" s="11">
        <f t="shared" si="35"/>
        <v>0.16920473773265651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-0.24220936023745021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0.21960066804512635</v>
      </c>
      <c r="Q85" s="11">
        <f>2*'OddsRatio_working_3-way'!K85*'OddsRatio_working_3-way'!L85*'OddsRatio_working_3-way'!M85</f>
        <v>5.1010608140563608E-2</v>
      </c>
      <c r="R85" s="11">
        <f t="shared" si="36"/>
        <v>0</v>
      </c>
      <c r="S85" s="11">
        <f t="shared" si="37"/>
        <v>-0.90665640596978003</v>
      </c>
      <c r="T85" s="11">
        <f t="shared" si="38"/>
        <v>-0.21060543692677816</v>
      </c>
      <c r="U85" s="11">
        <f>'OddsRatio_working_3-way'!S85-'OddsRatio_working_3-way'!R85^2/3</f>
        <v>-0.90665640596978003</v>
      </c>
      <c r="V85" s="11">
        <f>'OddsRatio_working_3-way'!S85*'OddsRatio_working_3-way'!R85/3-2*'OddsRatio_working_3-way'!R85^3/27-'OddsRatio_working_3-way'!T85</f>
        <v>0.21060543692677816</v>
      </c>
      <c r="W85" s="11">
        <f>'OddsRatio_working_3-way'!V85^2+4*'OddsRatio_working_3-way'!U85^3/27</f>
        <v>-6.6059422875554441E-2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0.16614306556299122</v>
      </c>
      <c r="Y85" s="11">
        <f>IF('OddsRatio_working_3-way'!W85&gt;=0,IF('OddsRatio_working_3-way'!V85+SQRT('OddsRatio_working_3-way'!W85)&gt;0,0,PI()),ACOS('OddsRatio_working_3-way'!V85/(2*'OddsRatio_working_3-way'!X85)))</f>
        <v>0.88433051426373943</v>
      </c>
      <c r="Z85" s="11">
        <f>'OddsRatio_working_3-way'!X85^(1/3)*COS('OddsRatio_working_3-way'!Y85/3)</f>
        <v>0.52603218516431272</v>
      </c>
      <c r="AA85" s="11">
        <f>'OddsRatio_working_3-way'!X85^(1/3)*COS(('OddsRatio_working_3-way'!Y85+2*PI())/3)</f>
        <v>-0.40133350515515354</v>
      </c>
      <c r="AB85" s="11">
        <f>'OddsRatio_working_3-way'!X85^(1/3)*COS(('OddsRatio_working_3-way'!Y85+4*PI())/3)</f>
        <v>-0.12469868000915922</v>
      </c>
      <c r="AC85" s="11">
        <f>'OddsRatio_working_3-way'!X85^(1/3)*SIN('OddsRatio_working_3-way'!Y85/3)</f>
        <v>0.15971519076526491</v>
      </c>
      <c r="AD85" s="11">
        <f>'OddsRatio_working_3-way'!X85^(1/3)*SIN(('OddsRatio_working_3-way'!Y85+2*PI())/3)</f>
        <v>0.37569964017790197</v>
      </c>
      <c r="AE85" s="11">
        <f>'OddsRatio_working_3-way'!X85^(1/3)*SIN(('OddsRatio_working_3-way'!Y85+4*PI())/3)</f>
        <v>-0.53541483094316689</v>
      </c>
      <c r="AF85" s="11">
        <f>-'OddsRatio_working_3-way'!U85/(3*'OddsRatio_working_3-way'!X85^(1/3))*COS(('OddsRatio_working_3-way'!Y85)/3)</f>
        <v>0.52603218516431272</v>
      </c>
      <c r="AG85" s="11">
        <f>-'OddsRatio_working_3-way'!U85/(3*'OddsRatio_working_3-way'!X85^(1/3))*COS(('OddsRatio_working_3-way'!Y85+2*PI())/3)</f>
        <v>-0.40133350515515354</v>
      </c>
      <c r="AH85" s="11">
        <f>-'OddsRatio_working_3-way'!U85/(3*'OddsRatio_working_3-way'!X85^(1/3))*COS(('OddsRatio_working_3-way'!Y85+4*PI())/3)</f>
        <v>-0.12469868000915922</v>
      </c>
      <c r="AI85" s="11">
        <f>'OddsRatio_working_3-way'!U85/(3*'OddsRatio_working_3-way'!X85^(1/3))*SIN(('OddsRatio_working_3-way'!Y85)/3)</f>
        <v>-0.15971519076526491</v>
      </c>
      <c r="AJ85" s="11">
        <f>'OddsRatio_working_3-way'!U85/(3*'OddsRatio_working_3-way'!X85^(1/3))*SIN(('OddsRatio_working_3-way'!Y85+2*PI())/3)</f>
        <v>-0.37569964017790197</v>
      </c>
      <c r="AK85" s="11">
        <f>'OddsRatio_working_3-way'!U85/(3*'OddsRatio_working_3-way'!X85^(1/3))*SIN(('OddsRatio_working_3-way'!Y85+4*PI())/3)</f>
        <v>0.53541483094316689</v>
      </c>
      <c r="AL85" s="11">
        <f>'OddsRatio_working_3-way'!Z85+'OddsRatio_working_3-way'!AF85</f>
        <v>1.0520643703286254</v>
      </c>
      <c r="AM85" s="11">
        <f>'OddsRatio_working_3-way'!AA85+'OddsRatio_working_3-way'!AG85</f>
        <v>-0.80266701031030707</v>
      </c>
      <c r="AN85" s="11">
        <f>'OddsRatio_working_3-way'!AB85+'OddsRatio_working_3-way'!AH85</f>
        <v>-0.24939736001831844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1.0520643703286254</v>
      </c>
      <c r="AS85" s="11">
        <f>IF(('OddsRatio_working_3-way'!X85=0),IF(Q85&gt;0,-Q85^(1/3),(-Q85)^(1/3)),'OddsRatio_working_3-way'!AM85-'OddsRatio_working_3-way'!R85/3)</f>
        <v>-0.80266701031030707</v>
      </c>
      <c r="AT85" s="11">
        <f>IF(('OddsRatio_working_3-way'!X85=0),IF(Q85&gt;0,-Q85^(1/3),(-Q85)^(1/3)),'OddsRatio_working_3-way'!AN85-'OddsRatio_working_3-way'!R85/3)</f>
        <v>-0.24939736001831844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9">
        <f t="shared" si="26"/>
        <v>0.57875116315501374</v>
      </c>
      <c r="E86" s="9">
        <f t="shared" si="27"/>
        <v>0.25774609621211092</v>
      </c>
      <c r="F86" s="9">
        <f t="shared" si="28"/>
        <v>0.16350274063287529</v>
      </c>
      <c r="G86" s="9">
        <f t="shared" si="29"/>
        <v>1.054867099215469</v>
      </c>
      <c r="H86" s="9">
        <f t="shared" si="30"/>
        <v>1.7278582984586732</v>
      </c>
      <c r="I86" s="9">
        <f t="shared" si="31"/>
        <v>3.87978718085823</v>
      </c>
      <c r="J86" s="9">
        <f t="shared" si="32"/>
        <v>6.1161054311950247</v>
      </c>
      <c r="K86" s="11">
        <f t="shared" si="33"/>
        <v>0.59171597633136097</v>
      </c>
      <c r="L86" s="11">
        <f t="shared" si="34"/>
        <v>0.26809651474530832</v>
      </c>
      <c r="M86" s="11">
        <f t="shared" si="35"/>
        <v>0.17094017094017094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-0.24774338880340108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0.22426118211133361</v>
      </c>
      <c r="Q86" s="11">
        <f>2*'OddsRatio_working_3-way'!K86*'OddsRatio_working_3-way'!L86*'OddsRatio_working_3-way'!M86</f>
        <v>5.4234868708907764E-2</v>
      </c>
      <c r="R86" s="11">
        <f t="shared" si="36"/>
        <v>0</v>
      </c>
      <c r="S86" s="11">
        <f t="shared" si="37"/>
        <v>-0.90521560714299432</v>
      </c>
      <c r="T86" s="11">
        <f t="shared" si="38"/>
        <v>-0.21891550354123199</v>
      </c>
      <c r="U86" s="11">
        <f>'OddsRatio_working_3-way'!S86-'OddsRatio_working_3-way'!R86^2/3</f>
        <v>-0.90521560714299432</v>
      </c>
      <c r="V86" s="11">
        <f>'OddsRatio_working_3-way'!S86*'OddsRatio_working_3-way'!R86/3-2*'OddsRatio_working_3-way'!R86^3/27-'OddsRatio_working_3-way'!T86</f>
        <v>0.21891550354123199</v>
      </c>
      <c r="W86" s="11">
        <f>'OddsRatio_working_3-way'!V86^2+4*'OddsRatio_working_3-way'!U86^3/27</f>
        <v>-6.196452292285632E-2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0.16574718746751593</v>
      </c>
      <c r="Y86" s="11">
        <f>IF('OddsRatio_working_3-way'!W86&gt;=0,IF('OddsRatio_working_3-way'!V86+SQRT('OddsRatio_working_3-way'!W86)&gt;0,0,PI()),ACOS('OddsRatio_working_3-way'!V86/(2*'OddsRatio_working_3-way'!X86)))</f>
        <v>0.84945859151454961</v>
      </c>
      <c r="Z86" s="11">
        <f>'OddsRatio_working_3-way'!X86^(1/3)*COS('OddsRatio_working_3-way'!Y86/3)</f>
        <v>0.52743354960773436</v>
      </c>
      <c r="AA86" s="11">
        <f>'OddsRatio_working_3-way'!X86^(1/3)*COS(('OddsRatio_working_3-way'!Y86+2*PI())/3)</f>
        <v>-0.39662384702685971</v>
      </c>
      <c r="AB86" s="11">
        <f>'OddsRatio_working_3-way'!X86^(1/3)*COS(('OddsRatio_working_3-way'!Y86+4*PI())/3)</f>
        <v>-0.13080970258087474</v>
      </c>
      <c r="AC86" s="11">
        <f>'OddsRatio_working_3-way'!X86^(1/3)*SIN('OddsRatio_working_3-way'!Y86/3)</f>
        <v>0.15346786785029953</v>
      </c>
      <c r="AD86" s="11">
        <f>'OddsRatio_working_3-way'!X86^(1/3)*SIN(('OddsRatio_working_3-way'!Y86+2*PI())/3)</f>
        <v>0.38003691884334811</v>
      </c>
      <c r="AE86" s="11">
        <f>'OddsRatio_working_3-way'!X86^(1/3)*SIN(('OddsRatio_working_3-way'!Y86+4*PI())/3)</f>
        <v>-0.53350478669364765</v>
      </c>
      <c r="AF86" s="11">
        <f>-'OddsRatio_working_3-way'!U86/(3*'OddsRatio_working_3-way'!X86^(1/3))*COS(('OddsRatio_working_3-way'!Y86)/3)</f>
        <v>0.52743354960773448</v>
      </c>
      <c r="AG86" s="11">
        <f>-'OddsRatio_working_3-way'!U86/(3*'OddsRatio_working_3-way'!X86^(1/3))*COS(('OddsRatio_working_3-way'!Y86+2*PI())/3)</f>
        <v>-0.39662384702685982</v>
      </c>
      <c r="AH86" s="11">
        <f>-'OddsRatio_working_3-way'!U86/(3*'OddsRatio_working_3-way'!X86^(1/3))*COS(('OddsRatio_working_3-way'!Y86+4*PI())/3)</f>
        <v>-0.13080970258087476</v>
      </c>
      <c r="AI86" s="11">
        <f>'OddsRatio_working_3-way'!U86/(3*'OddsRatio_working_3-way'!X86^(1/3))*SIN(('OddsRatio_working_3-way'!Y86)/3)</f>
        <v>-0.15346786785029956</v>
      </c>
      <c r="AJ86" s="11">
        <f>'OddsRatio_working_3-way'!U86/(3*'OddsRatio_working_3-way'!X86^(1/3))*SIN(('OddsRatio_working_3-way'!Y86+2*PI())/3)</f>
        <v>-0.38003691884334817</v>
      </c>
      <c r="AK86" s="11">
        <f>'OddsRatio_working_3-way'!U86/(3*'OddsRatio_working_3-way'!X86^(1/3))*SIN(('OddsRatio_working_3-way'!Y86+4*PI())/3)</f>
        <v>0.53350478669364776</v>
      </c>
      <c r="AL86" s="11">
        <f>'OddsRatio_working_3-way'!Z86+'OddsRatio_working_3-way'!AF86</f>
        <v>1.054867099215469</v>
      </c>
      <c r="AM86" s="11">
        <f>'OddsRatio_working_3-way'!AA86+'OddsRatio_working_3-way'!AG86</f>
        <v>-0.79324769405371953</v>
      </c>
      <c r="AN86" s="11">
        <f>'OddsRatio_working_3-way'!AB86+'OddsRatio_working_3-way'!AH86</f>
        <v>-0.26161940516174953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1.054867099215469</v>
      </c>
      <c r="AS86" s="11">
        <f>IF(('OddsRatio_working_3-way'!X86=0),IF(Q86&gt;0,-Q86^(1/3),(-Q86)^(1/3)),'OddsRatio_working_3-way'!AM86-'OddsRatio_working_3-way'!R86/3)</f>
        <v>-0.79324769405371953</v>
      </c>
      <c r="AT86" s="11">
        <f>IF(('OddsRatio_working_3-way'!X86=0),IF(Q86&gt;0,-Q86^(1/3),(-Q86)^(1/3)),'OddsRatio_working_3-way'!AN86-'OddsRatio_working_3-way'!R86/3)</f>
        <v>-0.26161940516174953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9">
        <f t="shared" si="26"/>
        <v>0.25922887838528746</v>
      </c>
      <c r="E87" s="9">
        <f t="shared" si="27"/>
        <v>0.29250130248464257</v>
      </c>
      <c r="F87" s="9">
        <f t="shared" si="28"/>
        <v>0.44826981913007008</v>
      </c>
      <c r="G87" s="9">
        <f t="shared" si="29"/>
        <v>1.0702602633399585</v>
      </c>
      <c r="H87" s="9">
        <f t="shared" si="30"/>
        <v>3.8575949031176884</v>
      </c>
      <c r="I87" s="9">
        <f t="shared" si="31"/>
        <v>3.4187881951483066</v>
      </c>
      <c r="J87" s="9">
        <f t="shared" si="32"/>
        <v>2.2307993028409521</v>
      </c>
      <c r="K87" s="11">
        <f t="shared" si="33"/>
        <v>0.27247956403269757</v>
      </c>
      <c r="L87" s="11">
        <f t="shared" si="34"/>
        <v>0.30674846625766872</v>
      </c>
      <c r="M87" s="11">
        <f t="shared" si="35"/>
        <v>0.46511627906976744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-0.26977109617335127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0.23636406753014713</v>
      </c>
      <c r="Q87" s="11">
        <f>2*'OddsRatio_working_3-way'!K87*'OddsRatio_working_3-way'!L87*'OddsRatio_working_3-way'!M87</f>
        <v>7.7751338003337875E-2</v>
      </c>
      <c r="R87" s="11">
        <f t="shared" si="36"/>
        <v>0</v>
      </c>
      <c r="S87" s="11">
        <f t="shared" si="37"/>
        <v>-0.87616527820409185</v>
      </c>
      <c r="T87" s="11">
        <f t="shared" si="38"/>
        <v>-0.2882122625671355</v>
      </c>
      <c r="U87" s="11">
        <f>'OddsRatio_working_3-way'!S87-'OddsRatio_working_3-way'!R87^2/3</f>
        <v>-0.87616527820409185</v>
      </c>
      <c r="V87" s="11">
        <f>'OddsRatio_working_3-way'!S87*'OddsRatio_working_3-way'!R87/3-2*'OddsRatio_working_3-way'!R87^3/27-'OddsRatio_working_3-way'!T87</f>
        <v>0.2882122625671355</v>
      </c>
      <c r="W87" s="11">
        <f>'OddsRatio_working_3-way'!V87^2+4*'OddsRatio_working_3-way'!U87^3/27</f>
        <v>-1.6578423465149955E-2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0.157832768903686</v>
      </c>
      <c r="Y87" s="11">
        <f>IF('OddsRatio_working_3-way'!W87&gt;=0,IF('OddsRatio_working_3-way'!V87+SQRT('OddsRatio_working_3-way'!W87)&gt;0,0,PI()),ACOS('OddsRatio_working_3-way'!V87/(2*'OddsRatio_working_3-way'!X87)))</f>
        <v>0.42014330692355895</v>
      </c>
      <c r="Z87" s="11">
        <f>'OddsRatio_working_3-way'!X87^(1/3)*COS('OddsRatio_working_3-way'!Y87/3)</f>
        <v>0.53513013166997936</v>
      </c>
      <c r="AA87" s="11">
        <f>'OddsRatio_working_3-way'!X87^(1/3)*COS(('OddsRatio_working_3-way'!Y87+2*PI())/3)</f>
        <v>-0.33289596346525269</v>
      </c>
      <c r="AB87" s="11">
        <f>'OddsRatio_working_3-way'!X87^(1/3)*COS(('OddsRatio_working_3-way'!Y87+4*PI())/3)</f>
        <v>-0.20223416820472634</v>
      </c>
      <c r="AC87" s="11">
        <f>'OddsRatio_working_3-way'!X87^(1/3)*SIN('OddsRatio_working_3-way'!Y87/3)</f>
        <v>7.5437622666464588E-2</v>
      </c>
      <c r="AD87" s="11">
        <f>'OddsRatio_working_3-way'!X87^(1/3)*SIN(('OddsRatio_working_3-way'!Y87+2*PI())/3)</f>
        <v>0.42571747702348145</v>
      </c>
      <c r="AE87" s="11">
        <f>'OddsRatio_working_3-way'!X87^(1/3)*SIN(('OddsRatio_working_3-way'!Y87+4*PI())/3)</f>
        <v>-0.50115509968994609</v>
      </c>
      <c r="AF87" s="11">
        <f>-'OddsRatio_working_3-way'!U87/(3*'OddsRatio_working_3-way'!X87^(1/3))*COS(('OddsRatio_working_3-way'!Y87)/3)</f>
        <v>0.53513013166997925</v>
      </c>
      <c r="AG87" s="11">
        <f>-'OddsRatio_working_3-way'!U87/(3*'OddsRatio_working_3-way'!X87^(1/3))*COS(('OddsRatio_working_3-way'!Y87+2*PI())/3)</f>
        <v>-0.33289596346525263</v>
      </c>
      <c r="AH87" s="11">
        <f>-'OddsRatio_working_3-way'!U87/(3*'OddsRatio_working_3-way'!X87^(1/3))*COS(('OddsRatio_working_3-way'!Y87+4*PI())/3)</f>
        <v>-0.20223416820472628</v>
      </c>
      <c r="AI87" s="11">
        <f>'OddsRatio_working_3-way'!U87/(3*'OddsRatio_working_3-way'!X87^(1/3))*SIN(('OddsRatio_working_3-way'!Y87)/3)</f>
        <v>-7.5437622666464574E-2</v>
      </c>
      <c r="AJ87" s="11">
        <f>'OddsRatio_working_3-way'!U87/(3*'OddsRatio_working_3-way'!X87^(1/3))*SIN(('OddsRatio_working_3-way'!Y87+2*PI())/3)</f>
        <v>-0.42571747702348134</v>
      </c>
      <c r="AK87" s="11">
        <f>'OddsRatio_working_3-way'!U87/(3*'OddsRatio_working_3-way'!X87^(1/3))*SIN(('OddsRatio_working_3-way'!Y87+4*PI())/3)</f>
        <v>0.50115509968994598</v>
      </c>
      <c r="AL87" s="11">
        <f>'OddsRatio_working_3-way'!Z87+'OddsRatio_working_3-way'!AF87</f>
        <v>1.0702602633399585</v>
      </c>
      <c r="AM87" s="11">
        <f>'OddsRatio_working_3-way'!AA87+'OddsRatio_working_3-way'!AG87</f>
        <v>-0.66579192693050526</v>
      </c>
      <c r="AN87" s="11">
        <f>'OddsRatio_working_3-way'!AB87+'OddsRatio_working_3-way'!AH87</f>
        <v>-0.40446833640945262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1.0702602633399585</v>
      </c>
      <c r="AS87" s="11">
        <f>IF(('OddsRatio_working_3-way'!X87=0),IF(Q87&gt;0,-Q87^(1/3),(-Q87)^(1/3)),'OddsRatio_working_3-way'!AM87-'OddsRatio_working_3-way'!R87/3)</f>
        <v>-0.66579192693050526</v>
      </c>
      <c r="AT87" s="11">
        <f>IF(('OddsRatio_working_3-way'!X87=0),IF(Q87&gt;0,-Q87^(1/3),(-Q87)^(1/3)),'OddsRatio_working_3-way'!AN87-'OddsRatio_working_3-way'!R87/3)</f>
        <v>-0.40446833640945262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9">
        <f t="shared" si="26"/>
        <v>0.26365586140487224</v>
      </c>
      <c r="E88" s="9">
        <f t="shared" si="27"/>
        <v>0.29438558004495707</v>
      </c>
      <c r="F88" s="9">
        <f t="shared" si="28"/>
        <v>0.44195855855017058</v>
      </c>
      <c r="G88" s="9">
        <f t="shared" si="29"/>
        <v>1.0700471043174862</v>
      </c>
      <c r="H88" s="9">
        <f t="shared" si="30"/>
        <v>3.7928229422686388</v>
      </c>
      <c r="I88" s="9">
        <f t="shared" si="31"/>
        <v>3.396905513671169</v>
      </c>
      <c r="J88" s="9">
        <f t="shared" si="32"/>
        <v>2.2626555830946335</v>
      </c>
      <c r="K88" s="11">
        <f t="shared" si="33"/>
        <v>0.2770083102493075</v>
      </c>
      <c r="L88" s="11">
        <f t="shared" si="34"/>
        <v>0.30864197530864196</v>
      </c>
      <c r="M88" s="11">
        <f t="shared" si="35"/>
        <v>0.4587155963302752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-0.27055890168040397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0.2364877266399541</v>
      </c>
      <c r="Q88" s="11">
        <f>2*'OddsRatio_working_3-way'!K88*'OddsRatio_working_3-way'!L88*'OddsRatio_working_3-way'!M88</f>
        <v>7.843705692867467E-2</v>
      </c>
      <c r="R88" s="11">
        <f t="shared" si="36"/>
        <v>0</v>
      </c>
      <c r="S88" s="11">
        <f t="shared" si="37"/>
        <v>-0.87407113634466094</v>
      </c>
      <c r="T88" s="11">
        <f t="shared" si="38"/>
        <v>-0.28990750790867698</v>
      </c>
      <c r="U88" s="11">
        <f>'OddsRatio_working_3-way'!S88-'OddsRatio_working_3-way'!R88^2/3</f>
        <v>-0.87407113634466094</v>
      </c>
      <c r="V88" s="11">
        <f>'OddsRatio_working_3-way'!S88*'OddsRatio_working_3-way'!R88/3-2*'OddsRatio_working_3-way'!R88^3/27-'OddsRatio_working_3-way'!T88</f>
        <v>0.28990750790867698</v>
      </c>
      <c r="W88" s="11">
        <f>'OddsRatio_working_3-way'!V88^2+4*'OddsRatio_working_3-way'!U88^3/27</f>
        <v>-1.4885585792686742E-2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0.157267247809665</v>
      </c>
      <c r="Y88" s="11">
        <f>IF('OddsRatio_working_3-way'!W88&gt;=0,IF('OddsRatio_working_3-way'!V88+SQRT('OddsRatio_working_3-way'!W88)&gt;0,0,PI()),ACOS('OddsRatio_working_3-way'!V88/(2*'OddsRatio_working_3-way'!X88)))</f>
        <v>0.39834716327216091</v>
      </c>
      <c r="Z88" s="11">
        <f>'OddsRatio_working_3-way'!X88^(1/3)*COS('OddsRatio_working_3-way'!Y88/3)</f>
        <v>0.53502355215874309</v>
      </c>
      <c r="AA88" s="11">
        <f>'OddsRatio_working_3-way'!X88^(1/3)*COS(('OddsRatio_working_3-way'!Y88+2*PI())/3)</f>
        <v>-0.32939984490322283</v>
      </c>
      <c r="AB88" s="11">
        <f>'OddsRatio_working_3-way'!X88^(1/3)*COS(('OddsRatio_working_3-way'!Y88+4*PI())/3)</f>
        <v>-0.20562370725552015</v>
      </c>
      <c r="AC88" s="11">
        <f>'OddsRatio_working_3-way'!X88^(1/3)*SIN('OddsRatio_working_3-way'!Y88/3)</f>
        <v>7.1462186390153226E-2</v>
      </c>
      <c r="AD88" s="11">
        <f>'OddsRatio_working_3-way'!X88^(1/3)*SIN(('OddsRatio_working_3-way'!Y88+2*PI())/3)</f>
        <v>0.4276128945973835</v>
      </c>
      <c r="AE88" s="11">
        <f>'OddsRatio_working_3-way'!X88^(1/3)*SIN(('OddsRatio_working_3-way'!Y88+4*PI())/3)</f>
        <v>-0.49907508098753683</v>
      </c>
      <c r="AF88" s="11">
        <f>-'OddsRatio_working_3-way'!U88/(3*'OddsRatio_working_3-way'!X88^(1/3))*COS(('OddsRatio_working_3-way'!Y88)/3)</f>
        <v>0.53502355215874309</v>
      </c>
      <c r="AG88" s="11">
        <f>-'OddsRatio_working_3-way'!U88/(3*'OddsRatio_working_3-way'!X88^(1/3))*COS(('OddsRatio_working_3-way'!Y88+2*PI())/3)</f>
        <v>-0.32939984490322283</v>
      </c>
      <c r="AH88" s="11">
        <f>-'OddsRatio_working_3-way'!U88/(3*'OddsRatio_working_3-way'!X88^(1/3))*COS(('OddsRatio_working_3-way'!Y88+4*PI())/3)</f>
        <v>-0.20562370725552015</v>
      </c>
      <c r="AI88" s="11">
        <f>'OddsRatio_working_3-way'!U88/(3*'OddsRatio_working_3-way'!X88^(1/3))*SIN(('OddsRatio_working_3-way'!Y88)/3)</f>
        <v>-7.1462186390153226E-2</v>
      </c>
      <c r="AJ88" s="11">
        <f>'OddsRatio_working_3-way'!U88/(3*'OddsRatio_working_3-way'!X88^(1/3))*SIN(('OddsRatio_working_3-way'!Y88+2*PI())/3)</f>
        <v>-0.4276128945973835</v>
      </c>
      <c r="AK88" s="11">
        <f>'OddsRatio_working_3-way'!U88/(3*'OddsRatio_working_3-way'!X88^(1/3))*SIN(('OddsRatio_working_3-way'!Y88+4*PI())/3)</f>
        <v>0.49907508098753683</v>
      </c>
      <c r="AL88" s="11">
        <f>'OddsRatio_working_3-way'!Z88+'OddsRatio_working_3-way'!AF88</f>
        <v>1.0700471043174862</v>
      </c>
      <c r="AM88" s="11">
        <f>'OddsRatio_working_3-way'!AA88+'OddsRatio_working_3-way'!AG88</f>
        <v>-0.65879968980644565</v>
      </c>
      <c r="AN88" s="11">
        <f>'OddsRatio_working_3-way'!AB88+'OddsRatio_working_3-way'!AH88</f>
        <v>-0.4112474145110403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1.0700471043174862</v>
      </c>
      <c r="AS88" s="11">
        <f>IF(('OddsRatio_working_3-way'!X88=0),IF(Q88&gt;0,-Q88^(1/3),(-Q88)^(1/3)),'OddsRatio_working_3-way'!AM88-'OddsRatio_working_3-way'!R88/3)</f>
        <v>-0.65879968980644565</v>
      </c>
      <c r="AT88" s="11">
        <f>IF(('OddsRatio_working_3-way'!X88=0),IF(Q88&gt;0,-Q88^(1/3),(-Q88)^(1/3)),'OddsRatio_working_3-way'!AN88-'OddsRatio_working_3-way'!R88/3)</f>
        <v>-0.4112474145110403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9">
        <f t="shared" si="26"/>
        <v>0.41490431899357172</v>
      </c>
      <c r="E89" s="9">
        <f t="shared" si="27"/>
        <v>0.27312374776541753</v>
      </c>
      <c r="F89" s="9">
        <f t="shared" si="28"/>
        <v>0.31197193324101086</v>
      </c>
      <c r="G89" s="9">
        <f t="shared" si="29"/>
        <v>1.060296421434223</v>
      </c>
      <c r="H89" s="9">
        <f t="shared" si="30"/>
        <v>2.4101942405075167</v>
      </c>
      <c r="I89" s="9">
        <f t="shared" si="31"/>
        <v>3.661344017799899</v>
      </c>
      <c r="J89" s="9">
        <f t="shared" si="32"/>
        <v>3.205416556583184</v>
      </c>
      <c r="K89" s="11">
        <f t="shared" si="33"/>
        <v>0.42918454935622319</v>
      </c>
      <c r="L89" s="11">
        <f t="shared" si="34"/>
        <v>0.28490028490028491</v>
      </c>
      <c r="M89" s="11">
        <f t="shared" si="35"/>
        <v>0.32467532467532467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-0.2756607563474518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0.23502169424916208</v>
      </c>
      <c r="Q89" s="11">
        <f>2*'OddsRatio_working_3-way'!K89*'OddsRatio_working_3-way'!L89*'OddsRatio_working_3-way'!M89</f>
        <v>7.9399221030122313E-2</v>
      </c>
      <c r="R89" s="11">
        <f t="shared" si="36"/>
        <v>0</v>
      </c>
      <c r="S89" s="11">
        <f t="shared" si="37"/>
        <v>-0.85257581588049147</v>
      </c>
      <c r="T89" s="11">
        <f t="shared" si="38"/>
        <v>-0.28803237022989575</v>
      </c>
      <c r="U89" s="11">
        <f>'OddsRatio_working_3-way'!S89-'OddsRatio_working_3-way'!R89^2/3</f>
        <v>-0.85257581588049147</v>
      </c>
      <c r="V89" s="11">
        <f>'OddsRatio_working_3-way'!S89*'OddsRatio_working_3-way'!R89/3-2*'OddsRatio_working_3-way'!R89^3/27-'OddsRatio_working_3-way'!T89</f>
        <v>0.28803237022989575</v>
      </c>
      <c r="W89" s="11">
        <f>'OddsRatio_working_3-way'!V89^2+4*'OddsRatio_working_3-way'!U89^3/27</f>
        <v>-8.8484673028678407E-3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0.15150174388692658</v>
      </c>
      <c r="Y89" s="11">
        <f>IF('OddsRatio_working_3-way'!W89&gt;=0,IF('OddsRatio_working_3-way'!V89+SQRT('OddsRatio_working_3-way'!W89)&gt;0,0,PI()),ACOS('OddsRatio_working_3-way'!V89/(2*'OddsRatio_working_3-way'!X89)))</f>
        <v>0.31566242585367399</v>
      </c>
      <c r="Z89" s="11">
        <f>'OddsRatio_working_3-way'!X89^(1/3)*COS('OddsRatio_working_3-way'!Y89/3)</f>
        <v>0.53014821071711149</v>
      </c>
      <c r="AA89" s="11">
        <f>'OddsRatio_working_3-way'!X89^(1/3)*COS(('OddsRatio_working_3-way'!Y89+2*PI())/3)</f>
        <v>-0.3135623511012795</v>
      </c>
      <c r="AB89" s="11">
        <f>'OddsRatio_working_3-way'!X89^(1/3)*COS(('OddsRatio_working_3-way'!Y89+4*PI())/3)</f>
        <v>-0.21658585961583188</v>
      </c>
      <c r="AC89" s="11">
        <f>'OddsRatio_working_3-way'!X89^(1/3)*SIN('OddsRatio_working_3-way'!Y89/3)</f>
        <v>5.5989403464188674E-2</v>
      </c>
      <c r="AD89" s="11">
        <f>'OddsRatio_working_3-way'!X89^(1/3)*SIN(('OddsRatio_working_3-way'!Y89+2*PI())/3)</f>
        <v>0.43112711651978985</v>
      </c>
      <c r="AE89" s="11">
        <f>'OddsRatio_working_3-way'!X89^(1/3)*SIN(('OddsRatio_working_3-way'!Y89+4*PI())/3)</f>
        <v>-0.48711651998397842</v>
      </c>
      <c r="AF89" s="11">
        <f>-'OddsRatio_working_3-way'!U89/(3*'OddsRatio_working_3-way'!X89^(1/3))*COS(('OddsRatio_working_3-way'!Y89)/3)</f>
        <v>0.53014821071711149</v>
      </c>
      <c r="AG89" s="11">
        <f>-'OddsRatio_working_3-way'!U89/(3*'OddsRatio_working_3-way'!X89^(1/3))*COS(('OddsRatio_working_3-way'!Y89+2*PI())/3)</f>
        <v>-0.3135623511012795</v>
      </c>
      <c r="AH89" s="11">
        <f>-'OddsRatio_working_3-way'!U89/(3*'OddsRatio_working_3-way'!X89^(1/3))*COS(('OddsRatio_working_3-way'!Y89+4*PI())/3)</f>
        <v>-0.21658585961583188</v>
      </c>
      <c r="AI89" s="11">
        <f>'OddsRatio_working_3-way'!U89/(3*'OddsRatio_working_3-way'!X89^(1/3))*SIN(('OddsRatio_working_3-way'!Y89)/3)</f>
        <v>-5.5989403464188674E-2</v>
      </c>
      <c r="AJ89" s="11">
        <f>'OddsRatio_working_3-way'!U89/(3*'OddsRatio_working_3-way'!X89^(1/3))*SIN(('OddsRatio_working_3-way'!Y89+2*PI())/3)</f>
        <v>-0.43112711651978985</v>
      </c>
      <c r="AK89" s="11">
        <f>'OddsRatio_working_3-way'!U89/(3*'OddsRatio_working_3-way'!X89^(1/3))*SIN(('OddsRatio_working_3-way'!Y89+4*PI())/3)</f>
        <v>0.48711651998397842</v>
      </c>
      <c r="AL89" s="11">
        <f>'OddsRatio_working_3-way'!Z89+'OddsRatio_working_3-way'!AF89</f>
        <v>1.060296421434223</v>
      </c>
      <c r="AM89" s="11">
        <f>'OddsRatio_working_3-way'!AA89+'OddsRatio_working_3-way'!AG89</f>
        <v>-0.627124702202559</v>
      </c>
      <c r="AN89" s="11">
        <f>'OddsRatio_working_3-way'!AB89+'OddsRatio_working_3-way'!AH89</f>
        <v>-0.43317171923166375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1.060296421434223</v>
      </c>
      <c r="AS89" s="11">
        <f>IF(('OddsRatio_working_3-way'!X89=0),IF(Q89&gt;0,-Q89^(1/3),(-Q89)^(1/3)),'OddsRatio_working_3-way'!AM89-'OddsRatio_working_3-way'!R89/3)</f>
        <v>-0.627124702202559</v>
      </c>
      <c r="AT89" s="11">
        <f>IF(('OddsRatio_working_3-way'!X89=0),IF(Q89&gt;0,-Q89^(1/3),(-Q89)^(1/3)),'OddsRatio_working_3-way'!AN89-'OddsRatio_working_3-way'!R89/3)</f>
        <v>-0.43317171923166375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9">
        <f t="shared" si="26"/>
        <v>0.46378870489396773</v>
      </c>
      <c r="E90" s="9">
        <f t="shared" si="27"/>
        <v>0.28253294150488945</v>
      </c>
      <c r="F90" s="9">
        <f t="shared" si="28"/>
        <v>0.25367835360114266</v>
      </c>
      <c r="G90" s="9">
        <f t="shared" si="29"/>
        <v>1.032280605077597</v>
      </c>
      <c r="H90" s="9">
        <f t="shared" si="30"/>
        <v>2.1561542776869089</v>
      </c>
      <c r="I90" s="9">
        <f t="shared" si="31"/>
        <v>3.5394102884908882</v>
      </c>
      <c r="J90" s="9">
        <f t="shared" si="32"/>
        <v>3.9419997244711529</v>
      </c>
      <c r="K90" s="11">
        <f t="shared" si="33"/>
        <v>0.47169811320754712</v>
      </c>
      <c r="L90" s="11">
        <f t="shared" si="34"/>
        <v>0.28901734104046245</v>
      </c>
      <c r="M90" s="11">
        <f t="shared" si="35"/>
        <v>0.25974025974025972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-0.27805153729463905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0.22768702559301318</v>
      </c>
      <c r="Q90" s="11">
        <f>2*'OddsRatio_working_3-way'!K90*'OddsRatio_working_3-way'!L90*'OddsRatio_working_3-way'!M90</f>
        <v>7.0820225689895211E-2</v>
      </c>
      <c r="R90" s="11">
        <f t="shared" si="36"/>
        <v>0</v>
      </c>
      <c r="S90" s="11">
        <f t="shared" si="37"/>
        <v>-0.81886627136948065</v>
      </c>
      <c r="T90" s="11">
        <f t="shared" si="38"/>
        <v>-0.25470179513825209</v>
      </c>
      <c r="U90" s="11">
        <f>'OddsRatio_working_3-way'!S90-'OddsRatio_working_3-way'!R90^2/3</f>
        <v>-0.81886627136948065</v>
      </c>
      <c r="V90" s="11">
        <f>'OddsRatio_working_3-way'!S90*'OddsRatio_working_3-way'!R90/3-2*'OddsRatio_working_3-way'!R90^3/27-'OddsRatio_working_3-way'!T90</f>
        <v>0.25470179513825209</v>
      </c>
      <c r="W90" s="11">
        <f>'OddsRatio_working_3-way'!V90^2+4*'OddsRatio_working_3-way'!U90^3/27</f>
        <v>-1.6472803418119825E-2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0.14260593243688002</v>
      </c>
      <c r="Y90" s="11">
        <f>IF('OddsRatio_working_3-way'!W90&gt;=0,IF('OddsRatio_working_3-way'!V90+SQRT('OddsRatio_working_3-way'!W90)&gt;0,0,PI()),ACOS('OddsRatio_working_3-way'!V90/(2*'OddsRatio_working_3-way'!X90)))</f>
        <v>0.46676958080068776</v>
      </c>
      <c r="Z90" s="11">
        <f>'OddsRatio_working_3-way'!X90^(1/3)*COS('OddsRatio_working_3-way'!Y90/3)</f>
        <v>0.5161403025387985</v>
      </c>
      <c r="AA90" s="11">
        <f>'OddsRatio_working_3-way'!X90^(1/3)*COS(('OddsRatio_working_3-way'!Y90+2*PI())/3)</f>
        <v>-0.32818405084529179</v>
      </c>
      <c r="AB90" s="11">
        <f>'OddsRatio_working_3-way'!X90^(1/3)*COS(('OddsRatio_working_3-way'!Y90+4*PI())/3)</f>
        <v>-0.18795625169350694</v>
      </c>
      <c r="AC90" s="11">
        <f>'OddsRatio_working_3-way'!X90^(1/3)*SIN('OddsRatio_working_3-way'!Y90/3)</f>
        <v>8.0960557588151918E-2</v>
      </c>
      <c r="AD90" s="11">
        <f>'OddsRatio_working_3-way'!X90^(1/3)*SIN(('OddsRatio_working_3-way'!Y90+2*PI())/3)</f>
        <v>0.40651033512150947</v>
      </c>
      <c r="AE90" s="11">
        <f>'OddsRatio_working_3-way'!X90^(1/3)*SIN(('OddsRatio_working_3-way'!Y90+4*PI())/3)</f>
        <v>-0.48747089270966121</v>
      </c>
      <c r="AF90" s="11">
        <f>-'OddsRatio_working_3-way'!U90/(3*'OddsRatio_working_3-way'!X90^(1/3))*COS(('OddsRatio_working_3-way'!Y90)/3)</f>
        <v>0.51614030253879839</v>
      </c>
      <c r="AG90" s="11">
        <f>-'OddsRatio_working_3-way'!U90/(3*'OddsRatio_working_3-way'!X90^(1/3))*COS(('OddsRatio_working_3-way'!Y90+2*PI())/3)</f>
        <v>-0.32818405084529167</v>
      </c>
      <c r="AH90" s="11">
        <f>-'OddsRatio_working_3-way'!U90/(3*'OddsRatio_working_3-way'!X90^(1/3))*COS(('OddsRatio_working_3-way'!Y90+4*PI())/3)</f>
        <v>-0.18795625169350688</v>
      </c>
      <c r="AI90" s="11">
        <f>'OddsRatio_working_3-way'!U90/(3*'OddsRatio_working_3-way'!X90^(1/3))*SIN(('OddsRatio_working_3-way'!Y90)/3)</f>
        <v>-8.0960557588151905E-2</v>
      </c>
      <c r="AJ90" s="11">
        <f>'OddsRatio_working_3-way'!U90/(3*'OddsRatio_working_3-way'!X90^(1/3))*SIN(('OddsRatio_working_3-way'!Y90+2*PI())/3)</f>
        <v>-0.40651033512150936</v>
      </c>
      <c r="AK90" s="11">
        <f>'OddsRatio_working_3-way'!U90/(3*'OddsRatio_working_3-way'!X90^(1/3))*SIN(('OddsRatio_working_3-way'!Y90+4*PI())/3)</f>
        <v>0.4874708927096611</v>
      </c>
      <c r="AL90" s="11">
        <f>'OddsRatio_working_3-way'!Z90+'OddsRatio_working_3-way'!AF90</f>
        <v>1.032280605077597</v>
      </c>
      <c r="AM90" s="11">
        <f>'OddsRatio_working_3-way'!AA90+'OddsRatio_working_3-way'!AG90</f>
        <v>-0.65636810169058346</v>
      </c>
      <c r="AN90" s="11">
        <f>'OddsRatio_working_3-way'!AB90+'OddsRatio_working_3-way'!AH90</f>
        <v>-0.37591250338701382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1.032280605077597</v>
      </c>
      <c r="AS90" s="11">
        <f>IF(('OddsRatio_working_3-way'!X90=0),IF(Q90&gt;0,-Q90^(1/3),(-Q90)^(1/3)),'OddsRatio_working_3-way'!AM90-'OddsRatio_working_3-way'!R90/3)</f>
        <v>-0.65636810169058346</v>
      </c>
      <c r="AT90" s="11">
        <f>IF(('OddsRatio_working_3-way'!X90=0),IF(Q90&gt;0,-Q90^(1/3),(-Q90)^(1/3)),'OddsRatio_working_3-way'!AN90-'OddsRatio_working_3-way'!R90/3)</f>
        <v>-0.37591250338701382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9">
        <f t="shared" si="26"/>
        <v>0.53934102648362969</v>
      </c>
      <c r="E91" s="9">
        <f t="shared" si="27"/>
        <v>0.26905577880205928</v>
      </c>
      <c r="F91" s="9">
        <f t="shared" si="28"/>
        <v>0.19160319471431125</v>
      </c>
      <c r="G91" s="9">
        <f t="shared" si="29"/>
        <v>1.0290535750340366</v>
      </c>
      <c r="H91" s="9">
        <f t="shared" si="30"/>
        <v>1.8541144672782508</v>
      </c>
      <c r="I91" s="9">
        <f t="shared" si="31"/>
        <v>3.7167014380898564</v>
      </c>
      <c r="J91" s="9">
        <f t="shared" si="32"/>
        <v>5.2191196576395491</v>
      </c>
      <c r="K91" s="11">
        <f t="shared" si="33"/>
        <v>0.54644808743169393</v>
      </c>
      <c r="L91" s="11">
        <f t="shared" si="34"/>
        <v>0.27472527472527469</v>
      </c>
      <c r="M91" s="11">
        <f t="shared" si="35"/>
        <v>0.19607843137254904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-0.26444979000427427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0.22282977924250824</v>
      </c>
      <c r="Q91" s="11">
        <f>2*'OddsRatio_working_3-way'!K91*'OddsRatio_working_3-way'!L91*'OddsRatio_working_3-way'!M91</f>
        <v>5.8871804291283553E-2</v>
      </c>
      <c r="R91" s="11">
        <f t="shared" si="36"/>
        <v>0</v>
      </c>
      <c r="S91" s="11">
        <f t="shared" si="37"/>
        <v>-0.84261658607823686</v>
      </c>
      <c r="T91" s="11">
        <f t="shared" si="38"/>
        <v>-0.2226199699017799</v>
      </c>
      <c r="U91" s="11">
        <f>'OddsRatio_working_3-way'!S91-'OddsRatio_working_3-way'!R91^2/3</f>
        <v>-0.84261658607823686</v>
      </c>
      <c r="V91" s="11">
        <f>'OddsRatio_working_3-way'!S91*'OddsRatio_working_3-way'!R91/3-2*'OddsRatio_working_3-way'!R91^3/27-'OddsRatio_working_3-way'!T91</f>
        <v>0.2226199699017799</v>
      </c>
      <c r="W91" s="11">
        <f>'OddsRatio_working_3-way'!V91^2+4*'OddsRatio_working_3-way'!U91^3/27</f>
        <v>-3.9071469084211184E-2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0.14885489585774511</v>
      </c>
      <c r="Y91" s="11">
        <f>IF('OddsRatio_working_3-way'!W91&gt;=0,IF('OddsRatio_working_3-way'!V91+SQRT('OddsRatio_working_3-way'!W91)&gt;0,0,PI()),ACOS('OddsRatio_working_3-way'!V91/(2*'OddsRatio_working_3-way'!X91)))</f>
        <v>0.72609159305621962</v>
      </c>
      <c r="Z91" s="11">
        <f>'OddsRatio_working_3-way'!X91^(1/3)*COS('OddsRatio_working_3-way'!Y91/3)</f>
        <v>0.51452678751701841</v>
      </c>
      <c r="AA91" s="11">
        <f>'OddsRatio_working_3-way'!X91^(1/3)*COS(('OddsRatio_working_3-way'!Y91+2*PI())/3)</f>
        <v>-0.36726696286025234</v>
      </c>
      <c r="AB91" s="11">
        <f>'OddsRatio_working_3-way'!X91^(1/3)*COS(('OddsRatio_working_3-way'!Y91+4*PI())/3)</f>
        <v>-0.14725982465676618</v>
      </c>
      <c r="AC91" s="11">
        <f>'OddsRatio_working_3-way'!X91^(1/3)*SIN('OddsRatio_working_3-way'!Y91/3)</f>
        <v>0.12702118046542213</v>
      </c>
      <c r="AD91" s="11">
        <f>'OddsRatio_working_3-way'!X91^(1/3)*SIN(('OddsRatio_working_3-way'!Y91+2*PI())/3)</f>
        <v>0.38208267868462498</v>
      </c>
      <c r="AE91" s="11">
        <f>'OddsRatio_working_3-way'!X91^(1/3)*SIN(('OddsRatio_working_3-way'!Y91+4*PI())/3)</f>
        <v>-0.50910385915004686</v>
      </c>
      <c r="AF91" s="11">
        <f>-'OddsRatio_working_3-way'!U91/(3*'OddsRatio_working_3-way'!X91^(1/3))*COS(('OddsRatio_working_3-way'!Y91)/3)</f>
        <v>0.5145267875170183</v>
      </c>
      <c r="AG91" s="11">
        <f>-'OddsRatio_working_3-way'!U91/(3*'OddsRatio_working_3-way'!X91^(1/3))*COS(('OddsRatio_working_3-way'!Y91+2*PI())/3)</f>
        <v>-0.36726696286025223</v>
      </c>
      <c r="AH91" s="11">
        <f>-'OddsRatio_working_3-way'!U91/(3*'OddsRatio_working_3-way'!X91^(1/3))*COS(('OddsRatio_working_3-way'!Y91+4*PI())/3)</f>
        <v>-0.14725982465676615</v>
      </c>
      <c r="AI91" s="11">
        <f>'OddsRatio_working_3-way'!U91/(3*'OddsRatio_working_3-way'!X91^(1/3))*SIN(('OddsRatio_working_3-way'!Y91)/3)</f>
        <v>-0.1270211804654221</v>
      </c>
      <c r="AJ91" s="11">
        <f>'OddsRatio_working_3-way'!U91/(3*'OddsRatio_working_3-way'!X91^(1/3))*SIN(('OddsRatio_working_3-way'!Y91+2*PI())/3)</f>
        <v>-0.38208267868462487</v>
      </c>
      <c r="AK91" s="11">
        <f>'OddsRatio_working_3-way'!U91/(3*'OddsRatio_working_3-way'!X91^(1/3))*SIN(('OddsRatio_working_3-way'!Y91+4*PI())/3)</f>
        <v>0.50910385915004674</v>
      </c>
      <c r="AL91" s="11">
        <f>'OddsRatio_working_3-way'!Z91+'OddsRatio_working_3-way'!AF91</f>
        <v>1.0290535750340366</v>
      </c>
      <c r="AM91" s="11">
        <f>'OddsRatio_working_3-way'!AA91+'OddsRatio_working_3-way'!AG91</f>
        <v>-0.73453392572050458</v>
      </c>
      <c r="AN91" s="11">
        <f>'OddsRatio_working_3-way'!AB91+'OddsRatio_working_3-way'!AH91</f>
        <v>-0.29451964931353236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1.0290535750340366</v>
      </c>
      <c r="AS91" s="11">
        <f>IF(('OddsRatio_working_3-way'!X91=0),IF(Q91&gt;0,-Q91^(1/3),(-Q91)^(1/3)),'OddsRatio_working_3-way'!AM91-'OddsRatio_working_3-way'!R91/3)</f>
        <v>-0.73453392572050458</v>
      </c>
      <c r="AT91" s="11">
        <f>IF(('OddsRatio_working_3-way'!X91=0),IF(Q91&gt;0,-Q91^(1/3),(-Q91)^(1/3)),'OddsRatio_working_3-way'!AN91-'OddsRatio_working_3-way'!R91/3)</f>
        <v>-0.29451964931353236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9">
        <f t="shared" si="26"/>
        <v>0.29629246624834626</v>
      </c>
      <c r="E92" s="9">
        <f t="shared" si="27"/>
        <v>0.27729693223672452</v>
      </c>
      <c r="F92" s="9">
        <f t="shared" si="28"/>
        <v>0.42641060151492916</v>
      </c>
      <c r="G92" s="9">
        <f t="shared" si="29"/>
        <v>1.0509042598247231</v>
      </c>
      <c r="H92" s="9">
        <f t="shared" si="30"/>
        <v>3.375043627203874</v>
      </c>
      <c r="I92" s="9">
        <f t="shared" si="31"/>
        <v>3.6062425643653135</v>
      </c>
      <c r="J92" s="9">
        <f t="shared" si="32"/>
        <v>2.3451574525756458</v>
      </c>
      <c r="K92" s="11">
        <f t="shared" si="33"/>
        <v>0.30674846625766872</v>
      </c>
      <c r="L92" s="11">
        <f t="shared" si="34"/>
        <v>0.28735632183908044</v>
      </c>
      <c r="M92" s="11">
        <f t="shared" si="35"/>
        <v>0.43859649122807021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-0.27735653215260847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0.23273666148305683</v>
      </c>
      <c r="Q92" s="11">
        <f>2*'OddsRatio_working_3-way'!K92*'OddsRatio_working_3-way'!L92*'OddsRatio_working_3-way'!M92</f>
        <v>7.7321149994371022E-2</v>
      </c>
      <c r="R92" s="11">
        <f t="shared" si="36"/>
        <v>0</v>
      </c>
      <c r="S92" s="11">
        <f t="shared" si="37"/>
        <v>-0.83912450042820452</v>
      </c>
      <c r="T92" s="11">
        <f t="shared" si="38"/>
        <v>-0.27877890379674564</v>
      </c>
      <c r="U92" s="11">
        <f>'OddsRatio_working_3-way'!S92-'OddsRatio_working_3-way'!R92^2/3</f>
        <v>-0.83912450042820452</v>
      </c>
      <c r="V92" s="11">
        <f>'OddsRatio_working_3-way'!S92*'OddsRatio_working_3-way'!R92/3-2*'OddsRatio_working_3-way'!R92^3/27-'OddsRatio_working_3-way'!T92</f>
        <v>0.27877890379674564</v>
      </c>
      <c r="W92" s="11">
        <f>'OddsRatio_working_3-way'!V92^2+4*'OddsRatio_working_3-way'!U92^3/27</f>
        <v>-9.8160521925654137E-3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0.14793049837227665</v>
      </c>
      <c r="Y92" s="11">
        <f>IF('OddsRatio_working_3-way'!W92&gt;=0,IF('OddsRatio_working_3-way'!V92+SQRT('OddsRatio_working_3-way'!W92)&gt;0,0,PI()),ACOS('OddsRatio_working_3-way'!V92/(2*'OddsRatio_working_3-way'!X92)))</f>
        <v>0.34147092010322888</v>
      </c>
      <c r="Z92" s="11">
        <f>'OddsRatio_working_3-way'!X92^(1/3)*COS('OddsRatio_working_3-way'!Y92/3)</f>
        <v>0.52545212991236157</v>
      </c>
      <c r="AA92" s="11">
        <f>'OddsRatio_working_3-way'!X92^(1/3)*COS(('OddsRatio_working_3-way'!Y92+2*PI())/3)</f>
        <v>-0.31474692120608466</v>
      </c>
      <c r="AB92" s="11">
        <f>'OddsRatio_working_3-way'!X92^(1/3)*COS(('OddsRatio_working_3-way'!Y92+4*PI())/3)</f>
        <v>-0.21070520870627704</v>
      </c>
      <c r="AC92" s="11">
        <f>'OddsRatio_working_3-way'!X92^(1/3)*SIN('OddsRatio_working_3-way'!Y92/3)</f>
        <v>6.006851071871383E-2</v>
      </c>
      <c r="AD92" s="11">
        <f>'OddsRatio_working_3-way'!X92^(1/3)*SIN(('OddsRatio_working_3-way'!Y92+2*PI())/3)</f>
        <v>0.4250206376173894</v>
      </c>
      <c r="AE92" s="11">
        <f>'OddsRatio_working_3-way'!X92^(1/3)*SIN(('OddsRatio_working_3-way'!Y92+4*PI())/3)</f>
        <v>-0.48508914833610295</v>
      </c>
      <c r="AF92" s="11">
        <f>-'OddsRatio_working_3-way'!U92/(3*'OddsRatio_working_3-way'!X92^(1/3))*COS(('OddsRatio_working_3-way'!Y92)/3)</f>
        <v>0.52545212991236157</v>
      </c>
      <c r="AG92" s="11">
        <f>-'OddsRatio_working_3-way'!U92/(3*'OddsRatio_working_3-way'!X92^(1/3))*COS(('OddsRatio_working_3-way'!Y92+2*PI())/3)</f>
        <v>-0.31474692120608466</v>
      </c>
      <c r="AH92" s="11">
        <f>-'OddsRatio_working_3-way'!U92/(3*'OddsRatio_working_3-way'!X92^(1/3))*COS(('OddsRatio_working_3-way'!Y92+4*PI())/3)</f>
        <v>-0.21070520870627704</v>
      </c>
      <c r="AI92" s="11">
        <f>'OddsRatio_working_3-way'!U92/(3*'OddsRatio_working_3-way'!X92^(1/3))*SIN(('OddsRatio_working_3-way'!Y92)/3)</f>
        <v>-6.006851071871383E-2</v>
      </c>
      <c r="AJ92" s="11">
        <f>'OddsRatio_working_3-way'!U92/(3*'OddsRatio_working_3-way'!X92^(1/3))*SIN(('OddsRatio_working_3-way'!Y92+2*PI())/3)</f>
        <v>-0.4250206376173894</v>
      </c>
      <c r="AK92" s="11">
        <f>'OddsRatio_working_3-way'!U92/(3*'OddsRatio_working_3-way'!X92^(1/3))*SIN(('OddsRatio_working_3-way'!Y92+4*PI())/3)</f>
        <v>0.48508914833610295</v>
      </c>
      <c r="AL92" s="11">
        <f>'OddsRatio_working_3-way'!Z92+'OddsRatio_working_3-way'!AF92</f>
        <v>1.0509042598247231</v>
      </c>
      <c r="AM92" s="11">
        <f>'OddsRatio_working_3-way'!AA92+'OddsRatio_working_3-way'!AG92</f>
        <v>-0.62949384241216932</v>
      </c>
      <c r="AN92" s="11">
        <f>'OddsRatio_working_3-way'!AB92+'OddsRatio_working_3-way'!AH92</f>
        <v>-0.42141041741255408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1.0509042598247231</v>
      </c>
      <c r="AS92" s="11">
        <f>IF(('OddsRatio_working_3-way'!X92=0),IF(Q92&gt;0,-Q92^(1/3),(-Q92)^(1/3)),'OddsRatio_working_3-way'!AM92-'OddsRatio_working_3-way'!R92/3)</f>
        <v>-0.62949384241216932</v>
      </c>
      <c r="AT92" s="11">
        <f>IF(('OddsRatio_working_3-way'!X92=0),IF(Q92&gt;0,-Q92^(1/3),(-Q92)^(1/3)),'OddsRatio_working_3-way'!AN92-'OddsRatio_working_3-way'!R92/3)</f>
        <v>-0.42141041741255408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9">
        <f t="shared" si="26"/>
        <v>0.49293131104176768</v>
      </c>
      <c r="E93" s="9">
        <f t="shared" si="27"/>
        <v>0.28285878067567544</v>
      </c>
      <c r="F93" s="9">
        <f t="shared" si="28"/>
        <v>0.22420990828255677</v>
      </c>
      <c r="G93" s="9">
        <f t="shared" si="29"/>
        <v>1.0390709282087087</v>
      </c>
      <c r="H93" s="9">
        <f t="shared" si="30"/>
        <v>2.0286802189266218</v>
      </c>
      <c r="I93" s="9">
        <f t="shared" si="31"/>
        <v>3.5353330648292491</v>
      </c>
      <c r="J93" s="9">
        <f t="shared" si="32"/>
        <v>4.4601061909349999</v>
      </c>
      <c r="K93" s="11">
        <f t="shared" si="33"/>
        <v>0.50251256281407031</v>
      </c>
      <c r="L93" s="11">
        <f t="shared" si="34"/>
        <v>0.29069767441860467</v>
      </c>
      <c r="M93" s="11">
        <f t="shared" si="35"/>
        <v>0.23094688221709006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-0.27137500165309048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0.22805903409307121</v>
      </c>
      <c r="Q93" s="11">
        <f>2*'OddsRatio_working_3-way'!K93*'OddsRatio_working_3-way'!L93*'OddsRatio_working_3-way'!M93</f>
        <v>6.7473087009784397E-2</v>
      </c>
      <c r="R93" s="11">
        <f t="shared" si="36"/>
        <v>0</v>
      </c>
      <c r="S93" s="11">
        <f t="shared" si="37"/>
        <v>-0.84038335404455644</v>
      </c>
      <c r="T93" s="11">
        <f t="shared" si="38"/>
        <v>-0.24863412841554927</v>
      </c>
      <c r="U93" s="11">
        <f>'OddsRatio_working_3-way'!S93-'OddsRatio_working_3-way'!R93^2/3</f>
        <v>-0.84038335404455644</v>
      </c>
      <c r="V93" s="11">
        <f>'OddsRatio_working_3-way'!S93*'OddsRatio_working_3-way'!R93/3-2*'OddsRatio_working_3-way'!R93^3/27-'OddsRatio_working_3-way'!T93</f>
        <v>0.24863412841554927</v>
      </c>
      <c r="W93" s="11">
        <f>'OddsRatio_working_3-way'!V93^2+4*'OddsRatio_working_3-way'!U93^3/27</f>
        <v>-2.6109344888946839E-2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0.1482635109373735</v>
      </c>
      <c r="Y93" s="11">
        <f>IF('OddsRatio_working_3-way'!W93&gt;=0,IF('OddsRatio_working_3-way'!V93+SQRT('OddsRatio_working_3-way'!W93)&gt;0,0,PI()),ACOS('OddsRatio_working_3-way'!V93/(2*'OddsRatio_working_3-way'!X93)))</f>
        <v>0.57629514411186067</v>
      </c>
      <c r="Z93" s="11">
        <f>'OddsRatio_working_3-way'!X93^(1/3)*COS('OddsRatio_working_3-way'!Y93/3)</f>
        <v>0.51953546410435436</v>
      </c>
      <c r="AA93" s="11">
        <f>'OddsRatio_working_3-way'!X93^(1/3)*COS(('OddsRatio_working_3-way'!Y93+2*PI())/3)</f>
        <v>-0.34727781526859242</v>
      </c>
      <c r="AB93" s="11">
        <f>'OddsRatio_working_3-way'!X93^(1/3)*COS(('OddsRatio_working_3-way'!Y93+4*PI())/3)</f>
        <v>-0.17225764883576208</v>
      </c>
      <c r="AC93" s="11">
        <f>'OddsRatio_working_3-way'!X93^(1/3)*SIN('OddsRatio_working_3-way'!Y93/3)</f>
        <v>0.10104794020360795</v>
      </c>
      <c r="AD93" s="11">
        <f>'OddsRatio_working_3-way'!X93^(1/3)*SIN(('OddsRatio_working_3-way'!Y93+2*PI())/3)</f>
        <v>0.39940693997950533</v>
      </c>
      <c r="AE93" s="11">
        <f>'OddsRatio_working_3-way'!X93^(1/3)*SIN(('OddsRatio_working_3-way'!Y93+4*PI())/3)</f>
        <v>-0.50045488018311313</v>
      </c>
      <c r="AF93" s="11">
        <f>-'OddsRatio_working_3-way'!U93/(3*'OddsRatio_working_3-way'!X93^(1/3))*COS(('OddsRatio_working_3-way'!Y93)/3)</f>
        <v>0.51953546410435447</v>
      </c>
      <c r="AG93" s="11">
        <f>-'OddsRatio_working_3-way'!U93/(3*'OddsRatio_working_3-way'!X93^(1/3))*COS(('OddsRatio_working_3-way'!Y93+2*PI())/3)</f>
        <v>-0.34727781526859247</v>
      </c>
      <c r="AH93" s="11">
        <f>-'OddsRatio_working_3-way'!U93/(3*'OddsRatio_working_3-way'!X93^(1/3))*COS(('OddsRatio_working_3-way'!Y93+4*PI())/3)</f>
        <v>-0.17225764883576211</v>
      </c>
      <c r="AI93" s="11">
        <f>'OddsRatio_working_3-way'!U93/(3*'OddsRatio_working_3-way'!X93^(1/3))*SIN(('OddsRatio_working_3-way'!Y93)/3)</f>
        <v>-0.10104794020360797</v>
      </c>
      <c r="AJ93" s="11">
        <f>'OddsRatio_working_3-way'!U93/(3*'OddsRatio_working_3-way'!X93^(1/3))*SIN(('OddsRatio_working_3-way'!Y93+2*PI())/3)</f>
        <v>-0.39940693997950544</v>
      </c>
      <c r="AK93" s="11">
        <f>'OddsRatio_working_3-way'!U93/(3*'OddsRatio_working_3-way'!X93^(1/3))*SIN(('OddsRatio_working_3-way'!Y93+4*PI())/3)</f>
        <v>0.50045488018311324</v>
      </c>
      <c r="AL93" s="11">
        <f>'OddsRatio_working_3-way'!Z93+'OddsRatio_working_3-way'!AF93</f>
        <v>1.0390709282087087</v>
      </c>
      <c r="AM93" s="11">
        <f>'OddsRatio_working_3-way'!AA93+'OddsRatio_working_3-way'!AG93</f>
        <v>-0.69455563053718494</v>
      </c>
      <c r="AN93" s="11">
        <f>'OddsRatio_working_3-way'!AB93+'OddsRatio_working_3-way'!AH93</f>
        <v>-0.34451529767152422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1.0390709282087087</v>
      </c>
      <c r="AS93" s="11">
        <f>IF(('OddsRatio_working_3-way'!X93=0),IF(Q93&gt;0,-Q93^(1/3),(-Q93)^(1/3)),'OddsRatio_working_3-way'!AM93-'OddsRatio_working_3-way'!R93/3)</f>
        <v>-0.69455563053718494</v>
      </c>
      <c r="AT93" s="11">
        <f>IF(('OddsRatio_working_3-way'!X93=0),IF(Q93&gt;0,-Q93^(1/3),(-Q93)^(1/3)),'OddsRatio_working_3-way'!AN93-'OddsRatio_working_3-way'!R93/3)</f>
        <v>-0.34451529767152422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9">
        <f t="shared" si="26"/>
        <v>0.76176134454514932</v>
      </c>
      <c r="E94" s="9">
        <f t="shared" si="27"/>
        <v>0.17411498362823866</v>
      </c>
      <c r="F94" s="9">
        <f t="shared" si="28"/>
        <v>6.4123671826611869E-2</v>
      </c>
      <c r="G94" s="9">
        <f t="shared" si="29"/>
        <v>1.0424903510827868</v>
      </c>
      <c r="H94" s="9">
        <f t="shared" si="30"/>
        <v>1.3127471053248363</v>
      </c>
      <c r="I94" s="9">
        <f t="shared" si="31"/>
        <v>5.7433310974266778</v>
      </c>
      <c r="J94" s="9">
        <f t="shared" si="32"/>
        <v>15.594864915159015</v>
      </c>
      <c r="K94" s="11">
        <f t="shared" si="33"/>
        <v>0.76923076923076916</v>
      </c>
      <c r="L94" s="11">
        <f t="shared" si="34"/>
        <v>0.1801801801801802</v>
      </c>
      <c r="M94" s="11">
        <f t="shared" si="35"/>
        <v>6.6666666666666666E-2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-0.17657657657657644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0.17417417417417416</v>
      </c>
      <c r="Q94" s="11">
        <f>2*'OddsRatio_working_3-way'!K94*'OddsRatio_working_3-way'!L94*'OddsRatio_working_3-way'!M94</f>
        <v>1.8480018480018477E-2</v>
      </c>
      <c r="R94" s="11">
        <f t="shared" si="36"/>
        <v>0</v>
      </c>
      <c r="S94" s="11">
        <f t="shared" si="37"/>
        <v>-0.9863945578231299</v>
      </c>
      <c r="T94" s="11">
        <f t="shared" si="38"/>
        <v>-0.10465724751439044</v>
      </c>
      <c r="U94" s="11">
        <f>'OddsRatio_working_3-way'!S94-'OddsRatio_working_3-way'!R94^2/3</f>
        <v>-0.9863945578231299</v>
      </c>
      <c r="V94" s="11">
        <f>'OddsRatio_working_3-way'!S94*'OddsRatio_working_3-way'!R94/3-2*'OddsRatio_working_3-way'!R94^3/27-'OddsRatio_working_3-way'!T94</f>
        <v>0.10465724751439044</v>
      </c>
      <c r="W94" s="11">
        <f>'OddsRatio_working_3-way'!V94^2+4*'OddsRatio_working_3-way'!U94^3/27</f>
        <v>-0.13123004264092059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0.18853592634973379</v>
      </c>
      <c r="Y94" s="11">
        <f>IF('OddsRatio_working_3-way'!W94&gt;=0,IF('OddsRatio_working_3-way'!V94+SQRT('OddsRatio_working_3-way'!W94)&gt;0,0,PI()),ACOS('OddsRatio_working_3-way'!V94/(2*'OddsRatio_working_3-way'!X94)))</f>
        <v>1.2895507188693165</v>
      </c>
      <c r="Z94" s="11">
        <f>'OddsRatio_working_3-way'!X94^(1/3)*COS('OddsRatio_working_3-way'!Y94/3)</f>
        <v>0.52124517554139338</v>
      </c>
      <c r="AA94" s="11">
        <f>'OddsRatio_working_3-way'!X94^(1/3)*COS(('OddsRatio_working_3-way'!Y94+2*PI())/3)</f>
        <v>-0.46756760386651602</v>
      </c>
      <c r="AB94" s="11">
        <f>'OddsRatio_working_3-way'!X94^(1/3)*COS(('OddsRatio_working_3-way'!Y94+4*PI())/3)</f>
        <v>-5.3677571674877668E-2</v>
      </c>
      <c r="AC94" s="11">
        <f>'OddsRatio_working_3-way'!X94^(1/3)*SIN('OddsRatio_working_3-way'!Y94/3)</f>
        <v>0.23895952150074548</v>
      </c>
      <c r="AD94" s="11">
        <f>'OddsRatio_working_3-way'!X94^(1/3)*SIN(('OddsRatio_working_3-way'!Y94+2*PI())/3)</f>
        <v>0.33193180286855323</v>
      </c>
      <c r="AE94" s="11">
        <f>'OddsRatio_working_3-way'!X94^(1/3)*SIN(('OddsRatio_working_3-way'!Y94+4*PI())/3)</f>
        <v>-0.57089132436929857</v>
      </c>
      <c r="AF94" s="11">
        <f>-'OddsRatio_working_3-way'!U94/(3*'OddsRatio_working_3-way'!X94^(1/3))*COS(('OddsRatio_working_3-way'!Y94)/3)</f>
        <v>0.52124517554139338</v>
      </c>
      <c r="AG94" s="11">
        <f>-'OddsRatio_working_3-way'!U94/(3*'OddsRatio_working_3-way'!X94^(1/3))*COS(('OddsRatio_working_3-way'!Y94+2*PI())/3)</f>
        <v>-0.46756760386651602</v>
      </c>
      <c r="AH94" s="11">
        <f>-'OddsRatio_working_3-way'!U94/(3*'OddsRatio_working_3-way'!X94^(1/3))*COS(('OddsRatio_working_3-way'!Y94+4*PI())/3)</f>
        <v>-5.3677571674877668E-2</v>
      </c>
      <c r="AI94" s="11">
        <f>'OddsRatio_working_3-way'!U94/(3*'OddsRatio_working_3-way'!X94^(1/3))*SIN(('OddsRatio_working_3-way'!Y94)/3)</f>
        <v>-0.23895952150074548</v>
      </c>
      <c r="AJ94" s="11">
        <f>'OddsRatio_working_3-way'!U94/(3*'OddsRatio_working_3-way'!X94^(1/3))*SIN(('OddsRatio_working_3-way'!Y94+2*PI())/3)</f>
        <v>-0.33193180286855323</v>
      </c>
      <c r="AK94" s="11">
        <f>'OddsRatio_working_3-way'!U94/(3*'OddsRatio_working_3-way'!X94^(1/3))*SIN(('OddsRatio_working_3-way'!Y94+4*PI())/3)</f>
        <v>0.57089132436929857</v>
      </c>
      <c r="AL94" s="11">
        <f>'OddsRatio_working_3-way'!Z94+'OddsRatio_working_3-way'!AF94</f>
        <v>1.0424903510827868</v>
      </c>
      <c r="AM94" s="11">
        <f>'OddsRatio_working_3-way'!AA94+'OddsRatio_working_3-way'!AG94</f>
        <v>-0.93513520773303205</v>
      </c>
      <c r="AN94" s="11">
        <f>'OddsRatio_working_3-way'!AB94+'OddsRatio_working_3-way'!AH94</f>
        <v>-0.10735514334975534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1.0424903510827868</v>
      </c>
      <c r="AS94" s="11">
        <f>IF(('OddsRatio_working_3-way'!X94=0),IF(Q94&gt;0,-Q94^(1/3),(-Q94)^(1/3)),'OddsRatio_working_3-way'!AM94-'OddsRatio_working_3-way'!R94/3)</f>
        <v>-0.93513520773303205</v>
      </c>
      <c r="AT94" s="11">
        <f>IF(('OddsRatio_working_3-way'!X94=0),IF(Q94&gt;0,-Q94^(1/3),(-Q94)^(1/3)),'OddsRatio_working_3-way'!AN94-'OddsRatio_working_3-way'!R94/3)</f>
        <v>-0.10735514334975534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9">
        <f t="shared" si="26"/>
        <v>0.4956291622397565</v>
      </c>
      <c r="E95" s="9">
        <f t="shared" si="27"/>
        <v>0.27932407582062135</v>
      </c>
      <c r="F95" s="9">
        <f t="shared" si="28"/>
        <v>0.22504676193962231</v>
      </c>
      <c r="G95" s="9">
        <f t="shared" si="29"/>
        <v>1.0279166996244358</v>
      </c>
      <c r="H95" s="9">
        <f t="shared" si="30"/>
        <v>2.0176375326281915</v>
      </c>
      <c r="I95" s="9">
        <f t="shared" si="31"/>
        <v>3.5800709160573336</v>
      </c>
      <c r="J95" s="9">
        <f t="shared" si="32"/>
        <v>4.4435209437418592</v>
      </c>
      <c r="K95" s="11">
        <f t="shared" si="33"/>
        <v>0.50251256281407031</v>
      </c>
      <c r="L95" s="11">
        <f t="shared" si="34"/>
        <v>0.28490028490028491</v>
      </c>
      <c r="M95" s="11">
        <f t="shared" si="35"/>
        <v>0.22988505747126439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-0.2739707971037032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0.22544526674371304</v>
      </c>
      <c r="Q95" s="11">
        <f>2*'OddsRatio_working_3-way'!K95*'OddsRatio_working_3-way'!L95*'OddsRatio_working_3-way'!M95</f>
        <v>6.582343554560964E-2</v>
      </c>
      <c r="R95" s="11">
        <f t="shared" si="36"/>
        <v>0</v>
      </c>
      <c r="S95" s="11">
        <f t="shared" si="37"/>
        <v>-0.822880646868278</v>
      </c>
      <c r="T95" s="11">
        <f t="shared" si="38"/>
        <v>-0.24025712317321984</v>
      </c>
      <c r="U95" s="11">
        <f>'OddsRatio_working_3-way'!S95-'OddsRatio_working_3-way'!R95^2/3</f>
        <v>-0.822880646868278</v>
      </c>
      <c r="V95" s="11">
        <f>'OddsRatio_working_3-way'!S95*'OddsRatio_working_3-way'!R95/3-2*'OddsRatio_working_3-way'!R95^3/27-'OddsRatio_working_3-way'!T95</f>
        <v>0.24025712317321984</v>
      </c>
      <c r="W95" s="11">
        <f>'OddsRatio_working_3-way'!V95^2+4*'OddsRatio_working_3-way'!U95^3/27</f>
        <v>-2.4824555973055121E-2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0.14365587458273926</v>
      </c>
      <c r="Y95" s="11">
        <f>IF('OddsRatio_working_3-way'!W95&gt;=0,IF('OddsRatio_working_3-way'!V95+SQRT('OddsRatio_working_3-way'!W95)&gt;0,0,PI()),ACOS('OddsRatio_working_3-way'!V95/(2*'OddsRatio_working_3-way'!X95)))</f>
        <v>0.58043442106121346</v>
      </c>
      <c r="Z95" s="11">
        <f>'OddsRatio_working_3-way'!X95^(1/3)*COS('OddsRatio_working_3-way'!Y95/3)</f>
        <v>0.51395834981221789</v>
      </c>
      <c r="AA95" s="11">
        <f>'OddsRatio_working_3-way'!X95^(1/3)*COS(('OddsRatio_working_3-way'!Y95+2*PI())/3)</f>
        <v>-0.34418738960401402</v>
      </c>
      <c r="AB95" s="11">
        <f>'OddsRatio_working_3-way'!X95^(1/3)*COS(('OddsRatio_working_3-way'!Y95+4*PI())/3)</f>
        <v>-0.16977096020820398</v>
      </c>
      <c r="AC95" s="11">
        <f>'OddsRatio_working_3-way'!X95^(1/3)*SIN('OddsRatio_working_3-way'!Y95/3)</f>
        <v>0.10069937246276424</v>
      </c>
      <c r="AD95" s="11">
        <f>'OddsRatio_working_3-way'!X95^(1/3)*SIN(('OddsRatio_working_3-way'!Y95+2*PI())/3)</f>
        <v>0.39475130119312762</v>
      </c>
      <c r="AE95" s="11">
        <f>'OddsRatio_working_3-way'!X95^(1/3)*SIN(('OddsRatio_working_3-way'!Y95+4*PI())/3)</f>
        <v>-0.4954506736558919</v>
      </c>
      <c r="AF95" s="11">
        <f>-'OddsRatio_working_3-way'!U95/(3*'OddsRatio_working_3-way'!X95^(1/3))*COS(('OddsRatio_working_3-way'!Y95)/3)</f>
        <v>0.51395834981221789</v>
      </c>
      <c r="AG95" s="11">
        <f>-'OddsRatio_working_3-way'!U95/(3*'OddsRatio_working_3-way'!X95^(1/3))*COS(('OddsRatio_working_3-way'!Y95+2*PI())/3)</f>
        <v>-0.34418738960401402</v>
      </c>
      <c r="AH95" s="11">
        <f>-'OddsRatio_working_3-way'!U95/(3*'OddsRatio_working_3-way'!X95^(1/3))*COS(('OddsRatio_working_3-way'!Y95+4*PI())/3)</f>
        <v>-0.16977096020820398</v>
      </c>
      <c r="AI95" s="11">
        <f>'OddsRatio_working_3-way'!U95/(3*'OddsRatio_working_3-way'!X95^(1/3))*SIN(('OddsRatio_working_3-way'!Y95)/3)</f>
        <v>-0.10069937246276424</v>
      </c>
      <c r="AJ95" s="11">
        <f>'OddsRatio_working_3-way'!U95/(3*'OddsRatio_working_3-way'!X95^(1/3))*SIN(('OddsRatio_working_3-way'!Y95+2*PI())/3)</f>
        <v>-0.39475130119312762</v>
      </c>
      <c r="AK95" s="11">
        <f>'OddsRatio_working_3-way'!U95/(3*'OddsRatio_working_3-way'!X95^(1/3))*SIN(('OddsRatio_working_3-way'!Y95+4*PI())/3)</f>
        <v>0.4954506736558919</v>
      </c>
      <c r="AL95" s="11">
        <f>'OddsRatio_working_3-way'!Z95+'OddsRatio_working_3-way'!AF95</f>
        <v>1.0279166996244358</v>
      </c>
      <c r="AM95" s="11">
        <f>'OddsRatio_working_3-way'!AA95+'OddsRatio_working_3-way'!AG95</f>
        <v>-0.68837477920802803</v>
      </c>
      <c r="AN95" s="11">
        <f>'OddsRatio_working_3-way'!AB95+'OddsRatio_working_3-way'!AH95</f>
        <v>-0.33954192041640796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1.0279166996244358</v>
      </c>
      <c r="AS95" s="11">
        <f>IF(('OddsRatio_working_3-way'!X95=0),IF(Q95&gt;0,-Q95^(1/3),(-Q95)^(1/3)),'OddsRatio_working_3-way'!AM95-'OddsRatio_working_3-way'!R95/3)</f>
        <v>-0.68837477920802803</v>
      </c>
      <c r="AT95" s="11">
        <f>IF(('OddsRatio_working_3-way'!X95=0),IF(Q95&gt;0,-Q95^(1/3),(-Q95)^(1/3)),'OddsRatio_working_3-way'!AN95-'OddsRatio_working_3-way'!R95/3)</f>
        <v>-0.33954192041640796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9">
        <f t="shared" si="26"/>
        <v>0.7216948113689694</v>
      </c>
      <c r="E96" s="9">
        <f t="shared" si="27"/>
        <v>0.18233887292320106</v>
      </c>
      <c r="F96" s="9">
        <f t="shared" si="28"/>
        <v>9.5966315707829583E-2</v>
      </c>
      <c r="G96" s="9">
        <f t="shared" si="29"/>
        <v>1.1017921554605956</v>
      </c>
      <c r="H96" s="9">
        <f t="shared" si="30"/>
        <v>1.3856272544112083</v>
      </c>
      <c r="I96" s="9">
        <f t="shared" si="31"/>
        <v>5.4842940727246239</v>
      </c>
      <c r="J96" s="9">
        <f t="shared" si="32"/>
        <v>10.420322929188092</v>
      </c>
      <c r="K96" s="11">
        <f t="shared" si="33"/>
        <v>0.7407407407407407</v>
      </c>
      <c r="L96" s="11">
        <f t="shared" si="34"/>
        <v>0.1972386587771203</v>
      </c>
      <c r="M96" s="11">
        <f t="shared" si="35"/>
        <v>0.10471204188481674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-0.18633029386150612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0.19842430904318403</v>
      </c>
      <c r="Q96" s="11">
        <f>2*'OddsRatio_working_3-way'!K96*'OddsRatio_working_3-way'!L96*'OddsRatio_working_3-way'!M96</f>
        <v>3.0597426220999847E-2</v>
      </c>
      <c r="R96" s="11">
        <f t="shared" si="36"/>
        <v>0</v>
      </c>
      <c r="S96" s="11">
        <f t="shared" si="37"/>
        <v>-1.0649063280642226</v>
      </c>
      <c r="T96" s="11">
        <f t="shared" si="38"/>
        <v>-0.16421069052647994</v>
      </c>
      <c r="U96" s="11">
        <f>'OddsRatio_working_3-way'!S96-'OddsRatio_working_3-way'!R96^2/3</f>
        <v>-1.0649063280642226</v>
      </c>
      <c r="V96" s="11">
        <f>'OddsRatio_working_3-way'!S96*'OddsRatio_working_3-way'!R96/3-2*'OddsRatio_working_3-way'!R96^3/27-'OddsRatio_working_3-way'!T96</f>
        <v>0.16421069052647994</v>
      </c>
      <c r="W96" s="11">
        <f>'OddsRatio_working_3-way'!V96^2+4*'OddsRatio_working_3-way'!U96^3/27</f>
        <v>-0.1519431332471004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0.2114877562237846</v>
      </c>
      <c r="Y96" s="11">
        <f>IF('OddsRatio_working_3-way'!W96&gt;=0,IF('OddsRatio_working_3-way'!V96+SQRT('OddsRatio_working_3-way'!W96)&gt;0,0,PI()),ACOS('OddsRatio_working_3-way'!V96/(2*'OddsRatio_working_3-way'!X96)))</f>
        <v>1.1720889671313852</v>
      </c>
      <c r="Z96" s="11">
        <f>'OddsRatio_working_3-way'!X96^(1/3)*COS('OddsRatio_working_3-way'!Y96/3)</f>
        <v>0.5508960777302977</v>
      </c>
      <c r="AA96" s="11">
        <f>'OddsRatio_working_3-way'!X96^(1/3)*COS(('OddsRatio_working_3-way'!Y96+2*PI())/3)</f>
        <v>-0.47194667924743233</v>
      </c>
      <c r="AB96" s="11">
        <f>'OddsRatio_working_3-way'!X96^(1/3)*COS(('OddsRatio_working_3-way'!Y96+4*PI())/3)</f>
        <v>-7.8949398482865515E-2</v>
      </c>
      <c r="AC96" s="11">
        <f>'OddsRatio_working_3-way'!X96^(1/3)*SIN('OddsRatio_working_3-way'!Y96/3)</f>
        <v>0.22689708584021362</v>
      </c>
      <c r="AD96" s="11">
        <f>'OddsRatio_working_3-way'!X96^(1/3)*SIN(('OddsRatio_working_3-way'!Y96+2*PI())/3)</f>
        <v>0.36364145523953773</v>
      </c>
      <c r="AE96" s="11">
        <f>'OddsRatio_working_3-way'!X96^(1/3)*SIN(('OddsRatio_working_3-way'!Y96+4*PI())/3)</f>
        <v>-0.59053854107975134</v>
      </c>
      <c r="AF96" s="11">
        <f>-'OddsRatio_working_3-way'!U96/(3*'OddsRatio_working_3-way'!X96^(1/3))*COS(('OddsRatio_working_3-way'!Y96)/3)</f>
        <v>0.55089607773029781</v>
      </c>
      <c r="AG96" s="11">
        <f>-'OddsRatio_working_3-way'!U96/(3*'OddsRatio_working_3-way'!X96^(1/3))*COS(('OddsRatio_working_3-way'!Y96+2*PI())/3)</f>
        <v>-0.47194667924743239</v>
      </c>
      <c r="AH96" s="11">
        <f>-'OddsRatio_working_3-way'!U96/(3*'OddsRatio_working_3-way'!X96^(1/3))*COS(('OddsRatio_working_3-way'!Y96+4*PI())/3)</f>
        <v>-7.8949398482865529E-2</v>
      </c>
      <c r="AI96" s="11">
        <f>'OddsRatio_working_3-way'!U96/(3*'OddsRatio_working_3-way'!X96^(1/3))*SIN(('OddsRatio_working_3-way'!Y96)/3)</f>
        <v>-0.22689708584021365</v>
      </c>
      <c r="AJ96" s="11">
        <f>'OddsRatio_working_3-way'!U96/(3*'OddsRatio_working_3-way'!X96^(1/3))*SIN(('OddsRatio_working_3-way'!Y96+2*PI())/3)</f>
        <v>-0.36364145523953778</v>
      </c>
      <c r="AK96" s="11">
        <f>'OddsRatio_working_3-way'!U96/(3*'OddsRatio_working_3-way'!X96^(1/3))*SIN(('OddsRatio_working_3-way'!Y96+4*PI())/3)</f>
        <v>0.59053854107975146</v>
      </c>
      <c r="AL96" s="11">
        <f>'OddsRatio_working_3-way'!Z96+'OddsRatio_working_3-way'!AF96</f>
        <v>1.1017921554605956</v>
      </c>
      <c r="AM96" s="11">
        <f>'OddsRatio_working_3-way'!AA96+'OddsRatio_working_3-way'!AG96</f>
        <v>-0.94389335849486478</v>
      </c>
      <c r="AN96" s="11">
        <f>'OddsRatio_working_3-way'!AB96+'OddsRatio_working_3-way'!AH96</f>
        <v>-0.15789879696573106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1.1017921554605956</v>
      </c>
      <c r="AS96" s="11">
        <f>IF(('OddsRatio_working_3-way'!X96=0),IF(Q96&gt;0,-Q96^(1/3),(-Q96)^(1/3)),'OddsRatio_working_3-way'!AM96-'OddsRatio_working_3-way'!R96/3)</f>
        <v>-0.94389335849486478</v>
      </c>
      <c r="AT96" s="11">
        <f>IF(('OddsRatio_working_3-way'!X96=0),IF(Q96&gt;0,-Q96^(1/3),(-Q96)^(1/3)),'OddsRatio_working_3-way'!AN96-'OddsRatio_working_3-way'!R96/3)</f>
        <v>-0.15789879696573106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9">
        <f t="shared" si="26"/>
        <v>0.91171322176277414</v>
      </c>
      <c r="E97" s="9">
        <f t="shared" si="27"/>
        <v>6.9856951688062302E-2</v>
      </c>
      <c r="F97" s="9">
        <f t="shared" si="28"/>
        <v>1.8429826549163805E-2</v>
      </c>
      <c r="G97" s="9">
        <f t="shared" si="29"/>
        <v>1.2104515999357426</v>
      </c>
      <c r="H97" s="9">
        <f t="shared" si="30"/>
        <v>1.0968361279948597</v>
      </c>
      <c r="I97" s="9">
        <f t="shared" si="31"/>
        <v>14.314967599293167</v>
      </c>
      <c r="J97" s="9">
        <f t="shared" si="32"/>
        <v>54.259870397172669</v>
      </c>
      <c r="K97" s="11">
        <f t="shared" si="33"/>
        <v>0.92592592592592582</v>
      </c>
      <c r="L97" s="11">
        <f t="shared" si="34"/>
        <v>8.3333333333333329E-2</v>
      </c>
      <c r="M97" s="11">
        <f t="shared" si="35"/>
        <v>2.2222222222222223E-2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-6.6392318244170467E-2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9.4444444444444428E-2</v>
      </c>
      <c r="Q97" s="11">
        <f>2*'OddsRatio_working_3-way'!K97*'OddsRatio_working_3-way'!L97*'OddsRatio_working_3-way'!M97</f>
        <v>3.4293552812071325E-3</v>
      </c>
      <c r="R97" s="11">
        <f t="shared" si="36"/>
        <v>0</v>
      </c>
      <c r="S97" s="11">
        <f t="shared" si="37"/>
        <v>-1.4225206611570167</v>
      </c>
      <c r="T97" s="11">
        <f t="shared" si="38"/>
        <v>-5.1652892561983174E-2</v>
      </c>
      <c r="U97" s="11">
        <f>'OddsRatio_working_3-way'!S97-'OddsRatio_working_3-way'!R97^2/3</f>
        <v>-1.4225206611570167</v>
      </c>
      <c r="V97" s="11">
        <f>'OddsRatio_working_3-way'!S97*'OddsRatio_working_3-way'!R97/3-2*'OddsRatio_working_3-way'!R97^3/27-'OddsRatio_working_3-way'!T97</f>
        <v>5.1652892561983174E-2</v>
      </c>
      <c r="W97" s="11">
        <f>'OddsRatio_working_3-way'!V97^2+4*'OddsRatio_working_3-way'!U97^3/27</f>
        <v>-0.4237857663029877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0.32651714641539403</v>
      </c>
      <c r="Y97" s="11">
        <f>IF('OddsRatio_working_3-way'!W97&gt;=0,IF('OddsRatio_working_3-way'!V97+SQRT('OddsRatio_working_3-way'!W97)&gt;0,0,PI()),ACOS('OddsRatio_working_3-way'!V97/(2*'OddsRatio_working_3-way'!X97)))</f>
        <v>1.4916168646596606</v>
      </c>
      <c r="Z97" s="11">
        <f>'OddsRatio_working_3-way'!X97^(1/3)*COS('OddsRatio_working_3-way'!Y97/3)</f>
        <v>0.60522579996787129</v>
      </c>
      <c r="AA97" s="11">
        <f>'OddsRatio_working_3-way'!X97^(1/3)*COS(('OddsRatio_working_3-way'!Y97+2*PI())/3)</f>
        <v>-0.58705351519068127</v>
      </c>
      <c r="AB97" s="11">
        <f>'OddsRatio_working_3-way'!X97^(1/3)*COS(('OddsRatio_working_3-way'!Y97+4*PI())/3)</f>
        <v>-1.8172284777190122E-2</v>
      </c>
      <c r="AC97" s="11">
        <f>'OddsRatio_working_3-way'!X97^(1/3)*SIN('OddsRatio_working_3-way'!Y97/3)</f>
        <v>0.32844373151615458</v>
      </c>
      <c r="AD97" s="11">
        <f>'OddsRatio_working_3-way'!X97^(1/3)*SIN(('OddsRatio_working_3-way'!Y97+2*PI())/3)</f>
        <v>0.35991905203985813</v>
      </c>
      <c r="AE97" s="11">
        <f>'OddsRatio_working_3-way'!X97^(1/3)*SIN(('OddsRatio_working_3-way'!Y97+4*PI())/3)</f>
        <v>-0.68836278355601288</v>
      </c>
      <c r="AF97" s="11">
        <f>-'OddsRatio_working_3-way'!U97/(3*'OddsRatio_working_3-way'!X97^(1/3))*COS(('OddsRatio_working_3-way'!Y97)/3)</f>
        <v>0.60522579996787129</v>
      </c>
      <c r="AG97" s="11">
        <f>-'OddsRatio_working_3-way'!U97/(3*'OddsRatio_working_3-way'!X97^(1/3))*COS(('OddsRatio_working_3-way'!Y97+2*PI())/3)</f>
        <v>-0.58705351519068127</v>
      </c>
      <c r="AH97" s="11">
        <f>-'OddsRatio_working_3-way'!U97/(3*'OddsRatio_working_3-way'!X97^(1/3))*COS(('OddsRatio_working_3-way'!Y97+4*PI())/3)</f>
        <v>-1.8172284777190122E-2</v>
      </c>
      <c r="AI97" s="11">
        <f>'OddsRatio_working_3-way'!U97/(3*'OddsRatio_working_3-way'!X97^(1/3))*SIN(('OddsRatio_working_3-way'!Y97)/3)</f>
        <v>-0.32844373151615458</v>
      </c>
      <c r="AJ97" s="11">
        <f>'OddsRatio_working_3-way'!U97/(3*'OddsRatio_working_3-way'!X97^(1/3))*SIN(('OddsRatio_working_3-way'!Y97+2*PI())/3)</f>
        <v>-0.35991905203985813</v>
      </c>
      <c r="AK97" s="11">
        <f>'OddsRatio_working_3-way'!U97/(3*'OddsRatio_working_3-way'!X97^(1/3))*SIN(('OddsRatio_working_3-way'!Y97+4*PI())/3)</f>
        <v>0.68836278355601288</v>
      </c>
      <c r="AL97" s="11">
        <f>'OddsRatio_working_3-way'!Z97+'OddsRatio_working_3-way'!AF97</f>
        <v>1.2104515999357426</v>
      </c>
      <c r="AM97" s="11">
        <f>'OddsRatio_working_3-way'!AA97+'OddsRatio_working_3-way'!AG97</f>
        <v>-1.1741070303813625</v>
      </c>
      <c r="AN97" s="11">
        <f>'OddsRatio_working_3-way'!AB97+'OddsRatio_working_3-way'!AH97</f>
        <v>-3.6344569554380243E-2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1.2104515999357426</v>
      </c>
      <c r="AS97" s="11">
        <f>IF(('OddsRatio_working_3-way'!X97=0),IF(Q97&gt;0,-Q97^(1/3),(-Q97)^(1/3)),'OddsRatio_working_3-way'!AM97-'OddsRatio_working_3-way'!R97/3)</f>
        <v>-1.1741070303813625</v>
      </c>
      <c r="AT97" s="11">
        <f>IF(('OddsRatio_working_3-way'!X97=0),IF(Q97&gt;0,-Q97^(1/3),(-Q97)^(1/3)),'OddsRatio_working_3-way'!AN97-'OddsRatio_working_3-way'!R97/3)</f>
        <v>-3.6344569554380243E-2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9">
        <f t="shared" si="26"/>
        <v>0.55619338357135362</v>
      </c>
      <c r="E98" s="9">
        <f t="shared" si="27"/>
        <v>0.27490493415003658</v>
      </c>
      <c r="F98" s="9">
        <f t="shared" si="28"/>
        <v>0.16890168227860997</v>
      </c>
      <c r="G98" s="9">
        <f t="shared" si="29"/>
        <v>1.1082441765401601</v>
      </c>
      <c r="H98" s="9">
        <f t="shared" si="30"/>
        <v>1.7979358071089149</v>
      </c>
      <c r="I98" s="9">
        <f t="shared" si="31"/>
        <v>3.6376211401655807</v>
      </c>
      <c r="J98" s="9">
        <f t="shared" si="32"/>
        <v>5.920604143838311</v>
      </c>
      <c r="K98" s="11">
        <f t="shared" si="33"/>
        <v>0.58139534883720934</v>
      </c>
      <c r="L98" s="11">
        <f t="shared" si="34"/>
        <v>0.29585798816568049</v>
      </c>
      <c r="M98" s="11">
        <f t="shared" si="35"/>
        <v>0.18382352941176469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-0.2405738268886749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0.23841155424602758</v>
      </c>
      <c r="Q98" s="11">
        <f>2*'OddsRatio_working_3-way'!K98*'OddsRatio_working_3-way'!L98*'OddsRatio_working_3-way'!M98</f>
        <v>6.3239139057301746E-2</v>
      </c>
      <c r="R98" s="11">
        <f t="shared" si="36"/>
        <v>0</v>
      </c>
      <c r="S98" s="11">
        <f t="shared" si="37"/>
        <v>-0.99101202042378489</v>
      </c>
      <c r="T98" s="11">
        <f t="shared" si="38"/>
        <v>-0.26286790992673337</v>
      </c>
      <c r="U98" s="11">
        <f>'OddsRatio_working_3-way'!S98-'OddsRatio_working_3-way'!R98^2/3</f>
        <v>-0.99101202042378489</v>
      </c>
      <c r="V98" s="11">
        <f>'OddsRatio_working_3-way'!S98*'OddsRatio_working_3-way'!R98/3-2*'OddsRatio_working_3-way'!R98^3/27-'OddsRatio_working_3-way'!T98</f>
        <v>0.26286790992673337</v>
      </c>
      <c r="W98" s="11">
        <f>'OddsRatio_working_3-way'!V98^2+4*'OddsRatio_working_3-way'!U98^3/27</f>
        <v>-7.5089748822455338E-2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0.18986132234587996</v>
      </c>
      <c r="Y98" s="11">
        <f>IF('OddsRatio_working_3-way'!W98&gt;=0,IF('OddsRatio_working_3-way'!V98+SQRT('OddsRatio_working_3-way'!W98)&gt;0,0,PI()),ACOS('OddsRatio_working_3-way'!V98/(2*'OddsRatio_working_3-way'!X98)))</f>
        <v>0.80617618136397207</v>
      </c>
      <c r="Z98" s="11">
        <f>'OddsRatio_working_3-way'!X98^(1/3)*COS('OddsRatio_working_3-way'!Y98/3)</f>
        <v>0.55412208827008014</v>
      </c>
      <c r="AA98" s="11">
        <f>'OddsRatio_working_3-way'!X98^(1/3)*COS(('OddsRatio_working_3-way'!Y98+2*PI())/3)</f>
        <v>-0.40921451012950572</v>
      </c>
      <c r="AB98" s="11">
        <f>'OddsRatio_working_3-way'!X98^(1/3)*COS(('OddsRatio_working_3-way'!Y98+4*PI())/3)</f>
        <v>-0.14490757814057456</v>
      </c>
      <c r="AC98" s="11">
        <f>'OddsRatio_working_3-way'!X98^(1/3)*SIN('OddsRatio_working_3-way'!Y98/3)</f>
        <v>0.15259767833249382</v>
      </c>
      <c r="AD98" s="11">
        <f>'OddsRatio_working_3-way'!X98^(1/3)*SIN(('OddsRatio_working_3-way'!Y98+2*PI())/3)</f>
        <v>0.40358496607372574</v>
      </c>
      <c r="AE98" s="11">
        <f>'OddsRatio_working_3-way'!X98^(1/3)*SIN(('OddsRatio_working_3-way'!Y98+4*PI())/3)</f>
        <v>-0.55618264440621934</v>
      </c>
      <c r="AF98" s="11">
        <f>-'OddsRatio_working_3-way'!U98/(3*'OddsRatio_working_3-way'!X98^(1/3))*COS(('OddsRatio_working_3-way'!Y98)/3)</f>
        <v>0.55412208827007992</v>
      </c>
      <c r="AG98" s="11">
        <f>-'OddsRatio_working_3-way'!U98/(3*'OddsRatio_working_3-way'!X98^(1/3))*COS(('OddsRatio_working_3-way'!Y98+2*PI())/3)</f>
        <v>-0.4092145101295056</v>
      </c>
      <c r="AH98" s="11">
        <f>-'OddsRatio_working_3-way'!U98/(3*'OddsRatio_working_3-way'!X98^(1/3))*COS(('OddsRatio_working_3-way'!Y98+4*PI())/3)</f>
        <v>-0.14490757814057451</v>
      </c>
      <c r="AI98" s="11">
        <f>'OddsRatio_working_3-way'!U98/(3*'OddsRatio_working_3-way'!X98^(1/3))*SIN(('OddsRatio_working_3-way'!Y98)/3)</f>
        <v>-0.15259767833249377</v>
      </c>
      <c r="AJ98" s="11">
        <f>'OddsRatio_working_3-way'!U98/(3*'OddsRatio_working_3-way'!X98^(1/3))*SIN(('OddsRatio_working_3-way'!Y98+2*PI())/3)</f>
        <v>-0.40358496607372557</v>
      </c>
      <c r="AK98" s="11">
        <f>'OddsRatio_working_3-way'!U98/(3*'OddsRatio_working_3-way'!X98^(1/3))*SIN(('OddsRatio_working_3-way'!Y98+4*PI())/3)</f>
        <v>0.55618264440621912</v>
      </c>
      <c r="AL98" s="11">
        <f>'OddsRatio_working_3-way'!Z98+'OddsRatio_working_3-way'!AF98</f>
        <v>1.1082441765401601</v>
      </c>
      <c r="AM98" s="11">
        <f>'OddsRatio_working_3-way'!AA98+'OddsRatio_working_3-way'!AG98</f>
        <v>-0.81842902025901132</v>
      </c>
      <c r="AN98" s="11">
        <f>'OddsRatio_working_3-way'!AB98+'OddsRatio_working_3-way'!AH98</f>
        <v>-0.28981515628114907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1.1082441765401601</v>
      </c>
      <c r="AS98" s="11">
        <f>IF(('OddsRatio_working_3-way'!X98=0),IF(Q98&gt;0,-Q98^(1/3),(-Q98)^(1/3)),'OddsRatio_working_3-way'!AM98-'OddsRatio_working_3-way'!R98/3)</f>
        <v>-0.81842902025901132</v>
      </c>
      <c r="AT98" s="11">
        <f>IF(('OddsRatio_working_3-way'!X98=0),IF(Q98&gt;0,-Q98^(1/3),(-Q98)^(1/3)),'OddsRatio_working_3-way'!AN98-'OddsRatio_working_3-way'!R98/3)</f>
        <v>-0.28981515628114907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9">
        <f t="shared" si="26"/>
        <v>0.52775915617217595</v>
      </c>
      <c r="E99" s="9">
        <f t="shared" si="27"/>
        <v>0.24751394427869192</v>
      </c>
      <c r="F99" s="9">
        <f t="shared" si="28"/>
        <v>0.2247268995491323</v>
      </c>
      <c r="G99" s="9">
        <f t="shared" si="29"/>
        <v>1.0780767428241393</v>
      </c>
      <c r="H99" s="9">
        <f t="shared" si="30"/>
        <v>1.8948036965440356</v>
      </c>
      <c r="I99" s="9">
        <f t="shared" si="31"/>
        <v>4.0401764147640726</v>
      </c>
      <c r="J99" s="9">
        <f t="shared" si="32"/>
        <v>4.4498455770372463</v>
      </c>
      <c r="K99" s="11">
        <f t="shared" si="33"/>
        <v>0.54644808743169393</v>
      </c>
      <c r="L99" s="11">
        <f t="shared" si="34"/>
        <v>0.26178010471204188</v>
      </c>
      <c r="M99" s="11">
        <f t="shared" si="35"/>
        <v>0.23809523809523808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-0.25510174887910708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0.233306494571622</v>
      </c>
      <c r="Q99" s="11">
        <f>2*'OddsRatio_working_3-way'!K99*'OddsRatio_working_3-way'!L99*'OddsRatio_working_3-way'!M99</f>
        <v>6.8118684546458974E-2</v>
      </c>
      <c r="R99" s="11">
        <f t="shared" si="36"/>
        <v>0</v>
      </c>
      <c r="S99" s="11">
        <f t="shared" si="37"/>
        <v>-0.91456250534051076</v>
      </c>
      <c r="T99" s="11">
        <f t="shared" si="38"/>
        <v>-0.26702554900452868</v>
      </c>
      <c r="U99" s="11">
        <f>'OddsRatio_working_3-way'!S99-'OddsRatio_working_3-way'!R99^2/3</f>
        <v>-0.91456250534051076</v>
      </c>
      <c r="V99" s="11">
        <f>'OddsRatio_working_3-way'!S99*'OddsRatio_working_3-way'!R99/3-2*'OddsRatio_working_3-way'!R99^3/27-'OddsRatio_working_3-way'!T99</f>
        <v>0.26702554900452868</v>
      </c>
      <c r="W99" s="11">
        <f>'OddsRatio_working_3-way'!V99^2+4*'OddsRatio_working_3-way'!U99^3/27</f>
        <v>-4.2025142240269944E-2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0.16832096279239842</v>
      </c>
      <c r="Y99" s="11">
        <f>IF('OddsRatio_working_3-way'!W99&gt;=0,IF('OddsRatio_working_3-way'!V99+SQRT('OddsRatio_working_3-way'!W99)&gt;0,0,PI()),ACOS('OddsRatio_working_3-way'!V99/(2*'OddsRatio_working_3-way'!X99)))</f>
        <v>0.65474459214706227</v>
      </c>
      <c r="Z99" s="11">
        <f>'OddsRatio_working_3-way'!X99^(1/3)*COS('OddsRatio_working_3-way'!Y99/3)</f>
        <v>0.53903837141206978</v>
      </c>
      <c r="AA99" s="11">
        <f>'OddsRatio_working_3-way'!X99^(1/3)*COS(('OddsRatio_working_3-way'!Y99+2*PI())/3)</f>
        <v>-0.37305107424379558</v>
      </c>
      <c r="AB99" s="11">
        <f>'OddsRatio_working_3-way'!X99^(1/3)*COS(('OddsRatio_working_3-way'!Y99+4*PI())/3)</f>
        <v>-0.16598729716827401</v>
      </c>
      <c r="AC99" s="11">
        <f>'OddsRatio_working_3-way'!X99^(1/3)*SIN('OddsRatio_working_3-way'!Y99/3)</f>
        <v>0.11954832743397301</v>
      </c>
      <c r="AD99" s="11">
        <f>'OddsRatio_working_3-way'!X99^(1/3)*SIN(('OddsRatio_working_3-way'!Y99+2*PI())/3)</f>
        <v>0.4070467595404576</v>
      </c>
      <c r="AE99" s="11">
        <f>'OddsRatio_working_3-way'!X99^(1/3)*SIN(('OddsRatio_working_3-way'!Y99+4*PI())/3)</f>
        <v>-0.52659508697443058</v>
      </c>
      <c r="AF99" s="11">
        <f>-'OddsRatio_working_3-way'!U99/(3*'OddsRatio_working_3-way'!X99^(1/3))*COS(('OddsRatio_working_3-way'!Y99)/3)</f>
        <v>0.53903837141206967</v>
      </c>
      <c r="AG99" s="11">
        <f>-'OddsRatio_working_3-way'!U99/(3*'OddsRatio_working_3-way'!X99^(1/3))*COS(('OddsRatio_working_3-way'!Y99+2*PI())/3)</f>
        <v>-0.37305107424379552</v>
      </c>
      <c r="AH99" s="11">
        <f>-'OddsRatio_working_3-way'!U99/(3*'OddsRatio_working_3-way'!X99^(1/3))*COS(('OddsRatio_working_3-way'!Y99+4*PI())/3)</f>
        <v>-0.16598729716827396</v>
      </c>
      <c r="AI99" s="11">
        <f>'OddsRatio_working_3-way'!U99/(3*'OddsRatio_working_3-way'!X99^(1/3))*SIN(('OddsRatio_working_3-way'!Y99)/3)</f>
        <v>-0.11954832743397298</v>
      </c>
      <c r="AJ99" s="11">
        <f>'OddsRatio_working_3-way'!U99/(3*'OddsRatio_working_3-way'!X99^(1/3))*SIN(('OddsRatio_working_3-way'!Y99+2*PI())/3)</f>
        <v>-0.40704675954045749</v>
      </c>
      <c r="AK99" s="11">
        <f>'OddsRatio_working_3-way'!U99/(3*'OddsRatio_working_3-way'!X99^(1/3))*SIN(('OddsRatio_working_3-way'!Y99+4*PI())/3)</f>
        <v>0.52659508697443047</v>
      </c>
      <c r="AL99" s="11">
        <f>'OddsRatio_working_3-way'!Z99+'OddsRatio_working_3-way'!AF99</f>
        <v>1.0780767428241393</v>
      </c>
      <c r="AM99" s="11">
        <f>'OddsRatio_working_3-way'!AA99+'OddsRatio_working_3-way'!AG99</f>
        <v>-0.74610214848759115</v>
      </c>
      <c r="AN99" s="11">
        <f>'OddsRatio_working_3-way'!AB99+'OddsRatio_working_3-way'!AH99</f>
        <v>-0.33197459433654797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1.0780767428241393</v>
      </c>
      <c r="AS99" s="11">
        <f>IF(('OddsRatio_working_3-way'!X99=0),IF(Q99&gt;0,-Q99^(1/3),(-Q99)^(1/3)),'OddsRatio_working_3-way'!AM99-'OddsRatio_working_3-way'!R99/3)</f>
        <v>-0.74610214848759115</v>
      </c>
      <c r="AT99" s="11">
        <f>IF(('OddsRatio_working_3-way'!X99=0),IF(Q99&gt;0,-Q99^(1/3),(-Q99)^(1/3)),'OddsRatio_working_3-way'!AN99-'OddsRatio_working_3-way'!R99/3)</f>
        <v>-0.33197459433654797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9">
        <f t="shared" si="26"/>
        <v>0.41646799591389094</v>
      </c>
      <c r="E100" s="9">
        <f t="shared" si="27"/>
        <v>0.288124559537356</v>
      </c>
      <c r="F100" s="9">
        <f t="shared" si="28"/>
        <v>0.29540744454875301</v>
      </c>
      <c r="G100" s="9">
        <f t="shared" si="29"/>
        <v>1.0695762514736611</v>
      </c>
      <c r="H100" s="9">
        <f t="shared" si="30"/>
        <v>2.4011448894304963</v>
      </c>
      <c r="I100" s="9">
        <f t="shared" si="31"/>
        <v>3.4707211409041574</v>
      </c>
      <c r="J100" s="9">
        <f t="shared" si="32"/>
        <v>3.3851550407862638</v>
      </c>
      <c r="K100" s="11">
        <f t="shared" si="33"/>
        <v>0.4329004329004329</v>
      </c>
      <c r="L100" s="11">
        <f t="shared" si="34"/>
        <v>0.30211480362537763</v>
      </c>
      <c r="M100" s="11">
        <f t="shared" si="35"/>
        <v>0.30959752321981426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-0.27324085939034537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0.23687180534336627</v>
      </c>
      <c r="Q100" s="11">
        <f>2*'OddsRatio_working_3-way'!K100*'OddsRatio_working_3-way'!L100*'OddsRatio_working_3-way'!M100</f>
        <v>8.0981813792603871E-2</v>
      </c>
      <c r="R100" s="11">
        <f t="shared" si="36"/>
        <v>0</v>
      </c>
      <c r="S100" s="11">
        <f t="shared" si="37"/>
        <v>-0.86689745403331819</v>
      </c>
      <c r="T100" s="11">
        <f t="shared" si="38"/>
        <v>-0.2963751979601088</v>
      </c>
      <c r="U100" s="11">
        <f>'OddsRatio_working_3-way'!S100-'OddsRatio_working_3-way'!R100^2/3</f>
        <v>-0.86689745403331819</v>
      </c>
      <c r="V100" s="11">
        <f>'OddsRatio_working_3-way'!S100*'OddsRatio_working_3-way'!R100/3-2*'OddsRatio_working_3-way'!R100^3/27-'OddsRatio_working_3-way'!T100</f>
        <v>0.2963751979601088</v>
      </c>
      <c r="W100" s="11">
        <f>'OddsRatio_working_3-way'!V100^2+4*'OddsRatio_working_3-way'!U100^3/27</f>
        <v>-8.677763119253834E-3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0.15533513855946079</v>
      </c>
      <c r="Y100" s="11">
        <f>IF('OddsRatio_working_3-way'!W100&gt;=0,IF('OddsRatio_working_3-way'!V100+SQRT('OddsRatio_working_3-way'!W100)&gt;0,0,PI()),ACOS('OddsRatio_working_3-way'!V100/(2*'OddsRatio_working_3-way'!X100)))</f>
        <v>0.3045355146361679</v>
      </c>
      <c r="Z100" s="11">
        <f>'OddsRatio_working_3-way'!X100^(1/3)*COS('OddsRatio_working_3-way'!Y100/3)</f>
        <v>0.53478812573683054</v>
      </c>
      <c r="AA100" s="11">
        <f>'OddsRatio_working_3-way'!X100^(1/3)*COS(('OddsRatio_working_3-way'!Y100+2*PI())/3)</f>
        <v>-0.31457042280107134</v>
      </c>
      <c r="AB100" s="11">
        <f>'OddsRatio_working_3-way'!X100^(1/3)*COS(('OddsRatio_working_3-way'!Y100+4*PI())/3)</f>
        <v>-0.22021770293575915</v>
      </c>
      <c r="AC100" s="11">
        <f>'OddsRatio_working_3-way'!X100^(1/3)*SIN('OddsRatio_working_3-way'!Y100/3)</f>
        <v>5.4474568213011311E-2</v>
      </c>
      <c r="AD100" s="11">
        <f>'OddsRatio_working_3-way'!X100^(1/3)*SIN(('OddsRatio_working_3-way'!Y100+2*PI())/3)</f>
        <v>0.4359028184238562</v>
      </c>
      <c r="AE100" s="11">
        <f>'OddsRatio_working_3-way'!X100^(1/3)*SIN(('OddsRatio_working_3-way'!Y100+4*PI())/3)</f>
        <v>-0.49037738663686753</v>
      </c>
      <c r="AF100" s="11">
        <f>-'OddsRatio_working_3-way'!U100/(3*'OddsRatio_working_3-way'!X100^(1/3))*COS(('OddsRatio_working_3-way'!Y100)/3)</f>
        <v>0.53478812573683043</v>
      </c>
      <c r="AG100" s="11">
        <f>-'OddsRatio_working_3-way'!U100/(3*'OddsRatio_working_3-way'!X100^(1/3))*COS(('OddsRatio_working_3-way'!Y100+2*PI())/3)</f>
        <v>-0.31457042280107123</v>
      </c>
      <c r="AH100" s="11">
        <f>-'OddsRatio_working_3-way'!U100/(3*'OddsRatio_working_3-way'!X100^(1/3))*COS(('OddsRatio_working_3-way'!Y100+4*PI())/3)</f>
        <v>-0.22021770293575912</v>
      </c>
      <c r="AI100" s="11">
        <f>'OddsRatio_working_3-way'!U100/(3*'OddsRatio_working_3-way'!X100^(1/3))*SIN(('OddsRatio_working_3-way'!Y100)/3)</f>
        <v>-5.4474568213011297E-2</v>
      </c>
      <c r="AJ100" s="11">
        <f>'OddsRatio_working_3-way'!U100/(3*'OddsRatio_working_3-way'!X100^(1/3))*SIN(('OddsRatio_working_3-way'!Y100+2*PI())/3)</f>
        <v>-0.43590281842385609</v>
      </c>
      <c r="AK100" s="11">
        <f>'OddsRatio_working_3-way'!U100/(3*'OddsRatio_working_3-way'!X100^(1/3))*SIN(('OddsRatio_working_3-way'!Y100+4*PI())/3)</f>
        <v>0.49037738663686742</v>
      </c>
      <c r="AL100" s="11">
        <f>'OddsRatio_working_3-way'!Z100+'OddsRatio_working_3-way'!AF100</f>
        <v>1.0695762514736611</v>
      </c>
      <c r="AM100" s="11">
        <f>'OddsRatio_working_3-way'!AA100+'OddsRatio_working_3-way'!AG100</f>
        <v>-0.62914084560214256</v>
      </c>
      <c r="AN100" s="11">
        <f>'OddsRatio_working_3-way'!AB100+'OddsRatio_working_3-way'!AH100</f>
        <v>-0.4404354058715183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1.0695762514736611</v>
      </c>
      <c r="AS100" s="11">
        <f>IF(('OddsRatio_working_3-way'!X100=0),IF(Q100&gt;0,-Q100^(1/3),(-Q100)^(1/3)),'OddsRatio_working_3-way'!AM100-'OddsRatio_working_3-way'!R100/3)</f>
        <v>-0.62914084560214256</v>
      </c>
      <c r="AT100" s="11">
        <f>IF(('OddsRatio_working_3-way'!X100=0),IF(Q100&gt;0,-Q100^(1/3),(-Q100)^(1/3)),'OddsRatio_working_3-way'!AN100-'OddsRatio_working_3-way'!R100/3)</f>
        <v>-0.4404354058715183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9">
        <f t="shared" si="26"/>
        <v>0.46322538624735893</v>
      </c>
      <c r="E101" s="9">
        <f t="shared" si="27"/>
        <v>0.28837022410871477</v>
      </c>
      <c r="F101" s="9">
        <f t="shared" si="28"/>
        <v>0.24840438964392617</v>
      </c>
      <c r="G101" s="9">
        <f t="shared" si="29"/>
        <v>1.0729410477236749</v>
      </c>
      <c r="H101" s="9">
        <f t="shared" si="30"/>
        <v>2.1587763315415693</v>
      </c>
      <c r="I101" s="9">
        <f t="shared" si="31"/>
        <v>3.467764409764452</v>
      </c>
      <c r="J101" s="9">
        <f t="shared" si="32"/>
        <v>4.0256937545807636</v>
      </c>
      <c r="K101" s="11">
        <f t="shared" si="33"/>
        <v>0.48076923076923073</v>
      </c>
      <c r="L101" s="11">
        <f t="shared" si="34"/>
        <v>0.30303030303030304</v>
      </c>
      <c r="M101" s="11">
        <f t="shared" si="35"/>
        <v>0.26178010471204188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-0.26715300406399878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0.23645638828884899</v>
      </c>
      <c r="Q101" s="11">
        <f>2*'OddsRatio_working_3-way'!K101*'OddsRatio_working_3-way'!L101*'OddsRatio_working_3-way'!M101</f>
        <v>7.6276254286725478E-2</v>
      </c>
      <c r="R101" s="11">
        <f t="shared" si="36"/>
        <v>0</v>
      </c>
      <c r="S101" s="11">
        <f t="shared" si="37"/>
        <v>-0.88509724649101773</v>
      </c>
      <c r="T101" s="11">
        <f t="shared" si="38"/>
        <v>-0.28551524080355412</v>
      </c>
      <c r="U101" s="11">
        <f>'OddsRatio_working_3-way'!S101-'OddsRatio_working_3-way'!R101^2/3</f>
        <v>-0.88509724649101773</v>
      </c>
      <c r="V101" s="11">
        <f>'OddsRatio_working_3-way'!S101*'OddsRatio_working_3-way'!R101/3-2*'OddsRatio_working_3-way'!R101^3/27-'OddsRatio_working_3-way'!T101</f>
        <v>0.28551524080355412</v>
      </c>
      <c r="W101" s="11">
        <f>'OddsRatio_working_3-way'!V101^2+4*'OddsRatio_working_3-way'!U101^3/27</f>
        <v>-2.1204402492254165E-2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0.16025242215280683</v>
      </c>
      <c r="Y101" s="11">
        <f>IF('OddsRatio_working_3-way'!W101&gt;=0,IF('OddsRatio_working_3-way'!V101+SQRT('OddsRatio_working_3-way'!W101)&gt;0,0,PI()),ACOS('OddsRatio_working_3-way'!V101/(2*'OddsRatio_working_3-way'!X101)))</f>
        <v>0.47162819338505102</v>
      </c>
      <c r="Z101" s="11">
        <f>'OddsRatio_working_3-way'!X101^(1/3)*COS('OddsRatio_working_3-way'!Y101/3)</f>
        <v>0.53647052386183747</v>
      </c>
      <c r="AA101" s="11">
        <f>'OddsRatio_working_3-way'!X101^(1/3)*COS(('OddsRatio_working_3-way'!Y101+2*PI())/3)</f>
        <v>-0.34188201605700869</v>
      </c>
      <c r="AB101" s="11">
        <f>'OddsRatio_working_3-way'!X101^(1/3)*COS(('OddsRatio_working_3-way'!Y101+4*PI())/3)</f>
        <v>-0.19458850780482889</v>
      </c>
      <c r="AC101" s="11">
        <f>'OddsRatio_working_3-way'!X101^(1/3)*SIN('OddsRatio_working_3-way'!Y101/3)</f>
        <v>8.5039946639280412E-2</v>
      </c>
      <c r="AD101" s="11">
        <f>'OddsRatio_working_3-way'!X101^(1/3)*SIN(('OddsRatio_working_3-way'!Y101+2*PI())/3)</f>
        <v>0.42207712872625686</v>
      </c>
      <c r="AE101" s="11">
        <f>'OddsRatio_working_3-way'!X101^(1/3)*SIN(('OddsRatio_working_3-way'!Y101+4*PI())/3)</f>
        <v>-0.5071170753655373</v>
      </c>
      <c r="AF101" s="11">
        <f>-'OddsRatio_working_3-way'!U101/(3*'OddsRatio_working_3-way'!X101^(1/3))*COS(('OddsRatio_working_3-way'!Y101)/3)</f>
        <v>0.53647052386183736</v>
      </c>
      <c r="AG101" s="11">
        <f>-'OddsRatio_working_3-way'!U101/(3*'OddsRatio_working_3-way'!X101^(1/3))*COS(('OddsRatio_working_3-way'!Y101+2*PI())/3)</f>
        <v>-0.34188201605700863</v>
      </c>
      <c r="AH101" s="11">
        <f>-'OddsRatio_working_3-way'!U101/(3*'OddsRatio_working_3-way'!X101^(1/3))*COS(('OddsRatio_working_3-way'!Y101+4*PI())/3)</f>
        <v>-0.19458850780482884</v>
      </c>
      <c r="AI101" s="11">
        <f>'OddsRatio_working_3-way'!U101/(3*'OddsRatio_working_3-way'!X101^(1/3))*SIN(('OddsRatio_working_3-way'!Y101)/3)</f>
        <v>-8.5039946639280398E-2</v>
      </c>
      <c r="AJ101" s="11">
        <f>'OddsRatio_working_3-way'!U101/(3*'OddsRatio_working_3-way'!X101^(1/3))*SIN(('OddsRatio_working_3-way'!Y101+2*PI())/3)</f>
        <v>-0.42207712872625675</v>
      </c>
      <c r="AK101" s="11">
        <f>'OddsRatio_working_3-way'!U101/(3*'OddsRatio_working_3-way'!X101^(1/3))*SIN(('OddsRatio_working_3-way'!Y101+4*PI())/3)</f>
        <v>0.50711707536553718</v>
      </c>
      <c r="AL101" s="11">
        <f>'OddsRatio_working_3-way'!Z101+'OddsRatio_working_3-way'!AF101</f>
        <v>1.0729410477236749</v>
      </c>
      <c r="AM101" s="11">
        <f>'OddsRatio_working_3-way'!AA101+'OddsRatio_working_3-way'!AG101</f>
        <v>-0.68376403211401726</v>
      </c>
      <c r="AN101" s="11">
        <f>'OddsRatio_working_3-way'!AB101+'OddsRatio_working_3-way'!AH101</f>
        <v>-0.38917701560965773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1.0729410477236749</v>
      </c>
      <c r="AS101" s="11">
        <f>IF(('OddsRatio_working_3-way'!X101=0),IF(Q101&gt;0,-Q101^(1/3),(-Q101)^(1/3)),'OddsRatio_working_3-way'!AM101-'OddsRatio_working_3-way'!R101/3)</f>
        <v>-0.68376403211401726</v>
      </c>
      <c r="AT101" s="11">
        <f>IF(('OddsRatio_working_3-way'!X101=0),IF(Q101&gt;0,-Q101^(1/3),(-Q101)^(1/3)),'OddsRatio_working_3-way'!AN101-'OddsRatio_working_3-way'!R101/3)</f>
        <v>-0.38917701560965773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4">
        <f>IF(A2="","",((1/A2)+(1/B2)+(1/C2))-1)</f>
        <v>3.4982892546420397E-2</v>
      </c>
      <c r="E2" s="4">
        <f>IF(A2="","",(3*A2)/(3-($D2*A2)))</f>
        <v>4.0967905855752784</v>
      </c>
      <c r="F2" s="4">
        <f>IF(B2="","",(3*B2)/(3-($D2*B2)))</f>
        <v>3.237798250204861</v>
      </c>
      <c r="G2" s="4">
        <f>IF(C2="","",(3*C2)/(3-($D2*C2)))</f>
        <v>2.2368630768792532</v>
      </c>
      <c r="I2" s="4">
        <f>IF(A2="","",D2+1)</f>
        <v>1.0349828925464204</v>
      </c>
    </row>
    <row r="3" spans="1: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4">
        <f t="shared" ref="D3:D66" si="0">IF(A3="","",((1/A3)+(1/B3)+(1/C3))-1)</f>
        <v>2.9368840717863609E-2</v>
      </c>
      <c r="E3" s="4">
        <f t="shared" ref="E3:E66" si="1">IF(A3="","",(3*A3)/(3-($D3*A3)))</f>
        <v>1.9671675740380772</v>
      </c>
      <c r="F3" s="4">
        <f t="shared" ref="F3:F66" si="2">IF(B3="","",(3*B3)/(3-($D3*B3)))</f>
        <v>3.8390566603981751</v>
      </c>
      <c r="G3" s="4">
        <f t="shared" ref="G3:G66" si="3">IF(C3="","",(3*C3)/(3-($D3*C3)))</f>
        <v>4.3257414493994686</v>
      </c>
      <c r="I3" s="4">
        <f t="shared" ref="I3:I66" si="4">IF(A3="","",D3+1)</f>
        <v>1.0293688407178636</v>
      </c>
    </row>
    <row r="4" spans="1: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4">
        <f t="shared" si="0"/>
        <v>2.7303165844024146E-2</v>
      </c>
      <c r="E4" s="4">
        <f t="shared" si="1"/>
        <v>3.7647169452146851</v>
      </c>
      <c r="F4" s="4">
        <f t="shared" si="2"/>
        <v>3.2005904133868635</v>
      </c>
      <c r="G4" s="4">
        <f t="shared" si="3"/>
        <v>2.3700421319518443</v>
      </c>
      <c r="I4" s="4">
        <f t="shared" si="4"/>
        <v>1.0273031658440241</v>
      </c>
    </row>
    <row r="5" spans="1: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4">
        <f t="shared" si="0"/>
        <v>2.9433047505336596E-2</v>
      </c>
      <c r="E5" s="4">
        <f t="shared" si="1"/>
        <v>3.7318061118862236</v>
      </c>
      <c r="F5" s="4">
        <f t="shared" si="2"/>
        <v>3.4317819671791896</v>
      </c>
      <c r="G5" s="4">
        <f t="shared" si="3"/>
        <v>2.2694292009360502</v>
      </c>
      <c r="I5" s="4">
        <f t="shared" si="4"/>
        <v>1.0294330475053366</v>
      </c>
    </row>
    <row r="6" spans="1: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4">
        <f t="shared" si="0"/>
        <v>3.0767478135899085E-2</v>
      </c>
      <c r="E6" s="4">
        <f t="shared" si="1"/>
        <v>13.101993953078951</v>
      </c>
      <c r="F6" s="4">
        <f t="shared" si="2"/>
        <v>5.4929401193761631</v>
      </c>
      <c r="G6" s="4">
        <f t="shared" si="3"/>
        <v>1.3483924077057297</v>
      </c>
      <c r="I6" s="4">
        <f t="shared" si="4"/>
        <v>1.0307674781358991</v>
      </c>
    </row>
    <row r="7" spans="1: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4">
        <f t="shared" si="0"/>
        <v>2.6845821353830512E-2</v>
      </c>
      <c r="E7" s="4">
        <f t="shared" si="1"/>
        <v>3.5279708538229055</v>
      </c>
      <c r="F7" s="4">
        <f t="shared" si="2"/>
        <v>3.0722008356133106</v>
      </c>
      <c r="G7" s="4">
        <f t="shared" si="3"/>
        <v>2.5572086385627739</v>
      </c>
      <c r="I7" s="4">
        <f t="shared" si="4"/>
        <v>1.0268458213538305</v>
      </c>
    </row>
    <row r="8" spans="1: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4">
        <f t="shared" si="0"/>
        <v>2.9755684928098658E-2</v>
      </c>
      <c r="E8" s="4">
        <f t="shared" si="1"/>
        <v>1.7084685246319726</v>
      </c>
      <c r="F8" s="4">
        <f t="shared" si="2"/>
        <v>3.7333044366698656</v>
      </c>
      <c r="G8" s="4">
        <f t="shared" si="3"/>
        <v>6.8110031631269754</v>
      </c>
      <c r="I8" s="4">
        <f t="shared" si="4"/>
        <v>1.0297556849280987</v>
      </c>
    </row>
    <row r="9" spans="1: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4">
        <f t="shared" si="0"/>
        <v>2.6931516636048203E-2</v>
      </c>
      <c r="E9" s="4">
        <f t="shared" si="1"/>
        <v>2.9143005862013407</v>
      </c>
      <c r="F9" s="4">
        <f t="shared" si="2"/>
        <v>3.2946451088631719</v>
      </c>
      <c r="G9" s="4">
        <f t="shared" si="3"/>
        <v>2.8301219174619985</v>
      </c>
      <c r="I9" s="4">
        <f t="shared" si="4"/>
        <v>1.0269315166360482</v>
      </c>
    </row>
    <row r="10" spans="1: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4">
        <f t="shared" si="0"/>
        <v>3.1170066770935811E-2</v>
      </c>
      <c r="E10" s="4">
        <f t="shared" si="1"/>
        <v>4.7757727526332996</v>
      </c>
      <c r="F10" s="4">
        <f t="shared" si="2"/>
        <v>3.5352539626852266</v>
      </c>
      <c r="G10" s="4">
        <f t="shared" si="3"/>
        <v>1.9694937519614699</v>
      </c>
      <c r="I10" s="4">
        <f t="shared" si="4"/>
        <v>1.0311700667709358</v>
      </c>
    </row>
    <row r="11" spans="1: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4">
        <f t="shared" si="0"/>
        <v>5.6505390351587526E-2</v>
      </c>
      <c r="E11" s="4">
        <f t="shared" si="1"/>
        <v>1.2068221700698676</v>
      </c>
      <c r="F11" s="4">
        <f t="shared" si="2"/>
        <v>7.5891374826320845</v>
      </c>
      <c r="G11" s="4">
        <f t="shared" si="3"/>
        <v>25.246007525702939</v>
      </c>
      <c r="I11" s="4">
        <f t="shared" si="4"/>
        <v>1.0565053903515875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4">
        <f t="shared" si="0"/>
        <v>4.6841572949530175E-2</v>
      </c>
      <c r="E12" s="4">
        <f t="shared" si="1"/>
        <v>1.6725678348144748</v>
      </c>
      <c r="F12" s="4">
        <f t="shared" si="2"/>
        <v>3.7247131351914207</v>
      </c>
      <c r="G12" s="4">
        <f t="shared" si="3"/>
        <v>7.4827966561381576</v>
      </c>
      <c r="I12" s="4">
        <f t="shared" si="4"/>
        <v>1.0468415729495302</v>
      </c>
    </row>
    <row r="13" spans="1: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4">
        <f t="shared" si="0"/>
        <v>3.4203233819390277E-2</v>
      </c>
      <c r="E13" s="4">
        <f t="shared" si="1"/>
        <v>2.2460809595324021</v>
      </c>
      <c r="F13" s="4">
        <f t="shared" si="2"/>
        <v>3.235076065619741</v>
      </c>
      <c r="G13" s="4">
        <f t="shared" si="3"/>
        <v>4.0705287358011706</v>
      </c>
      <c r="I13" s="4">
        <f t="shared" si="4"/>
        <v>1.0342032338193903</v>
      </c>
    </row>
    <row r="14" spans="1: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4">
        <f t="shared" si="0"/>
        <v>4.5235435968234761E-2</v>
      </c>
      <c r="E14" s="4">
        <f t="shared" si="1"/>
        <v>3.6504495612485419</v>
      </c>
      <c r="F14" s="4">
        <f t="shared" si="2"/>
        <v>3.5948379855233989</v>
      </c>
      <c r="G14" s="4">
        <f t="shared" si="3"/>
        <v>2.2327185581066322</v>
      </c>
      <c r="I14" s="4">
        <f t="shared" si="4"/>
        <v>1.0452354359682348</v>
      </c>
    </row>
    <row r="15" spans="1: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4">
        <f t="shared" si="0"/>
        <v>4.5367721361427193E-2</v>
      </c>
      <c r="E15" s="4">
        <f t="shared" si="1"/>
        <v>2.2222533076811275</v>
      </c>
      <c r="F15" s="4">
        <f t="shared" si="2"/>
        <v>3.2965356031057111</v>
      </c>
      <c r="G15" s="4">
        <f t="shared" si="3"/>
        <v>4.0542042087677945</v>
      </c>
      <c r="I15" s="4">
        <f t="shared" si="4"/>
        <v>1.0453677213614272</v>
      </c>
    </row>
    <row r="16" spans="1: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4">
        <f t="shared" si="0"/>
        <v>5.1541086556904592E-2</v>
      </c>
      <c r="E16" s="4">
        <f t="shared" si="1"/>
        <v>1.4870445476771368</v>
      </c>
      <c r="F16" s="4">
        <f t="shared" si="2"/>
        <v>4.9005536559733081</v>
      </c>
      <c r="G16" s="4">
        <f t="shared" si="3"/>
        <v>8.099355513017203</v>
      </c>
      <c r="I16" s="4">
        <f t="shared" si="4"/>
        <v>1.0515410865569046</v>
      </c>
    </row>
    <row r="17" spans="1: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4">
        <f t="shared" si="0"/>
        <v>4.3141822620070602E-2</v>
      </c>
      <c r="E17" s="4">
        <f t="shared" si="1"/>
        <v>2.7225791361817038</v>
      </c>
      <c r="F17" s="4">
        <f t="shared" si="2"/>
        <v>3.2336926150003005</v>
      </c>
      <c r="G17" s="4">
        <f t="shared" si="3"/>
        <v>3.0915988462501751</v>
      </c>
      <c r="I17" s="4">
        <f t="shared" si="4"/>
        <v>1.0431418226200706</v>
      </c>
    </row>
    <row r="18" spans="1: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4">
        <f t="shared" si="0"/>
        <v>2.7860701383498609E-2</v>
      </c>
      <c r="E18" s="4">
        <f t="shared" si="1"/>
        <v>2.4442518617434557</v>
      </c>
      <c r="F18" s="4">
        <f t="shared" si="2"/>
        <v>3.5001952200035693</v>
      </c>
      <c r="G18" s="4">
        <f t="shared" si="3"/>
        <v>3.2767707183142547</v>
      </c>
      <c r="I18" s="4">
        <f t="shared" si="4"/>
        <v>1.0278607013834986</v>
      </c>
    </row>
    <row r="19" spans="1: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4">
        <f t="shared" si="0"/>
        <v>2.8389055365646731E-2</v>
      </c>
      <c r="E19" s="4">
        <f t="shared" si="1"/>
        <v>3.2574066825890045</v>
      </c>
      <c r="F19" s="4">
        <f t="shared" si="2"/>
        <v>3.6841116260581259</v>
      </c>
      <c r="G19" s="4">
        <f t="shared" si="3"/>
        <v>2.3720770608902018</v>
      </c>
      <c r="I19" s="4">
        <f t="shared" si="4"/>
        <v>1.0283890553656467</v>
      </c>
    </row>
    <row r="20" spans="1: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4">
        <f t="shared" si="0"/>
        <v>2.9357116313638132E-2</v>
      </c>
      <c r="E20" s="4">
        <f t="shared" si="1"/>
        <v>3.5705440070765153</v>
      </c>
      <c r="F20" s="4">
        <f t="shared" si="2"/>
        <v>4.0547463586137615</v>
      </c>
      <c r="G20" s="4">
        <f t="shared" si="3"/>
        <v>2.112797696937974</v>
      </c>
      <c r="I20" s="4">
        <f t="shared" si="4"/>
        <v>1.0293571163136381</v>
      </c>
    </row>
    <row r="21" spans="1: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4">
        <f t="shared" si="0"/>
        <v>2.7800775035285552E-2</v>
      </c>
      <c r="E21" s="4">
        <f t="shared" si="1"/>
        <v>2.4964479255615517</v>
      </c>
      <c r="F21" s="4">
        <f t="shared" si="2"/>
        <v>3.5746148806349098</v>
      </c>
      <c r="G21" s="4">
        <f t="shared" si="3"/>
        <v>3.128123789291946</v>
      </c>
      <c r="I21" s="4">
        <f t="shared" si="4"/>
        <v>1.0278007750352856</v>
      </c>
    </row>
    <row r="22" spans="1: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4">
        <f t="shared" si="0"/>
        <v>2.756590851828955E-2</v>
      </c>
      <c r="E22" s="4">
        <f t="shared" si="1"/>
        <v>3.0216280437866958</v>
      </c>
      <c r="F22" s="4">
        <f t="shared" si="2"/>
        <v>3.3394184312175725</v>
      </c>
      <c r="G22" s="4">
        <f t="shared" si="3"/>
        <v>2.7056332500154929</v>
      </c>
      <c r="I22" s="4">
        <f t="shared" si="4"/>
        <v>1.0275659085182896</v>
      </c>
    </row>
    <row r="23" spans="1: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4">
        <f t="shared" si="0"/>
        <v>2.8094952229132275E-2</v>
      </c>
      <c r="E23" s="4">
        <f t="shared" si="1"/>
        <v>2.5180095536605247</v>
      </c>
      <c r="F23" s="4">
        <f t="shared" si="2"/>
        <v>3.1608767917231666</v>
      </c>
      <c r="G23" s="4">
        <f t="shared" si="3"/>
        <v>3.4904866287355798</v>
      </c>
      <c r="I23" s="4">
        <f t="shared" si="4"/>
        <v>1.0280949522291323</v>
      </c>
    </row>
    <row r="24" spans="1: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4">
        <f t="shared" si="0"/>
        <v>2.8706518068219999E-2</v>
      </c>
      <c r="E24" s="4">
        <f t="shared" si="1"/>
        <v>2.4040595399188094</v>
      </c>
      <c r="F24" s="4">
        <f t="shared" si="2"/>
        <v>3.2478976234003651</v>
      </c>
      <c r="G24" s="4">
        <f t="shared" si="3"/>
        <v>3.6212800652262529</v>
      </c>
      <c r="I24" s="4">
        <f t="shared" si="4"/>
        <v>1.02870651806822</v>
      </c>
    </row>
    <row r="25" spans="1: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4">
        <f t="shared" si="0"/>
        <v>2.8330676432605451E-2</v>
      </c>
      <c r="E25" s="4">
        <f t="shared" si="1"/>
        <v>2.3824215945665332</v>
      </c>
      <c r="F25" s="4">
        <f t="shared" si="2"/>
        <v>3.3635502642314781</v>
      </c>
      <c r="G25" s="4">
        <f t="shared" si="3"/>
        <v>3.534142084896422</v>
      </c>
      <c r="I25" s="4">
        <f t="shared" si="4"/>
        <v>1.0283306764326055</v>
      </c>
    </row>
    <row r="26" spans="1: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4">
        <f t="shared" si="0"/>
        <v>2.8518556950641649E-2</v>
      </c>
      <c r="E26" s="4">
        <f t="shared" si="1"/>
        <v>2.0387616943256077</v>
      </c>
      <c r="F26" s="4">
        <f t="shared" si="2"/>
        <v>3.5669840225370653</v>
      </c>
      <c r="G26" s="4">
        <f t="shared" si="3"/>
        <v>4.3638147467988224</v>
      </c>
      <c r="I26" s="4">
        <f t="shared" si="4"/>
        <v>1.0285185569506416</v>
      </c>
    </row>
    <row r="27" spans="1: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4">
        <f t="shared" si="0"/>
        <v>4.6897421875761847E-2</v>
      </c>
      <c r="E27" s="4">
        <f t="shared" si="1"/>
        <v>2.0965311564751379</v>
      </c>
      <c r="F27" s="4">
        <f t="shared" si="2"/>
        <v>3.4794974034075432</v>
      </c>
      <c r="G27" s="4">
        <f t="shared" si="3"/>
        <v>4.2440533103548539</v>
      </c>
      <c r="I27" s="4">
        <f t="shared" si="4"/>
        <v>1.0468974218757618</v>
      </c>
    </row>
    <row r="28" spans="1: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4">
        <f t="shared" si="0"/>
        <v>2.8335977831583037E-2</v>
      </c>
      <c r="E28" s="4">
        <f t="shared" si="1"/>
        <v>3.9845186989078805</v>
      </c>
      <c r="F28" s="4">
        <f t="shared" si="2"/>
        <v>3.225353945404827</v>
      </c>
      <c r="G28" s="4">
        <f t="shared" si="3"/>
        <v>2.2779812950923497</v>
      </c>
      <c r="I28" s="4">
        <f t="shared" si="4"/>
        <v>1.028335977831583</v>
      </c>
    </row>
    <row r="29" spans="1: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4">
        <f t="shared" si="0"/>
        <v>3.2387289595930069E-2</v>
      </c>
      <c r="E29" s="4">
        <f t="shared" si="1"/>
        <v>1.4421074842884647</v>
      </c>
      <c r="F29" s="4">
        <f t="shared" si="2"/>
        <v>4.7629301827210009</v>
      </c>
      <c r="G29" s="4">
        <f t="shared" si="3"/>
        <v>10.350292996868454</v>
      </c>
      <c r="I29" s="4">
        <f t="shared" si="4"/>
        <v>1.0323872895959301</v>
      </c>
    </row>
    <row r="30" spans="1: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4">
        <f t="shared" si="0"/>
        <v>2.7392607728453422E-2</v>
      </c>
      <c r="E30" s="4">
        <f t="shared" si="1"/>
        <v>3.370640386595011</v>
      </c>
      <c r="F30" s="4">
        <f t="shared" si="2"/>
        <v>3.5302408532843148</v>
      </c>
      <c r="G30" s="4">
        <f t="shared" si="3"/>
        <v>2.3806481108081754</v>
      </c>
      <c r="I30" s="4">
        <f t="shared" si="4"/>
        <v>1.0273926077284534</v>
      </c>
    </row>
    <row r="31" spans="1: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4">
        <f t="shared" si="0"/>
        <v>2.7392607728453422E-2</v>
      </c>
      <c r="E31" s="4">
        <f t="shared" si="1"/>
        <v>3.370640386595011</v>
      </c>
      <c r="F31" s="4">
        <f t="shared" si="2"/>
        <v>3.5302408532843148</v>
      </c>
      <c r="G31" s="4">
        <f t="shared" si="3"/>
        <v>2.3806481108081754</v>
      </c>
      <c r="I31" s="4">
        <f t="shared" si="4"/>
        <v>1.0273926077284534</v>
      </c>
    </row>
    <row r="32" spans="1: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4">
        <f t="shared" si="0"/>
        <v>3.8793267471763482E-2</v>
      </c>
      <c r="E32" s="4">
        <f t="shared" si="1"/>
        <v>3.0994356547920838</v>
      </c>
      <c r="F32" s="4">
        <f t="shared" si="2"/>
        <v>3.2403113478520105</v>
      </c>
      <c r="G32" s="4">
        <f t="shared" si="3"/>
        <v>2.7118769078466247</v>
      </c>
      <c r="I32" s="4">
        <f t="shared" si="4"/>
        <v>1.0387932674717635</v>
      </c>
    </row>
    <row r="33" spans="1: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4">
        <f t="shared" si="0"/>
        <v>3.9653426944871617E-2</v>
      </c>
      <c r="E33" s="4">
        <f t="shared" si="1"/>
        <v>2.5106399366225078</v>
      </c>
      <c r="F33" s="4">
        <f t="shared" si="2"/>
        <v>3.3849634321826461</v>
      </c>
      <c r="G33" s="4">
        <f t="shared" si="3"/>
        <v>3.2650821361112699</v>
      </c>
      <c r="I33" s="4">
        <f t="shared" si="4"/>
        <v>1.0396534269448716</v>
      </c>
    </row>
    <row r="34" spans="1: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4">
        <f t="shared" si="0"/>
        <v>4.1557620735421352E-2</v>
      </c>
      <c r="E34" s="4">
        <f t="shared" si="1"/>
        <v>4.6402580134320157</v>
      </c>
      <c r="F34" s="4">
        <f t="shared" si="2"/>
        <v>3.5350258248986552</v>
      </c>
      <c r="G34" s="4">
        <f t="shared" si="3"/>
        <v>1.9935751964424395</v>
      </c>
      <c r="I34" s="4">
        <f t="shared" si="4"/>
        <v>1.0415576207354214</v>
      </c>
    </row>
    <row r="35" spans="1: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4">
        <f t="shared" si="0"/>
        <v>5.4165047210630979E-2</v>
      </c>
      <c r="E35" s="4">
        <f t="shared" si="1"/>
        <v>3.0268447225113322</v>
      </c>
      <c r="F35" s="4">
        <f t="shared" si="2"/>
        <v>2.9269102410878856</v>
      </c>
      <c r="G35" s="4">
        <f t="shared" si="3"/>
        <v>3.0490989186953819</v>
      </c>
      <c r="I35" s="4">
        <f t="shared" si="4"/>
        <v>1.054165047210631</v>
      </c>
    </row>
    <row r="36" spans="1: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4">
        <f t="shared" si="0"/>
        <v>6.3330606605705109E-2</v>
      </c>
      <c r="E36" s="4">
        <f t="shared" si="1"/>
        <v>1.5064295059513748</v>
      </c>
      <c r="F36" s="4">
        <f t="shared" si="2"/>
        <v>4.2024371937579472</v>
      </c>
      <c r="G36" s="4">
        <f t="shared" si="3"/>
        <v>10.181066185453098</v>
      </c>
      <c r="I36" s="4">
        <f t="shared" si="4"/>
        <v>1.0633306066057051</v>
      </c>
    </row>
    <row r="37" spans="1: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4">
        <f t="shared" si="0"/>
        <v>4.4355606320197971E-2</v>
      </c>
      <c r="E37" s="4">
        <f t="shared" si="1"/>
        <v>2.1247134960226504</v>
      </c>
      <c r="F37" s="4">
        <f t="shared" si="2"/>
        <v>3.2379289089788372</v>
      </c>
      <c r="G37" s="4">
        <f t="shared" si="3"/>
        <v>4.5349640287769786</v>
      </c>
      <c r="I37" s="4">
        <f t="shared" si="4"/>
        <v>1.044355606320198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4">
        <f t="shared" si="0"/>
        <v>4.7512946027927327E-2</v>
      </c>
      <c r="E40" s="4">
        <f t="shared" si="1"/>
        <v>5.3593009005717551</v>
      </c>
      <c r="F40" s="4">
        <f t="shared" si="2"/>
        <v>3.783945832811074</v>
      </c>
      <c r="G40" s="4">
        <f t="shared" si="3"/>
        <v>1.821048802135552</v>
      </c>
      <c r="I40" s="4">
        <f t="shared" si="4"/>
        <v>1.0475129460279273</v>
      </c>
    </row>
    <row r="41" spans="1: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4">
        <f t="shared" si="0"/>
        <v>4.5214138286893801E-2</v>
      </c>
      <c r="E41" s="4">
        <f t="shared" si="1"/>
        <v>3.5836351028584637</v>
      </c>
      <c r="F41" s="4">
        <f t="shared" si="2"/>
        <v>3.3621512216278742</v>
      </c>
      <c r="G41" s="4">
        <f t="shared" si="3"/>
        <v>2.3611350829991373</v>
      </c>
      <c r="I41" s="4">
        <f t="shared" si="4"/>
        <v>1.0452141382868938</v>
      </c>
    </row>
    <row r="42" spans="1: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4">
        <f t="shared" si="0"/>
        <v>4.8960942015026099E-2</v>
      </c>
      <c r="E42" s="4">
        <f t="shared" si="1"/>
        <v>1.8438655107726805</v>
      </c>
      <c r="F42" s="4">
        <f t="shared" si="2"/>
        <v>4.682420814267056</v>
      </c>
      <c r="G42" s="4">
        <f t="shared" si="3"/>
        <v>4.0967429013005381</v>
      </c>
      <c r="I42" s="4">
        <f t="shared" si="4"/>
        <v>1.0489609420150261</v>
      </c>
    </row>
    <row r="43" spans="1: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4">
        <f t="shared" si="0"/>
        <v>4.3412777226083943E-2</v>
      </c>
      <c r="E43" s="4">
        <f t="shared" si="1"/>
        <v>3.1798884249675448</v>
      </c>
      <c r="F43" s="4">
        <f t="shared" si="2"/>
        <v>3.3333946337605971</v>
      </c>
      <c r="G43" s="4">
        <f t="shared" si="3"/>
        <v>2.5938380961920977</v>
      </c>
      <c r="I43" s="4">
        <f t="shared" si="4"/>
        <v>1.0434127772260839</v>
      </c>
    </row>
    <row r="44" spans="1: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4">
        <f t="shared" si="0"/>
        <v>3.1827375413196579E-2</v>
      </c>
      <c r="E44" s="4">
        <f t="shared" si="1"/>
        <v>1.452028799997148</v>
      </c>
      <c r="F44" s="4">
        <f t="shared" si="2"/>
        <v>4.8470603518853776</v>
      </c>
      <c r="G44" s="4">
        <f t="shared" si="3"/>
        <v>9.5240080514441736</v>
      </c>
      <c r="I44" s="4">
        <f t="shared" si="4"/>
        <v>1.0318273754131966</v>
      </c>
    </row>
    <row r="45" spans="1: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4">
        <f t="shared" si="0"/>
        <v>3.3104909066296706E-2</v>
      </c>
      <c r="E45" s="4">
        <f t="shared" si="1"/>
        <v>1.6391211195107263</v>
      </c>
      <c r="F45" s="4">
        <f t="shared" si="2"/>
        <v>4.536247781231812</v>
      </c>
      <c r="G45" s="4">
        <f t="shared" si="3"/>
        <v>5.9007338843353221</v>
      </c>
      <c r="I45" s="4">
        <f t="shared" si="4"/>
        <v>1.0331049090662967</v>
      </c>
    </row>
    <row r="46" spans="1: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4">
        <f t="shared" si="0"/>
        <v>3.0739563746898568E-2</v>
      </c>
      <c r="E46" s="4">
        <f t="shared" si="1"/>
        <v>4.2689023191403868</v>
      </c>
      <c r="F46" s="4">
        <f t="shared" si="2"/>
        <v>4.2471190563261692</v>
      </c>
      <c r="G46" s="4">
        <f t="shared" si="3"/>
        <v>1.8857463286799108</v>
      </c>
      <c r="I46" s="4">
        <f t="shared" si="4"/>
        <v>1.0307395637468986</v>
      </c>
    </row>
    <row r="47" spans="1: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4">
        <f t="shared" si="0"/>
        <v>2.8574474106909831E-2</v>
      </c>
      <c r="E47" s="4">
        <f t="shared" si="1"/>
        <v>2.1949489842569232</v>
      </c>
      <c r="F47" s="4">
        <f t="shared" si="2"/>
        <v>3.4390795783015764</v>
      </c>
      <c r="G47" s="4">
        <f t="shared" si="3"/>
        <v>3.9427035278318536</v>
      </c>
      <c r="I47" s="4">
        <f t="shared" si="4"/>
        <v>1.0285744741069098</v>
      </c>
    </row>
    <row r="48" spans="1: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4">
        <f t="shared" si="0"/>
        <v>3.1839765310971657E-2</v>
      </c>
      <c r="E48" s="4">
        <f t="shared" si="1"/>
        <v>1.7935014027320946</v>
      </c>
      <c r="F48" s="4">
        <f t="shared" si="2"/>
        <v>4.1010554003307078</v>
      </c>
      <c r="G48" s="4">
        <f t="shared" si="3"/>
        <v>5.0354555028342389</v>
      </c>
      <c r="I48" s="4">
        <f t="shared" si="4"/>
        <v>1.0318397653109717</v>
      </c>
    </row>
    <row r="49" spans="1: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4">
        <f t="shared" si="0"/>
        <v>4.5707435105373229E-2</v>
      </c>
      <c r="E49" s="4">
        <f t="shared" si="1"/>
        <v>2.2014418034420489</v>
      </c>
      <c r="F49" s="4">
        <f t="shared" si="2"/>
        <v>3.1656587704341432</v>
      </c>
      <c r="G49" s="4">
        <f t="shared" si="3"/>
        <v>4.3504320427746226</v>
      </c>
      <c r="I49" s="4">
        <f t="shared" si="4"/>
        <v>1.0457074351053732</v>
      </c>
    </row>
    <row r="50" spans="1: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4">
        <f t="shared" si="0"/>
        <v>4.4583373759589984E-2</v>
      </c>
      <c r="E50" s="4">
        <f t="shared" si="1"/>
        <v>2.4028448250320062</v>
      </c>
      <c r="F50" s="4">
        <f t="shared" si="2"/>
        <v>3.4591274646608094</v>
      </c>
      <c r="G50" s="4">
        <f t="shared" si="3"/>
        <v>3.3928622478834591</v>
      </c>
      <c r="I50" s="4">
        <f t="shared" si="4"/>
        <v>1.04458337375959</v>
      </c>
    </row>
    <row r="51" spans="1: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4">
        <f t="shared" si="0"/>
        <v>4.3294816581686657E-2</v>
      </c>
      <c r="E51" s="4">
        <f t="shared" si="1"/>
        <v>2.4753796492822877</v>
      </c>
      <c r="F51" s="4">
        <f t="shared" si="2"/>
        <v>3.1030003946080837</v>
      </c>
      <c r="G51" s="4">
        <f t="shared" si="3"/>
        <v>3.6529302393687004</v>
      </c>
      <c r="I51" s="4">
        <f t="shared" si="4"/>
        <v>1.0432948165816867</v>
      </c>
    </row>
    <row r="52" spans="1: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4">
        <f t="shared" si="0"/>
        <v>4.9075295751978665E-2</v>
      </c>
      <c r="E52" s="4">
        <f t="shared" si="1"/>
        <v>1.370031499798829</v>
      </c>
      <c r="F52" s="4">
        <f t="shared" si="2"/>
        <v>5.5999399967203827</v>
      </c>
      <c r="G52" s="4">
        <f t="shared" si="3"/>
        <v>10.926999278779125</v>
      </c>
      <c r="I52" s="4">
        <f t="shared" si="4"/>
        <v>1.0490752957519787</v>
      </c>
    </row>
    <row r="53" spans="1: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4">
        <f t="shared" si="0"/>
        <v>2.9755487953974313E-2</v>
      </c>
      <c r="E53" s="4">
        <f t="shared" si="1"/>
        <v>3.6903040672194662</v>
      </c>
      <c r="F53" s="4">
        <f t="shared" si="2"/>
        <v>4.1002324687533296</v>
      </c>
      <c r="G53" s="4">
        <f t="shared" si="3"/>
        <v>2.0612988687977691</v>
      </c>
      <c r="I53" s="4">
        <f t="shared" si="4"/>
        <v>1.0297554879539743</v>
      </c>
    </row>
    <row r="54" spans="1: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4">
        <f t="shared" si="0"/>
        <v>3.2402931472993224E-2</v>
      </c>
      <c r="E54" s="4">
        <f t="shared" si="1"/>
        <v>2.337565418779548</v>
      </c>
      <c r="F54" s="4">
        <f t="shared" si="2"/>
        <v>3.5835345792114857</v>
      </c>
      <c r="G54" s="4">
        <f t="shared" si="3"/>
        <v>3.4112183779565752</v>
      </c>
      <c r="I54" s="4">
        <f t="shared" si="4"/>
        <v>1.0324029314729932</v>
      </c>
    </row>
    <row r="55" spans="1: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4">
        <f t="shared" si="0"/>
        <v>3.7477090323316808E-2</v>
      </c>
      <c r="E55" s="4">
        <f t="shared" si="1"/>
        <v>1.549421014258779</v>
      </c>
      <c r="F55" s="4">
        <f t="shared" si="2"/>
        <v>4.9029737528926116</v>
      </c>
      <c r="G55" s="4">
        <f t="shared" si="3"/>
        <v>6.6383530469347241</v>
      </c>
      <c r="I55" s="4">
        <f t="shared" si="4"/>
        <v>1.0374770903233168</v>
      </c>
    </row>
    <row r="56" spans="1: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4">
        <f t="shared" si="0"/>
        <v>3.3598749135047568E-2</v>
      </c>
      <c r="E56" s="4">
        <f t="shared" si="1"/>
        <v>1.4223008470318612</v>
      </c>
      <c r="F56" s="4">
        <f t="shared" si="2"/>
        <v>5.5892623662437355</v>
      </c>
      <c r="G56" s="4">
        <f t="shared" si="3"/>
        <v>8.4746205573089277</v>
      </c>
      <c r="I56" s="4">
        <f t="shared" si="4"/>
        <v>1.0335987491350476</v>
      </c>
    </row>
    <row r="57" spans="1: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4">
        <f t="shared" si="0"/>
        <v>3.7851382163603731E-2</v>
      </c>
      <c r="E57" s="4">
        <f t="shared" si="1"/>
        <v>3.0964225127232807</v>
      </c>
      <c r="F57" s="4">
        <f t="shared" si="2"/>
        <v>3.5523913105698504</v>
      </c>
      <c r="G57" s="4">
        <f t="shared" si="3"/>
        <v>2.5281500794394427</v>
      </c>
      <c r="I57" s="4">
        <f t="shared" si="4"/>
        <v>1.0378513821636037</v>
      </c>
    </row>
    <row r="58" spans="1: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4">
        <f t="shared" si="0"/>
        <v>4.2368104469383328E-2</v>
      </c>
      <c r="E58" s="4">
        <f t="shared" si="1"/>
        <v>1.7733263956402074</v>
      </c>
      <c r="F58" s="4">
        <f t="shared" si="2"/>
        <v>4.1721529589897237</v>
      </c>
      <c r="G58" s="4">
        <f t="shared" si="3"/>
        <v>5.0915559958798235</v>
      </c>
      <c r="I58" s="4">
        <f t="shared" si="4"/>
        <v>1.0423681044693833</v>
      </c>
    </row>
    <row r="59" spans="1: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4">
        <f t="shared" si="0"/>
        <v>4.1137812672467522E-2</v>
      </c>
      <c r="E59" s="4">
        <f t="shared" si="1"/>
        <v>1.9613703973521015</v>
      </c>
      <c r="F59" s="4">
        <f t="shared" si="2"/>
        <v>3.864481001515367</v>
      </c>
      <c r="G59" s="4">
        <f t="shared" si="3"/>
        <v>4.3217932020509577</v>
      </c>
      <c r="I59" s="4">
        <f t="shared" si="4"/>
        <v>1.0411378126724675</v>
      </c>
    </row>
    <row r="60" spans="1: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4">
        <f t="shared" si="0"/>
        <v>3.8469414006919944E-2</v>
      </c>
      <c r="E60" s="4">
        <f t="shared" si="1"/>
        <v>2.5294674912458555</v>
      </c>
      <c r="F60" s="4">
        <f t="shared" si="2"/>
        <v>3.5331338152272713</v>
      </c>
      <c r="G60" s="4">
        <f t="shared" si="3"/>
        <v>3.109210819870166</v>
      </c>
      <c r="I60" s="4">
        <f t="shared" si="4"/>
        <v>1.0384694140069199</v>
      </c>
    </row>
    <row r="61" spans="1: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4">
        <f t="shared" si="0"/>
        <v>2.8328892830197461E-2</v>
      </c>
      <c r="E61" s="4">
        <f t="shared" si="1"/>
        <v>3.8769199666402692</v>
      </c>
      <c r="F61" s="4">
        <f t="shared" si="2"/>
        <v>3.2359488202071289</v>
      </c>
      <c r="G61" s="4">
        <f t="shared" si="3"/>
        <v>2.3092826298352125</v>
      </c>
      <c r="I61" s="4">
        <f t="shared" si="4"/>
        <v>1.0283288928301975</v>
      </c>
    </row>
    <row r="62" spans="1: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4">
        <f t="shared" si="0"/>
        <v>2.9793369098055633E-2</v>
      </c>
      <c r="E62" s="4">
        <f t="shared" si="1"/>
        <v>2.0093107838321216</v>
      </c>
      <c r="F62" s="4">
        <f t="shared" si="2"/>
        <v>3.5616778247401677</v>
      </c>
      <c r="G62" s="4">
        <f t="shared" si="3"/>
        <v>4.5136465000624924</v>
      </c>
      <c r="I62" s="4">
        <f t="shared" si="4"/>
        <v>1.0297933690980556</v>
      </c>
    </row>
    <row r="63" spans="1: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4">
        <f t="shared" si="0"/>
        <v>2.6115132040132494E-2</v>
      </c>
      <c r="E63" s="4">
        <f t="shared" si="1"/>
        <v>2.6497412354640288</v>
      </c>
      <c r="F63" s="4">
        <f t="shared" si="2"/>
        <v>3.1965388966539812</v>
      </c>
      <c r="G63" s="4">
        <f t="shared" si="3"/>
        <v>3.2282401951720425</v>
      </c>
      <c r="I63" s="4">
        <f t="shared" si="4"/>
        <v>1.0261151320401325</v>
      </c>
    </row>
    <row r="64" spans="1: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4">
        <f t="shared" si="0"/>
        <v>2.927381530001627E-2</v>
      </c>
      <c r="E64" s="4">
        <f t="shared" si="1"/>
        <v>3.3564439124201386</v>
      </c>
      <c r="F64" s="4">
        <f t="shared" si="2"/>
        <v>3.6344823428338886</v>
      </c>
      <c r="G64" s="4">
        <f t="shared" si="3"/>
        <v>2.3423412046975631</v>
      </c>
      <c r="I64" s="4">
        <f t="shared" si="4"/>
        <v>1.0292738153000163</v>
      </c>
    </row>
    <row r="65" spans="1: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4">
        <f t="shared" si="0"/>
        <v>2.7439961097841303E-2</v>
      </c>
      <c r="E65" s="4">
        <f t="shared" si="1"/>
        <v>2.9684679754209959</v>
      </c>
      <c r="F65" s="4">
        <f t="shared" si="2"/>
        <v>3.2540532873822623</v>
      </c>
      <c r="G65" s="4">
        <f t="shared" si="3"/>
        <v>2.8104346383245349</v>
      </c>
      <c r="I65" s="4">
        <f t="shared" si="4"/>
        <v>1.0274399610978413</v>
      </c>
    </row>
    <row r="66" spans="1: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4">
        <f t="shared" si="0"/>
        <v>3.8983300958029155E-2</v>
      </c>
      <c r="E66" s="4">
        <f t="shared" si="1"/>
        <v>2.3814853843275801</v>
      </c>
      <c r="F66" s="4">
        <f t="shared" si="2"/>
        <v>3.4260230727994618</v>
      </c>
      <c r="G66" s="4">
        <f t="shared" si="3"/>
        <v>3.4696875958630558</v>
      </c>
      <c r="I66" s="4">
        <f t="shared" si="4"/>
        <v>1.0389833009580292</v>
      </c>
    </row>
    <row r="67" spans="1: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4">
        <f t="shared" ref="D67:D130" si="5">IF(A67="","",((1/A67)+(1/B67)+(1/C67))-1)</f>
        <v>3.8461538461538325E-2</v>
      </c>
      <c r="E67" s="4">
        <f t="shared" ref="E67:E130" si="6">IF(A67="","",(3*A67)/(3-($D67*A67)))</f>
        <v>2.6896551724137931</v>
      </c>
      <c r="F67" s="4">
        <f t="shared" ref="F67:F130" si="7">IF(B67="","",(3*B67)/(3-($D67*B67)))</f>
        <v>3.2499999999999996</v>
      </c>
      <c r="G67" s="4">
        <f t="shared" ref="G67:G130" si="8">IF(C67="","",(3*C67)/(3-($D67*C67)))</f>
        <v>3.1199999999999997</v>
      </c>
      <c r="I67" s="4">
        <f t="shared" ref="I67:I130" si="9">IF(A67="","",D67+1)</f>
        <v>1.0384615384615383</v>
      </c>
    </row>
    <row r="68" spans="1: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4">
        <f t="shared" si="5"/>
        <v>4.6312158885608579E-2</v>
      </c>
      <c r="E68" s="4">
        <f t="shared" si="6"/>
        <v>7.040125188881702</v>
      </c>
      <c r="F68" s="4">
        <f t="shared" si="7"/>
        <v>4.2291920557824136</v>
      </c>
      <c r="G68" s="4">
        <f t="shared" si="8"/>
        <v>1.6089967662668929</v>
      </c>
      <c r="I68" s="4">
        <f t="shared" si="9"/>
        <v>1.0463121588856086</v>
      </c>
    </row>
    <row r="69" spans="1: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4">
        <f t="shared" si="5"/>
        <v>6.2277168566273966E-2</v>
      </c>
      <c r="E69" s="4">
        <f t="shared" si="6"/>
        <v>1.6335803048322401</v>
      </c>
      <c r="F69" s="4">
        <f t="shared" si="7"/>
        <v>3.8557488976147112</v>
      </c>
      <c r="G69" s="4">
        <f t="shared" si="8"/>
        <v>7.7824236591704397</v>
      </c>
      <c r="I69" s="4">
        <f t="shared" si="9"/>
        <v>1.062277168566274</v>
      </c>
    </row>
    <row r="70" spans="1: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4">
        <f t="shared" si="5"/>
        <v>5.7707659596490046E-2</v>
      </c>
      <c r="E70" s="4">
        <f t="shared" si="6"/>
        <v>1.9720757896321621</v>
      </c>
      <c r="F70" s="4">
        <f t="shared" si="7"/>
        <v>3.6264816163111226</v>
      </c>
      <c r="G70" s="4">
        <f t="shared" si="8"/>
        <v>4.604672033206521</v>
      </c>
      <c r="I70" s="4">
        <f t="shared" si="9"/>
        <v>1.05770765959649</v>
      </c>
    </row>
    <row r="71" spans="1: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4">
        <f t="shared" si="5"/>
        <v>4.4377484732832873E-2</v>
      </c>
      <c r="E71" s="4">
        <f t="shared" si="6"/>
        <v>3.757895599449343</v>
      </c>
      <c r="F71" s="4">
        <f t="shared" si="7"/>
        <v>3.2050779644014185</v>
      </c>
      <c r="G71" s="4">
        <f t="shared" si="8"/>
        <v>2.3702932411183166</v>
      </c>
      <c r="I71" s="4">
        <f t="shared" si="9"/>
        <v>1.0443774847328329</v>
      </c>
    </row>
    <row r="72" spans="1: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4">
        <f t="shared" si="5"/>
        <v>4.8101214868952802E-2</v>
      </c>
      <c r="E72" s="4">
        <f t="shared" si="6"/>
        <v>4.2284815302242214</v>
      </c>
      <c r="F72" s="4">
        <f t="shared" si="7"/>
        <v>3.786755576959612</v>
      </c>
      <c r="G72" s="4">
        <f t="shared" si="8"/>
        <v>2.0022818835848057</v>
      </c>
      <c r="I72" s="4">
        <f t="shared" si="9"/>
        <v>1.0481012148689528</v>
      </c>
    </row>
    <row r="73" spans="1: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4">
        <f t="shared" si="5"/>
        <v>5.2415014304485252E-2</v>
      </c>
      <c r="E73" s="4">
        <f t="shared" si="6"/>
        <v>6.4787973346441996</v>
      </c>
      <c r="F73" s="4">
        <f t="shared" si="7"/>
        <v>5.3348594914671423</v>
      </c>
      <c r="G73" s="4">
        <f t="shared" si="8"/>
        <v>1.5192858043356479</v>
      </c>
      <c r="I73" s="4">
        <f t="shared" si="9"/>
        <v>1.0524150143044853</v>
      </c>
    </row>
    <row r="74" spans="1: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4">
        <f t="shared" si="5"/>
        <v>4.95517026256731E-2</v>
      </c>
      <c r="E74" s="4">
        <f t="shared" si="6"/>
        <v>1.7173716023964465</v>
      </c>
      <c r="F74" s="4">
        <f t="shared" si="7"/>
        <v>4.5246318400375642</v>
      </c>
      <c r="G74" s="4">
        <f t="shared" si="8"/>
        <v>5.0838225234082755</v>
      </c>
      <c r="I74" s="4">
        <f t="shared" si="9"/>
        <v>1.0495517026256731</v>
      </c>
    </row>
    <row r="75" spans="1: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4">
        <f t="shared" si="5"/>
        <v>5.2970230840828414E-2</v>
      </c>
      <c r="E75" s="4">
        <f t="shared" si="6"/>
        <v>7.9481602332448924</v>
      </c>
      <c r="F75" s="4">
        <f t="shared" si="7"/>
        <v>5.0659326107108207</v>
      </c>
      <c r="G75" s="4">
        <f t="shared" si="8"/>
        <v>1.4775682223131192</v>
      </c>
      <c r="I75" s="4">
        <f t="shared" si="9"/>
        <v>1.0529702308408284</v>
      </c>
    </row>
    <row r="76" spans="1: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4">
        <f t="shared" si="5"/>
        <v>4.5794326337312619E-2</v>
      </c>
      <c r="E76" s="4">
        <f t="shared" si="6"/>
        <v>2.1055676762378339</v>
      </c>
      <c r="F76" s="4">
        <f t="shared" si="7"/>
        <v>4.0903896882986679</v>
      </c>
      <c r="G76" s="4">
        <f t="shared" si="8"/>
        <v>3.5638780792542124</v>
      </c>
      <c r="I76" s="4">
        <f t="shared" si="9"/>
        <v>1.0457943263373126</v>
      </c>
    </row>
    <row r="77" spans="1: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4">
        <f t="shared" si="5"/>
        <v>4.5820452461310168E-2</v>
      </c>
      <c r="E77" s="4">
        <f t="shared" si="6"/>
        <v>2.2657881912772466</v>
      </c>
      <c r="F77" s="4">
        <f t="shared" si="7"/>
        <v>3.8991577020194268</v>
      </c>
      <c r="G77" s="4">
        <f t="shared" si="8"/>
        <v>3.3092110237164762</v>
      </c>
      <c r="I77" s="4">
        <f t="shared" si="9"/>
        <v>1.0458204524613102</v>
      </c>
    </row>
    <row r="78" spans="1: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4">
        <f t="shared" si="5"/>
        <v>2.8022712517881798E-2</v>
      </c>
      <c r="E78" s="4">
        <f t="shared" si="6"/>
        <v>2.0900215159330728</v>
      </c>
      <c r="F78" s="4">
        <f t="shared" si="7"/>
        <v>3.6610595259559244</v>
      </c>
      <c r="G78" s="4">
        <f t="shared" si="8"/>
        <v>4.0259098768656507</v>
      </c>
      <c r="I78" s="4">
        <f t="shared" si="9"/>
        <v>1.0280227125178818</v>
      </c>
    </row>
    <row r="79" spans="1: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4">
        <f t="shared" si="5"/>
        <v>3.2832233363513819E-2</v>
      </c>
      <c r="E79" s="4">
        <f t="shared" si="6"/>
        <v>1.6388769549767364</v>
      </c>
      <c r="F79" s="4">
        <f t="shared" si="7"/>
        <v>4.1940594527184443</v>
      </c>
      <c r="G79" s="4">
        <f t="shared" si="8"/>
        <v>6.6052997091887669</v>
      </c>
      <c r="I79" s="4">
        <f t="shared" si="9"/>
        <v>1.0328322333635138</v>
      </c>
    </row>
    <row r="80" spans="1: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4">
        <f t="shared" si="5"/>
        <v>2.9980803836747727E-2</v>
      </c>
      <c r="E80" s="4">
        <f t="shared" si="6"/>
        <v>1.5125221596497054</v>
      </c>
      <c r="F80" s="4">
        <f t="shared" si="7"/>
        <v>4.8546253292317596</v>
      </c>
      <c r="G80" s="4">
        <f t="shared" si="8"/>
        <v>7.5265192250744235</v>
      </c>
      <c r="I80" s="4">
        <f t="shared" si="9"/>
        <v>1.0299808038367477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4">
        <f t="shared" si="5"/>
        <v>2.9347020435914084E-2</v>
      </c>
      <c r="E81" s="4">
        <f t="shared" si="6"/>
        <v>1.5841752278485852</v>
      </c>
      <c r="F81" s="4">
        <f t="shared" si="7"/>
        <v>4.4888179180147416</v>
      </c>
      <c r="G81" s="4">
        <f t="shared" si="8"/>
        <v>6.8502112389290426</v>
      </c>
      <c r="I81" s="4">
        <f t="shared" si="9"/>
        <v>1.0293470204359141</v>
      </c>
    </row>
    <row r="82" spans="1: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4">
        <f t="shared" si="5"/>
        <v>2.8002098470204961E-2</v>
      </c>
      <c r="E82" s="4">
        <f t="shared" si="6"/>
        <v>2.7066980379902437</v>
      </c>
      <c r="F82" s="4">
        <f t="shared" si="7"/>
        <v>3.3623116015350161</v>
      </c>
      <c r="G82" s="4">
        <f t="shared" si="8"/>
        <v>3.0018156127406321</v>
      </c>
      <c r="I82" s="4">
        <f t="shared" si="9"/>
        <v>1.028002098470205</v>
      </c>
    </row>
    <row r="83" spans="1: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4">
        <f t="shared" si="5"/>
        <v>2.8324853332243105E-2</v>
      </c>
      <c r="E83" s="4">
        <f t="shared" si="6"/>
        <v>2.0281057118984323</v>
      </c>
      <c r="F83" s="4">
        <f t="shared" si="7"/>
        <v>3.6945299526583453</v>
      </c>
      <c r="G83" s="4">
        <f t="shared" si="8"/>
        <v>4.2326496551339829</v>
      </c>
      <c r="I83" s="4">
        <f t="shared" si="9"/>
        <v>1.0283248533322431</v>
      </c>
    </row>
    <row r="84" spans="1: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4">
        <f t="shared" si="5"/>
        <v>2.9949280784900667E-2</v>
      </c>
      <c r="E84" s="4">
        <f t="shared" si="6"/>
        <v>1.936735767426381</v>
      </c>
      <c r="F84" s="4">
        <f t="shared" si="7"/>
        <v>3.8958472801088386</v>
      </c>
      <c r="G84" s="4">
        <f t="shared" si="8"/>
        <v>4.4056020904051385</v>
      </c>
      <c r="I84" s="4">
        <f t="shared" si="9"/>
        <v>1.0299492807849007</v>
      </c>
    </row>
    <row r="85" spans="1: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4">
        <f t="shared" si="5"/>
        <v>2.8401915948239598E-2</v>
      </c>
      <c r="E85" s="4">
        <f t="shared" si="6"/>
        <v>1.6555479317078587</v>
      </c>
      <c r="F85" s="4">
        <f t="shared" si="7"/>
        <v>4.2331099057302675</v>
      </c>
      <c r="G85" s="4">
        <f t="shared" si="8"/>
        <v>6.2602734053726135</v>
      </c>
      <c r="I85" s="4">
        <f t="shared" si="9"/>
        <v>1.0284019159482396</v>
      </c>
    </row>
    <row r="86" spans="1: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4">
        <f t="shared" si="5"/>
        <v>3.0752662016840349E-2</v>
      </c>
      <c r="E86" s="4">
        <f t="shared" si="6"/>
        <v>1.7197937054705037</v>
      </c>
      <c r="F86" s="4">
        <f t="shared" si="7"/>
        <v>3.8782895411447571</v>
      </c>
      <c r="G86" s="4">
        <f t="shared" si="8"/>
        <v>6.2231903558774819</v>
      </c>
      <c r="I86" s="4">
        <f t="shared" si="9"/>
        <v>1.0307526620168403</v>
      </c>
    </row>
    <row r="87" spans="1: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4">
        <f t="shared" si="5"/>
        <v>4.4344309360133671E-2</v>
      </c>
      <c r="E87" s="4">
        <f t="shared" si="6"/>
        <v>3.8805093750329993</v>
      </c>
      <c r="F87" s="4">
        <f t="shared" si="7"/>
        <v>3.4250442615740297</v>
      </c>
      <c r="G87" s="4">
        <f t="shared" si="8"/>
        <v>2.2205699079159054</v>
      </c>
      <c r="I87" s="4">
        <f t="shared" si="9"/>
        <v>1.0443443093601337</v>
      </c>
    </row>
    <row r="88" spans="1: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4">
        <f t="shared" si="5"/>
        <v>4.4365881888224656E-2</v>
      </c>
      <c r="E88" s="4">
        <f t="shared" si="6"/>
        <v>3.8135962515764001</v>
      </c>
      <c r="F88" s="4">
        <f t="shared" si="7"/>
        <v>3.403058044985193</v>
      </c>
      <c r="G88" s="4">
        <f t="shared" si="8"/>
        <v>2.2526227730105752</v>
      </c>
      <c r="I88" s="4">
        <f t="shared" si="9"/>
        <v>1.0443658818882247</v>
      </c>
    </row>
    <row r="89" spans="1: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4">
        <f t="shared" si="5"/>
        <v>3.8760158931832711E-2</v>
      </c>
      <c r="E89" s="4">
        <f t="shared" si="6"/>
        <v>2.4023187389242344</v>
      </c>
      <c r="F89" s="4">
        <f t="shared" si="7"/>
        <v>3.6767378016027346</v>
      </c>
      <c r="G89" s="4">
        <f t="shared" si="8"/>
        <v>3.2076442350221344</v>
      </c>
      <c r="I89" s="4">
        <f t="shared" si="9"/>
        <v>1.0387601589318327</v>
      </c>
    </row>
    <row r="90" spans="1: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4">
        <f t="shared" si="5"/>
        <v>2.0455713988269286E-2</v>
      </c>
      <c r="E90" s="4">
        <f t="shared" si="6"/>
        <v>2.151094874943253</v>
      </c>
      <c r="F90" s="4">
        <f t="shared" si="7"/>
        <v>3.5436015579513738</v>
      </c>
      <c r="G90" s="4">
        <f t="shared" si="8"/>
        <v>3.9537929953070572</v>
      </c>
      <c r="I90" s="4">
        <f t="shared" si="9"/>
        <v>1.0204557139882693</v>
      </c>
    </row>
    <row r="91" spans="1: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4">
        <f t="shared" si="5"/>
        <v>1.7251793529517556E-2</v>
      </c>
      <c r="E91" s="4">
        <f t="shared" si="6"/>
        <v>1.8494629978049544</v>
      </c>
      <c r="F91" s="4">
        <f t="shared" si="7"/>
        <v>3.7178221072399431</v>
      </c>
      <c r="G91" s="4">
        <f t="shared" si="8"/>
        <v>5.2540922757135942</v>
      </c>
      <c r="I91" s="4">
        <f t="shared" si="9"/>
        <v>1.0172517935295176</v>
      </c>
    </row>
    <row r="92" spans="1: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4">
        <f t="shared" si="5"/>
        <v>3.2701279324819366E-2</v>
      </c>
      <c r="E92" s="4">
        <f t="shared" si="6"/>
        <v>3.380113657747168</v>
      </c>
      <c r="F92" s="4">
        <f t="shared" si="7"/>
        <v>3.6172135109010846</v>
      </c>
      <c r="G92" s="4">
        <f t="shared" si="8"/>
        <v>2.3381089571148403</v>
      </c>
      <c r="I92" s="4">
        <f t="shared" si="9"/>
        <v>1.0327012793248194</v>
      </c>
    </row>
    <row r="93" spans="1: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4">
        <f t="shared" si="5"/>
        <v>2.4157119449765174E-2</v>
      </c>
      <c r="E93" s="4">
        <f t="shared" si="6"/>
        <v>2.0224075080326047</v>
      </c>
      <c r="F93" s="4">
        <f t="shared" si="7"/>
        <v>3.5380032695091539</v>
      </c>
      <c r="G93" s="4">
        <f t="shared" si="8"/>
        <v>4.4864272528968137</v>
      </c>
      <c r="I93" s="4">
        <f t="shared" si="9"/>
        <v>1.0241571194497652</v>
      </c>
    </row>
    <row r="94" spans="1: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4">
        <f t="shared" si="5"/>
        <v>1.6077616077616153E-2</v>
      </c>
      <c r="E94" s="4">
        <f t="shared" si="6"/>
        <v>1.3091205999758075</v>
      </c>
      <c r="F94" s="4">
        <f t="shared" si="7"/>
        <v>5.7201374207188156</v>
      </c>
      <c r="G94" s="4">
        <f t="shared" si="8"/>
        <v>16.311228334589305</v>
      </c>
      <c r="I94" s="4">
        <f t="shared" si="9"/>
        <v>1.0160776160776162</v>
      </c>
    </row>
    <row r="95" spans="1: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4">
        <f t="shared" si="5"/>
        <v>1.7297905185619467E-2</v>
      </c>
      <c r="E95" s="4">
        <f t="shared" si="6"/>
        <v>2.0130988540945802</v>
      </c>
      <c r="F95" s="4">
        <f t="shared" si="7"/>
        <v>3.5825046970955525</v>
      </c>
      <c r="G95" s="4">
        <f t="shared" si="8"/>
        <v>4.4619135483842527</v>
      </c>
      <c r="I95" s="4">
        <f t="shared" si="9"/>
        <v>1.0172979051856195</v>
      </c>
    </row>
    <row r="96" spans="1: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4">
        <f t="shared" si="5"/>
        <v>4.2691441402677777E-2</v>
      </c>
      <c r="E96" s="4">
        <f t="shared" si="6"/>
        <v>1.3764430520554265</v>
      </c>
      <c r="F96" s="4">
        <f t="shared" si="7"/>
        <v>5.4642366763986097</v>
      </c>
      <c r="G96" s="4">
        <f t="shared" si="8"/>
        <v>11.05197550016274</v>
      </c>
      <c r="I96" s="4">
        <f t="shared" si="9"/>
        <v>1.0426914414026778</v>
      </c>
    </row>
    <row r="97" spans="1: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4">
        <f t="shared" si="5"/>
        <v>3.1481481481481222E-2</v>
      </c>
      <c r="E97" s="4">
        <f t="shared" si="6"/>
        <v>1.0923803101820635</v>
      </c>
      <c r="F97" s="4">
        <f t="shared" si="7"/>
        <v>13.728813559322017</v>
      </c>
      <c r="G97" s="4">
        <f t="shared" si="8"/>
        <v>85.26315789473621</v>
      </c>
      <c r="I97" s="4">
        <f t="shared" si="9"/>
        <v>1.0314814814814812</v>
      </c>
    </row>
    <row r="98" spans="1: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4">
        <f t="shared" si="5"/>
        <v>6.1076866414654596E-2</v>
      </c>
      <c r="E98" s="4">
        <f t="shared" si="6"/>
        <v>1.782415564881628</v>
      </c>
      <c r="F98" s="4">
        <f t="shared" si="7"/>
        <v>3.6297768098164021</v>
      </c>
      <c r="G98" s="4">
        <f t="shared" si="8"/>
        <v>6.1175334563056332</v>
      </c>
      <c r="I98" s="4">
        <f t="shared" si="9"/>
        <v>1.0610768664146546</v>
      </c>
    </row>
    <row r="99" spans="1: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4">
        <f t="shared" si="5"/>
        <v>4.6323430238973895E-2</v>
      </c>
      <c r="E99" s="4">
        <f t="shared" si="6"/>
        <v>1.8832145441110821</v>
      </c>
      <c r="F99" s="4">
        <f t="shared" si="7"/>
        <v>4.0594471728165642</v>
      </c>
      <c r="G99" s="4">
        <f t="shared" si="8"/>
        <v>4.4912715457899663</v>
      </c>
      <c r="I99" s="4">
        <f t="shared" si="9"/>
        <v>1.0463234302389739</v>
      </c>
    </row>
    <row r="100" spans="1: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4">
        <f t="shared" si="5"/>
        <v>4.461275974562473E-2</v>
      </c>
      <c r="E100" s="4">
        <f t="shared" si="6"/>
        <v>2.3921755975046319</v>
      </c>
      <c r="F100" s="4">
        <f t="shared" si="7"/>
        <v>3.4813622037258249</v>
      </c>
      <c r="G100" s="4">
        <f t="shared" si="8"/>
        <v>3.3929750106965386</v>
      </c>
      <c r="I100" s="4">
        <f t="shared" si="9"/>
        <v>1.0446127597456247</v>
      </c>
    </row>
    <row r="101" spans="1: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4">
        <f t="shared" si="5"/>
        <v>4.5579638511575649E-2</v>
      </c>
      <c r="E101" s="4">
        <f t="shared" si="6"/>
        <v>2.147876955608079</v>
      </c>
      <c r="F101" s="4">
        <f t="shared" si="7"/>
        <v>3.4741874277880433</v>
      </c>
      <c r="G101" s="4">
        <f t="shared" si="8"/>
        <v>4.0553656051901124</v>
      </c>
      <c r="I101" s="4">
        <f t="shared" si="9"/>
        <v>1.0455796385115756</v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7" t="s">
        <v>9</v>
      </c>
      <c r="B1" s="68"/>
      <c r="C1" s="18"/>
      <c r="D1" s="69" t="s">
        <v>25</v>
      </c>
      <c r="E1" s="68"/>
      <c r="F1" s="69" t="s">
        <v>23</v>
      </c>
      <c r="G1" s="68"/>
      <c r="H1" s="69" t="s">
        <v>11</v>
      </c>
      <c r="I1" s="68"/>
      <c r="J1" s="69" t="s">
        <v>10</v>
      </c>
      <c r="K1" s="68"/>
      <c r="L1" s="65" t="s">
        <v>46</v>
      </c>
      <c r="M1" s="66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U10" sqref="U1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7" t="s">
        <v>9</v>
      </c>
      <c r="B1" s="67"/>
      <c r="C1" s="68"/>
      <c r="D1" s="18"/>
      <c r="E1" s="69" t="s">
        <v>25</v>
      </c>
      <c r="F1" s="67"/>
      <c r="G1" s="68"/>
      <c r="H1" s="69" t="s">
        <v>23</v>
      </c>
      <c r="I1" s="67"/>
      <c r="J1" s="68"/>
      <c r="K1" s="69" t="s">
        <v>11</v>
      </c>
      <c r="L1" s="67"/>
      <c r="M1" s="68"/>
      <c r="N1" s="69" t="s">
        <v>35</v>
      </c>
      <c r="O1" s="67"/>
      <c r="P1" s="67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3.91</v>
      </c>
      <c r="B3">
        <v>3.12</v>
      </c>
      <c r="C3">
        <v>2.1800000000000002</v>
      </c>
      <c r="D3" s="20">
        <f>IF(OR($A3="",$B3="",$C3=""),"",(1/A3)+(1/B3)+(1/C3)-1)</f>
        <v>3.4982892546420397E-2</v>
      </c>
      <c r="E3" s="17">
        <f>IF(OR($A3="",$B3="",$C3=""),"",A3*'MPTO_working_3-way'!$I2)</f>
        <v>4.0467831098565039</v>
      </c>
      <c r="F3" s="21">
        <f>IF(OR($A3="",$B3="",$C3=""),"",B3*'MPTO_working_3-way'!$I2)</f>
        <v>3.2291466247448319</v>
      </c>
      <c r="G3" s="22">
        <f>IF(OR($A3="",$B3="",$C3=""),"",C3*'MPTO_working_3-way'!$I2)</f>
        <v>2.2562627057511966</v>
      </c>
      <c r="H3" s="17">
        <f>IF(OR($A3="",$B3="",$C3=""),"",'MPTO_working_3-way'!E2)</f>
        <v>4.0967905855752784</v>
      </c>
      <c r="I3" s="21">
        <f>IF(OR($A3="",$B3="",$C3=""),"",'MPTO_working_3-way'!F2)</f>
        <v>3.237798250204861</v>
      </c>
      <c r="J3" s="22">
        <f>IF(OR($A3="",$B3="",$C3=""),"",'MPTO_working_3-way'!G2)</f>
        <v>2.2368630768792532</v>
      </c>
      <c r="K3" s="17">
        <f>IF(OR($A3="",$B3="",$C3=""),"",'OddsRatio_working_3-way'!H2)</f>
        <v>4.0706089120103393</v>
      </c>
      <c r="L3" s="21">
        <f>IF(OR($A3="",$B3="",$C3=""),"",'OddsRatio_working_3-way'!I2)</f>
        <v>3.2370071798838218</v>
      </c>
      <c r="M3" s="22">
        <f>IF(OR($A3="",$B3="",$C3=""),"",'OddsRatio_working_3-way'!J2)</f>
        <v>2.2451266378598627</v>
      </c>
      <c r="N3" s="23">
        <f>(1/E3)* 100</f>
        <v>24.71098580905808</v>
      </c>
      <c r="O3" s="24">
        <f>(1/F3)* 100</f>
        <v>30.967934138915737</v>
      </c>
      <c r="P3" s="24">
        <f>(1/G3)* 100</f>
        <v>44.32108005202619</v>
      </c>
      <c r="Q3" t="s">
        <v>155</v>
      </c>
      <c r="R3" t="s">
        <v>263</v>
      </c>
      <c r="S3" s="58" t="s">
        <v>267</v>
      </c>
      <c r="AD3" s="28"/>
      <c r="AE3" s="28"/>
      <c r="AH3" s="37"/>
      <c r="AI3" s="28"/>
      <c r="AJ3" t="s">
        <v>207</v>
      </c>
    </row>
    <row r="4" spans="1:36" s="40" customFormat="1" ht="15" x14ac:dyDescent="0.25">
      <c r="A4">
        <v>1.93</v>
      </c>
      <c r="B4">
        <v>3.7</v>
      </c>
      <c r="C4">
        <v>4.1500000000000004</v>
      </c>
      <c r="D4" s="20">
        <f t="shared" ref="D4:D67" si="0">IF(OR($A4="",$B4="",$C4=""),"",(1/A4)+(1/B4)+(1/C4)-1)</f>
        <v>2.9368840717863609E-2</v>
      </c>
      <c r="E4" s="17">
        <f>IF(OR($A4="",$B4="",$C4=""),"",A4*'MPTO_working_3-way'!$I3)</f>
        <v>1.9866818625854767</v>
      </c>
      <c r="F4" s="21">
        <f>IF(OR($A4="",$B4="",$C4=""),"",B4*'MPTO_working_3-way'!$I3)</f>
        <v>3.8086647106560956</v>
      </c>
      <c r="G4" s="22">
        <f>IF(OR($A4="",$B4="",$C4=""),"",C4*'MPTO_working_3-way'!$I3)</f>
        <v>4.2718806889791345</v>
      </c>
      <c r="H4" s="17"/>
      <c r="I4" s="21"/>
      <c r="J4" s="22"/>
      <c r="K4" s="17"/>
      <c r="L4" s="21"/>
      <c r="M4" s="22"/>
      <c r="N4" s="23">
        <f t="shared" ref="N4" si="1">(1/E4)* 100</f>
        <v>50.335185458359973</v>
      </c>
      <c r="O4" s="24">
        <f t="shared" ref="O4" si="2">(1/F4)* 100</f>
        <v>26.255921063414796</v>
      </c>
      <c r="P4" s="24">
        <f t="shared" ref="P4" si="3">(1/G4)* 100</f>
        <v>23.408893478225238</v>
      </c>
      <c r="Q4" t="s">
        <v>181</v>
      </c>
      <c r="R4" t="s">
        <v>144</v>
      </c>
      <c r="S4" s="58" t="s">
        <v>267</v>
      </c>
      <c r="AD4" s="37"/>
      <c r="AE4" s="37"/>
      <c r="AH4" s="37"/>
      <c r="AI4" s="37"/>
      <c r="AJ4" t="s">
        <v>204</v>
      </c>
    </row>
    <row r="5" spans="1:36" s="40" customFormat="1" ht="15" x14ac:dyDescent="0.25">
      <c r="A5">
        <v>3.64</v>
      </c>
      <c r="B5">
        <v>3.11</v>
      </c>
      <c r="C5">
        <v>2.3199999999999998</v>
      </c>
      <c r="D5" s="20">
        <f t="shared" si="0"/>
        <v>2.7303165844024146E-2</v>
      </c>
      <c r="E5" s="17">
        <f>IF(OR($A5="",$B5="",$C5=""),"",A5*'MPTO_working_3-way'!$I4)</f>
        <v>3.7393835236722479</v>
      </c>
      <c r="F5" s="21">
        <f>IF(OR($A5="",$B5="",$C5=""),"",B5*'MPTO_working_3-way'!$I4)</f>
        <v>3.194912845774915</v>
      </c>
      <c r="G5" s="22">
        <f>IF(OR($A5="",$B5="",$C5=""),"",C5*'MPTO_working_3-way'!$I4)</f>
        <v>2.3833433447581358</v>
      </c>
      <c r="H5" s="17"/>
      <c r="I5" s="21"/>
      <c r="J5" s="22"/>
      <c r="K5" s="17"/>
      <c r="L5" s="21"/>
      <c r="M5" s="22"/>
      <c r="N5" s="23">
        <f t="shared" ref="N5:N68" si="4">(1/E5)* 100</f>
        <v>26.742375946983731</v>
      </c>
      <c r="O5" s="24">
        <f t="shared" ref="O5:O68" si="5">(1/F5)* 100</f>
        <v>31.299758343093504</v>
      </c>
      <c r="P5" s="24">
        <f t="shared" ref="P5:P68" si="6">(1/G5)* 100</f>
        <v>41.957865709922757</v>
      </c>
      <c r="Q5" t="s">
        <v>151</v>
      </c>
      <c r="R5" t="s">
        <v>158</v>
      </c>
      <c r="S5" s="58" t="s">
        <v>267</v>
      </c>
      <c r="AD5" s="37"/>
      <c r="AE5" s="37"/>
      <c r="AH5" s="37"/>
      <c r="AI5" s="37"/>
      <c r="AJ5" t="s">
        <v>205</v>
      </c>
    </row>
    <row r="6" spans="1:36" s="40" customFormat="1" ht="15" x14ac:dyDescent="0.25">
      <c r="A6">
        <v>3.6</v>
      </c>
      <c r="B6">
        <v>3.32</v>
      </c>
      <c r="C6">
        <v>2.2200000000000002</v>
      </c>
      <c r="D6" s="20">
        <f t="shared" si="0"/>
        <v>2.9433047505336596E-2</v>
      </c>
      <c r="E6" s="17">
        <f>IF(OR($A6="",$B6="",$C6=""),"",A6*'MPTO_working_3-way'!$I5)</f>
        <v>3.705958971019212</v>
      </c>
      <c r="F6" s="21">
        <f>IF(OR($A6="",$B6="",$C6=""),"",B6*'MPTO_working_3-way'!$I5)</f>
        <v>3.4177177177177174</v>
      </c>
      <c r="G6" s="22">
        <f>IF(OR($A6="",$B6="",$C6=""),"",C6*'MPTO_working_3-way'!$I5)</f>
        <v>2.2853413654618473</v>
      </c>
      <c r="H6" s="17"/>
      <c r="I6" s="21"/>
      <c r="J6" s="22"/>
      <c r="K6" s="17"/>
      <c r="L6" s="21"/>
      <c r="M6" s="22"/>
      <c r="N6" s="23">
        <f t="shared" si="4"/>
        <v>26.983569106405415</v>
      </c>
      <c r="O6" s="24">
        <f t="shared" si="5"/>
        <v>29.259291802126352</v>
      </c>
      <c r="P6" s="24">
        <f t="shared" si="6"/>
        <v>43.75713909146824</v>
      </c>
      <c r="Q6" t="s">
        <v>148</v>
      </c>
      <c r="R6" t="s">
        <v>146</v>
      </c>
      <c r="S6" s="58" t="s">
        <v>267</v>
      </c>
      <c r="AD6" s="37"/>
      <c r="AE6" s="37"/>
      <c r="AH6" s="37"/>
      <c r="AI6" s="37"/>
      <c r="AJ6" t="s">
        <v>205</v>
      </c>
    </row>
    <row r="7" spans="1:36" s="40" customFormat="1" ht="15" x14ac:dyDescent="0.25">
      <c r="A7">
        <v>11.55</v>
      </c>
      <c r="B7">
        <v>5.2</v>
      </c>
      <c r="C7">
        <v>1.33</v>
      </c>
      <c r="D7" s="20">
        <f t="shared" si="0"/>
        <v>3.0767478135899085E-2</v>
      </c>
      <c r="E7" s="17">
        <f>IF(OR($A7="",$B7="",$C7=""),"",A7*'MPTO_working_3-way'!$I6)</f>
        <v>11.905364372469634</v>
      </c>
      <c r="F7" s="21">
        <f>IF(OR($A7="",$B7="",$C7=""),"",B7*'MPTO_working_3-way'!$I6)</f>
        <v>5.3599908863066759</v>
      </c>
      <c r="G7" s="22">
        <f>IF(OR($A7="",$B7="",$C7=""),"",C7*'MPTO_working_3-way'!$I6)</f>
        <v>1.3709207459207458</v>
      </c>
      <c r="H7" s="17"/>
      <c r="I7" s="21"/>
      <c r="J7" s="22"/>
      <c r="K7" s="17"/>
      <c r="L7" s="21"/>
      <c r="M7" s="22"/>
      <c r="N7" s="23">
        <f t="shared" si="4"/>
        <v>8.3995749202975567</v>
      </c>
      <c r="O7" s="24">
        <f t="shared" si="5"/>
        <v>18.656748140276303</v>
      </c>
      <c r="P7" s="24">
        <f t="shared" si="6"/>
        <v>72.943676939426155</v>
      </c>
      <c r="Q7" t="s">
        <v>153</v>
      </c>
      <c r="R7" t="s">
        <v>147</v>
      </c>
      <c r="S7" s="58" t="s">
        <v>267</v>
      </c>
      <c r="AD7" s="37"/>
      <c r="AE7" s="37"/>
      <c r="AH7" s="37"/>
      <c r="AI7" s="37"/>
      <c r="AJ7" t="s">
        <v>205</v>
      </c>
    </row>
    <row r="8" spans="1:36" s="36" customFormat="1" ht="15" x14ac:dyDescent="0.25">
      <c r="A8">
        <v>3.42</v>
      </c>
      <c r="B8">
        <v>2.99</v>
      </c>
      <c r="C8">
        <v>2.5</v>
      </c>
      <c r="D8" s="20">
        <f t="shared" si="0"/>
        <v>2.6845821353830512E-2</v>
      </c>
      <c r="E8" s="17">
        <f>IF(OR($A8="",$B8="",$C8=""),"",A8*'MPTO_working_3-way'!$I7)</f>
        <v>3.5118127090301003</v>
      </c>
      <c r="F8" s="21">
        <f>IF(OR($A8="",$B8="",$C8=""),"",B8*'MPTO_working_3-way'!$I7)</f>
        <v>3.0702690058479534</v>
      </c>
      <c r="G8" s="22">
        <f>IF(OR($A8="",$B8="",$C8=""),"",C8*'MPTO_working_3-way'!$I7)</f>
        <v>2.5671145533845765</v>
      </c>
      <c r="H8" s="17"/>
      <c r="I8" s="21"/>
      <c r="J8" s="22"/>
      <c r="K8" s="17"/>
      <c r="L8" s="21"/>
      <c r="M8" s="22"/>
      <c r="N8" s="23">
        <f t="shared" si="4"/>
        <v>28.475322656833313</v>
      </c>
      <c r="O8" s="24">
        <f t="shared" si="5"/>
        <v>32.570435948618709</v>
      </c>
      <c r="P8" s="24">
        <f t="shared" si="6"/>
        <v>38.954241394547971</v>
      </c>
      <c r="Q8" t="s">
        <v>150</v>
      </c>
      <c r="R8" t="s">
        <v>149</v>
      </c>
      <c r="S8" s="58" t="s">
        <v>267</v>
      </c>
      <c r="AD8" s="37"/>
      <c r="AE8" s="37"/>
      <c r="AH8" s="37"/>
      <c r="AI8" s="37"/>
      <c r="AJ8" t="s">
        <v>205</v>
      </c>
    </row>
    <row r="9" spans="1:36" s="36" customFormat="1" ht="15" x14ac:dyDescent="0.25">
      <c r="A9">
        <v>1.68</v>
      </c>
      <c r="B9">
        <v>3.6</v>
      </c>
      <c r="C9">
        <v>6.38</v>
      </c>
      <c r="D9" s="20">
        <f t="shared" si="0"/>
        <v>2.9755684928098658E-2</v>
      </c>
      <c r="E9" s="17">
        <f>IF(OR($A9="",$B9="",$C9=""),"",A9*'MPTO_working_3-way'!$I8)</f>
        <v>1.7299895506792058</v>
      </c>
      <c r="F9" s="21">
        <f>IF(OR($A9="",$B9="",$C9=""),"",B9*'MPTO_working_3-way'!$I8)</f>
        <v>3.7071204657411552</v>
      </c>
      <c r="G9" s="22">
        <f>IF(OR($A9="",$B9="",$C9=""),"",C9*'MPTO_working_3-way'!$I8)</f>
        <v>6.5698412698412696</v>
      </c>
      <c r="H9" s="17"/>
      <c r="I9" s="21"/>
      <c r="J9" s="22"/>
      <c r="K9" s="17"/>
      <c r="L9" s="21"/>
      <c r="M9" s="22"/>
      <c r="N9" s="23">
        <f t="shared" si="4"/>
        <v>57.803817347185316</v>
      </c>
      <c r="O9" s="24">
        <f t="shared" si="5"/>
        <v>26.975114762019814</v>
      </c>
      <c r="P9" s="24">
        <f t="shared" si="6"/>
        <v>15.221067890794879</v>
      </c>
      <c r="Q9" t="s">
        <v>152</v>
      </c>
      <c r="R9" t="s">
        <v>159</v>
      </c>
      <c r="S9" s="58" t="s">
        <v>267</v>
      </c>
      <c r="AD9" s="37"/>
      <c r="AE9" s="37"/>
      <c r="AH9" s="37"/>
      <c r="AI9" s="37"/>
      <c r="AJ9" t="s">
        <v>205</v>
      </c>
    </row>
    <row r="10" spans="1:36" s="36" customFormat="1" ht="15" x14ac:dyDescent="0.25">
      <c r="A10">
        <v>2.84</v>
      </c>
      <c r="B10">
        <v>3.2</v>
      </c>
      <c r="C10">
        <v>2.76</v>
      </c>
      <c r="D10" s="20">
        <f t="shared" si="0"/>
        <v>2.6931516636048203E-2</v>
      </c>
      <c r="E10" s="17">
        <f>IF(OR($A10="",$B10="",$C10=""),"",A10*'MPTO_working_3-way'!$I9)</f>
        <v>2.9164855072463767</v>
      </c>
      <c r="F10" s="21">
        <f>IF(OR($A10="",$B10="",$C10=""),"",B10*'MPTO_working_3-way'!$I9)</f>
        <v>3.2861808532353542</v>
      </c>
      <c r="G10" s="22">
        <f>IF(OR($A10="",$B10="",$C10=""),"",C10*'MPTO_working_3-way'!$I9)</f>
        <v>2.8343309859154928</v>
      </c>
      <c r="H10" s="17"/>
      <c r="I10" s="21"/>
      <c r="J10" s="22"/>
      <c r="K10" s="17"/>
      <c r="L10" s="21"/>
      <c r="M10" s="22"/>
      <c r="N10" s="23">
        <f t="shared" si="4"/>
        <v>34.287843965463694</v>
      </c>
      <c r="O10" s="24">
        <f t="shared" si="5"/>
        <v>30.430461519349027</v>
      </c>
      <c r="P10" s="24">
        <f t="shared" si="6"/>
        <v>35.281694515187276</v>
      </c>
      <c r="Q10" t="s">
        <v>99</v>
      </c>
      <c r="R10" t="s">
        <v>76</v>
      </c>
      <c r="S10" s="58" t="s">
        <v>267</v>
      </c>
      <c r="AD10" s="37"/>
      <c r="AE10" s="37"/>
      <c r="AH10" s="37"/>
      <c r="AI10" s="37"/>
      <c r="AJ10" t="s">
        <v>93</v>
      </c>
    </row>
    <row r="11" spans="1:36" s="36" customFormat="1" ht="15" x14ac:dyDescent="0.25">
      <c r="A11">
        <v>4.55</v>
      </c>
      <c r="B11">
        <v>3.41</v>
      </c>
      <c r="C11">
        <v>1.93</v>
      </c>
      <c r="D11" s="20">
        <f t="shared" si="0"/>
        <v>3.1170066770935811E-2</v>
      </c>
      <c r="E11" s="17">
        <f>IF(OR($A11="",$B11="",$C11=""),"",A11*'MPTO_working_3-way'!$I10)</f>
        <v>4.6918238038077575</v>
      </c>
      <c r="F11" s="21">
        <f>IF(OR($A11="",$B11="",$C11=""),"",B11*'MPTO_working_3-way'!$I10)</f>
        <v>3.5162899276888915</v>
      </c>
      <c r="G11" s="22">
        <f>IF(OR($A11="",$B11="",$C11=""),"",C11*'MPTO_working_3-way'!$I10)</f>
        <v>1.9901582288679061</v>
      </c>
      <c r="H11" s="17"/>
      <c r="I11" s="21"/>
      <c r="J11" s="22"/>
      <c r="K11" s="17"/>
      <c r="L11" s="21"/>
      <c r="M11" s="22"/>
      <c r="N11" s="23">
        <f t="shared" si="4"/>
        <v>21.31367335637001</v>
      </c>
      <c r="O11" s="24">
        <f t="shared" si="5"/>
        <v>28.439065622135935</v>
      </c>
      <c r="P11" s="24">
        <f t="shared" si="6"/>
        <v>50.247261021494062</v>
      </c>
      <c r="Q11" t="s">
        <v>112</v>
      </c>
      <c r="R11" t="s">
        <v>83</v>
      </c>
      <c r="S11" s="58" t="s">
        <v>267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1.18</v>
      </c>
      <c r="B12">
        <v>6.64</v>
      </c>
      <c r="C12">
        <v>17.11</v>
      </c>
      <c r="D12" s="20">
        <f t="shared" si="0"/>
        <v>5.6505390351587526E-2</v>
      </c>
      <c r="E12" s="17">
        <f>IF(OR($A12="",$B12="",$C12=""),"",A12*'MPTO_working_3-way'!$I11)</f>
        <v>1.2466763606148732</v>
      </c>
      <c r="F12" s="21">
        <f>IF(OR($A12="",$B12="",$C12=""),"",B12*'MPTO_working_3-way'!$I11)</f>
        <v>7.0151957919345405</v>
      </c>
      <c r="G12" s="22">
        <f>IF(OR($A12="",$B12="",$C12=""),"",C12*'MPTO_working_3-way'!$I11)</f>
        <v>18.076807228915662</v>
      </c>
      <c r="H12" s="17"/>
      <c r="I12" s="21"/>
      <c r="J12" s="22"/>
      <c r="K12" s="17"/>
      <c r="L12" s="21"/>
      <c r="M12" s="22"/>
      <c r="N12" s="23">
        <f t="shared" si="4"/>
        <v>80.213280013330007</v>
      </c>
      <c r="O12" s="24">
        <f t="shared" si="5"/>
        <v>14.254769640923104</v>
      </c>
      <c r="P12" s="24">
        <f t="shared" si="6"/>
        <v>5.5319503457468961</v>
      </c>
      <c r="Q12" t="s">
        <v>79</v>
      </c>
      <c r="R12" t="s">
        <v>92</v>
      </c>
      <c r="S12" s="58" t="s">
        <v>267</v>
      </c>
      <c r="AD12" s="37"/>
      <c r="AE12" s="37"/>
      <c r="AH12" s="37"/>
      <c r="AI12" s="37"/>
      <c r="AJ12" t="s">
        <v>94</v>
      </c>
    </row>
    <row r="13" spans="1:36" s="36" customFormat="1" ht="15" x14ac:dyDescent="0.25">
      <c r="A13">
        <v>1.63</v>
      </c>
      <c r="B13">
        <v>3.52</v>
      </c>
      <c r="C13">
        <v>6.7</v>
      </c>
      <c r="D13" s="20">
        <f t="shared" si="0"/>
        <v>4.6841572949530175E-2</v>
      </c>
      <c r="E13" s="17">
        <f>IF(OR($A13="",$B13="",$C13=""),"",A13*'MPTO_working_3-way'!$I12)</f>
        <v>1.7063517639077341</v>
      </c>
      <c r="F13" s="21">
        <f>IF(OR($A13="",$B13="",$C13=""),"",B13*'MPTO_working_3-way'!$I12)</f>
        <v>3.6848823367823464</v>
      </c>
      <c r="G13" s="22">
        <f>IF(OR($A13="",$B13="",$C13=""),"",C13*'MPTO_working_3-way'!$I12)</f>
        <v>7.0138385387618527</v>
      </c>
      <c r="H13" s="17"/>
      <c r="I13" s="21"/>
      <c r="J13" s="22"/>
      <c r="K13" s="17"/>
      <c r="L13" s="21"/>
      <c r="M13" s="22"/>
      <c r="N13" s="23">
        <f t="shared" si="4"/>
        <v>58.604563323443315</v>
      </c>
      <c r="O13" s="24">
        <f t="shared" si="5"/>
        <v>27.137908584435394</v>
      </c>
      <c r="P13" s="24">
        <f t="shared" si="6"/>
        <v>14.257528092121282</v>
      </c>
      <c r="Q13" t="s">
        <v>86</v>
      </c>
      <c r="R13" t="s">
        <v>80</v>
      </c>
      <c r="S13" s="58" t="s">
        <v>267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2.19</v>
      </c>
      <c r="B14">
        <v>3.12</v>
      </c>
      <c r="C14">
        <v>3.89</v>
      </c>
      <c r="D14" s="20">
        <f t="shared" si="0"/>
        <v>3.4203233819390277E-2</v>
      </c>
      <c r="E14" s="17">
        <f>IF(OR($A14="",$B14="",$C14=""),"",A14*'MPTO_working_3-way'!$I13)</f>
        <v>2.2649050820644647</v>
      </c>
      <c r="F14" s="21">
        <f>IF(OR($A14="",$B14="",$C14=""),"",B14*'MPTO_working_3-way'!$I13)</f>
        <v>3.2267140895164976</v>
      </c>
      <c r="G14" s="22">
        <f>IF(OR($A14="",$B14="",$C14=""),"",C14*'MPTO_working_3-way'!$I13)</f>
        <v>4.0230505795574283</v>
      </c>
      <c r="H14" s="17"/>
      <c r="I14" s="21"/>
      <c r="J14" s="22"/>
      <c r="K14" s="17"/>
      <c r="L14" s="21"/>
      <c r="M14" s="22"/>
      <c r="N14" s="23">
        <f t="shared" si="4"/>
        <v>44.151960623819974</v>
      </c>
      <c r="O14" s="24">
        <f t="shared" si="5"/>
        <v>30.991280053258251</v>
      </c>
      <c r="P14" s="24">
        <f t="shared" si="6"/>
        <v>24.856759322921786</v>
      </c>
      <c r="Q14" t="s">
        <v>174</v>
      </c>
      <c r="R14" t="s">
        <v>197</v>
      </c>
      <c r="S14" s="58" t="s">
        <v>268</v>
      </c>
      <c r="AD14" s="37"/>
      <c r="AE14" s="37"/>
      <c r="AH14" s="37"/>
      <c r="AI14" s="37"/>
      <c r="AJ14" t="s">
        <v>207</v>
      </c>
    </row>
    <row r="15" spans="1:36" s="36" customFormat="1" ht="15" x14ac:dyDescent="0.25">
      <c r="A15">
        <v>3.46</v>
      </c>
      <c r="B15">
        <v>3.41</v>
      </c>
      <c r="C15">
        <v>2.16</v>
      </c>
      <c r="D15" s="20">
        <f t="shared" si="0"/>
        <v>4.5235435968234761E-2</v>
      </c>
      <c r="E15" s="17">
        <f>IF(OR($A15="",$B15="",$C15=""),"",A15*'MPTO_working_3-way'!$I14)</f>
        <v>3.6165146084500921</v>
      </c>
      <c r="F15" s="21">
        <f>IF(OR($A15="",$B15="",$C15=""),"",B15*'MPTO_working_3-way'!$I14)</f>
        <v>3.5642528366516806</v>
      </c>
      <c r="G15" s="22">
        <f>IF(OR($A15="",$B15="",$C15=""),"",C15*'MPTO_working_3-way'!$I14)</f>
        <v>2.2577085416913873</v>
      </c>
      <c r="H15" s="17"/>
      <c r="I15" s="21"/>
      <c r="J15" s="22"/>
      <c r="K15" s="17"/>
      <c r="L15" s="21"/>
      <c r="M15" s="22"/>
      <c r="N15" s="23">
        <f t="shared" si="4"/>
        <v>27.650932134035095</v>
      </c>
      <c r="O15" s="24">
        <f t="shared" si="5"/>
        <v>28.056371021630916</v>
      </c>
      <c r="P15" s="24">
        <f t="shared" si="6"/>
        <v>44.292696844333989</v>
      </c>
      <c r="Q15" t="s">
        <v>192</v>
      </c>
      <c r="R15" t="s">
        <v>188</v>
      </c>
      <c r="S15" s="58" t="s">
        <v>268</v>
      </c>
      <c r="AD15" s="37"/>
      <c r="AE15" s="37"/>
      <c r="AH15" s="37"/>
      <c r="AI15" s="37"/>
      <c r="AJ15" t="s">
        <v>207</v>
      </c>
    </row>
    <row r="16" spans="1:36" s="36" customFormat="1" ht="15" x14ac:dyDescent="0.25">
      <c r="A16">
        <v>2.15</v>
      </c>
      <c r="B16">
        <v>3.14</v>
      </c>
      <c r="C16">
        <v>3.82</v>
      </c>
      <c r="D16" s="20">
        <f t="shared" si="0"/>
        <v>4.5367721361427193E-2</v>
      </c>
      <c r="E16" s="17">
        <f>IF(OR($A16="",$B16="",$C16=""),"",A16*'MPTO_working_3-way'!$I15)</f>
        <v>2.2475406009270684</v>
      </c>
      <c r="F16" s="21">
        <f>IF(OR($A16="",$B16="",$C16=""),"",B16*'MPTO_working_3-way'!$I15)</f>
        <v>3.2824546450748815</v>
      </c>
      <c r="G16" s="22">
        <f>IF(OR($A16="",$B16="",$C16=""),"",C16*'MPTO_working_3-way'!$I15)</f>
        <v>3.9933046956006519</v>
      </c>
      <c r="H16" s="17"/>
      <c r="I16" s="21"/>
      <c r="J16" s="22"/>
      <c r="K16" s="17"/>
      <c r="L16" s="21"/>
      <c r="M16" s="22"/>
      <c r="N16" s="23">
        <f t="shared" si="4"/>
        <v>44.493078326928497</v>
      </c>
      <c r="O16" s="24">
        <f t="shared" si="5"/>
        <v>30.465005860794992</v>
      </c>
      <c r="P16" s="24">
        <f t="shared" si="6"/>
        <v>25.04191581227651</v>
      </c>
      <c r="Q16" t="s">
        <v>260</v>
      </c>
      <c r="R16" t="s">
        <v>191</v>
      </c>
      <c r="S16" s="58" t="s">
        <v>268</v>
      </c>
      <c r="AD16" s="37"/>
      <c r="AE16" s="37"/>
      <c r="AH16" s="37"/>
      <c r="AI16" s="37"/>
      <c r="AJ16" t="s">
        <v>207</v>
      </c>
    </row>
    <row r="17" spans="1:36" s="36" customFormat="1" ht="15" x14ac:dyDescent="0.25">
      <c r="A17">
        <v>1.45</v>
      </c>
      <c r="B17">
        <v>4.5199999999999996</v>
      </c>
      <c r="C17">
        <v>7.11</v>
      </c>
      <c r="D17" s="20">
        <f t="shared" si="0"/>
        <v>5.1541086556904592E-2</v>
      </c>
      <c r="E17" s="17">
        <f>IF(OR($A17="",$B17="",$C17=""),"",A17*'MPTO_working_3-way'!$I16)</f>
        <v>1.5247345755075117</v>
      </c>
      <c r="F17" s="21">
        <f>IF(OR($A17="",$B17="",$C17=""),"",B17*'MPTO_working_3-way'!$I16)</f>
        <v>4.7529657112372083</v>
      </c>
      <c r="G17" s="22">
        <f>IF(OR($A17="",$B17="",$C17=""),"",C17*'MPTO_working_3-way'!$I16)</f>
        <v>7.476457125419592</v>
      </c>
      <c r="H17" s="17"/>
      <c r="I17" s="21"/>
      <c r="J17" s="22"/>
      <c r="K17" s="17"/>
      <c r="L17" s="21"/>
      <c r="M17" s="22"/>
      <c r="N17" s="23">
        <f t="shared" si="4"/>
        <v>65.585185517757907</v>
      </c>
      <c r="O17" s="24">
        <f t="shared" si="5"/>
        <v>21.039495354148002</v>
      </c>
      <c r="P17" s="24">
        <f t="shared" si="6"/>
        <v>13.375319128094088</v>
      </c>
      <c r="Q17" t="s">
        <v>264</v>
      </c>
      <c r="R17" t="s">
        <v>187</v>
      </c>
      <c r="S17" s="58" t="s">
        <v>268</v>
      </c>
      <c r="AD17" s="37"/>
      <c r="AE17" s="37"/>
      <c r="AH17" s="37"/>
      <c r="AI17" s="37"/>
      <c r="AJ17" t="s">
        <v>207</v>
      </c>
    </row>
    <row r="18" spans="1:36" s="36" customFormat="1" ht="15" x14ac:dyDescent="0.25">
      <c r="A18">
        <v>2.62</v>
      </c>
      <c r="B18">
        <v>3.09</v>
      </c>
      <c r="C18">
        <v>2.96</v>
      </c>
      <c r="D18" s="20">
        <f t="shared" si="0"/>
        <v>4.3141822620070602E-2</v>
      </c>
      <c r="E18" s="17">
        <f>IF(OR($A18="",$B18="",$C18=""),"",A18*'MPTO_working_3-way'!$I17)</f>
        <v>2.7330315752645853</v>
      </c>
      <c r="F18" s="21">
        <f>IF(OR($A18="",$B18="",$C18=""),"",B18*'MPTO_working_3-way'!$I17)</f>
        <v>3.2233082318960182</v>
      </c>
      <c r="G18" s="22">
        <f>IF(OR($A18="",$B18="",$C18=""),"",C18*'MPTO_working_3-way'!$I17)</f>
        <v>3.0876997949554088</v>
      </c>
      <c r="H18" s="17"/>
      <c r="I18" s="21"/>
      <c r="J18" s="22"/>
      <c r="K18" s="17"/>
      <c r="L18" s="21"/>
      <c r="M18" s="22"/>
      <c r="N18" s="23">
        <f t="shared" si="4"/>
        <v>36.589405298151</v>
      </c>
      <c r="O18" s="24">
        <f t="shared" si="5"/>
        <v>31.02402649875587</v>
      </c>
      <c r="P18" s="24">
        <f t="shared" si="6"/>
        <v>32.386568203093127</v>
      </c>
      <c r="Q18" t="s">
        <v>175</v>
      </c>
      <c r="R18" t="s">
        <v>185</v>
      </c>
      <c r="S18" s="58" t="s">
        <v>268</v>
      </c>
      <c r="AD18" s="37"/>
      <c r="AE18" s="37"/>
      <c r="AH18" s="37"/>
      <c r="AI18" s="37"/>
      <c r="AJ18" t="s">
        <v>207</v>
      </c>
    </row>
    <row r="19" spans="1:36" s="36" customFormat="1" ht="15" x14ac:dyDescent="0.25">
      <c r="A19">
        <v>2.39</v>
      </c>
      <c r="B19">
        <v>3.39</v>
      </c>
      <c r="C19">
        <v>3.18</v>
      </c>
      <c r="D19" s="20">
        <f t="shared" si="0"/>
        <v>2.7860701383498609E-2</v>
      </c>
      <c r="E19" s="17">
        <f>IF(OR($A19="",$B19="",$C19=""),"",A19*'MPTO_working_3-way'!$I18)</f>
        <v>2.4565870763065618</v>
      </c>
      <c r="F19" s="21">
        <f>IF(OR($A19="",$B19="",$C19=""),"",B19*'MPTO_working_3-way'!$I18)</f>
        <v>3.4844477776900602</v>
      </c>
      <c r="G19" s="22">
        <f>IF(OR($A19="",$B19="",$C19=""),"",C19*'MPTO_working_3-way'!$I18)</f>
        <v>3.2685970303995258</v>
      </c>
      <c r="H19" s="17"/>
      <c r="I19" s="21"/>
      <c r="J19" s="22"/>
      <c r="K19" s="17"/>
      <c r="L19" s="21"/>
      <c r="M19" s="22"/>
      <c r="N19" s="23">
        <f t="shared" si="4"/>
        <v>40.706881903143589</v>
      </c>
      <c r="O19" s="24">
        <f t="shared" si="5"/>
        <v>28.698952138204483</v>
      </c>
      <c r="P19" s="24">
        <f t="shared" si="6"/>
        <v>30.594165958651942</v>
      </c>
      <c r="Q19" t="s">
        <v>141</v>
      </c>
      <c r="R19" t="s">
        <v>139</v>
      </c>
      <c r="S19" s="58" t="s">
        <v>268</v>
      </c>
      <c r="AD19" s="37"/>
      <c r="AE19" s="37"/>
      <c r="AH19" s="37"/>
      <c r="AI19" s="37"/>
      <c r="AJ19" t="s">
        <v>143</v>
      </c>
    </row>
    <row r="20" spans="1:36" s="36" customFormat="1" ht="15" x14ac:dyDescent="0.25">
      <c r="A20">
        <v>3.16</v>
      </c>
      <c r="B20">
        <v>3.56</v>
      </c>
      <c r="C20">
        <v>2.3199999999999998</v>
      </c>
      <c r="D20" s="20">
        <f t="shared" si="0"/>
        <v>2.8389055365646731E-2</v>
      </c>
      <c r="E20" s="17">
        <f>IF(OR($A20="",$B20="",$C20=""),"",A20*'MPTO_working_3-way'!$I19)</f>
        <v>3.249709414955444</v>
      </c>
      <c r="F20" s="21">
        <f>IF(OR($A20="",$B20="",$C20=""),"",B20*'MPTO_working_3-way'!$I19)</f>
        <v>3.6610650371017024</v>
      </c>
      <c r="G20" s="22">
        <f>IF(OR($A20="",$B20="",$C20=""),"",C20*'MPTO_working_3-way'!$I19)</f>
        <v>2.3858626084483001</v>
      </c>
      <c r="H20" s="17"/>
      <c r="I20" s="21"/>
      <c r="J20" s="22"/>
      <c r="K20" s="17"/>
      <c r="L20" s="21"/>
      <c r="M20" s="22"/>
      <c r="N20" s="23">
        <f t="shared" si="4"/>
        <v>30.771982116244406</v>
      </c>
      <c r="O20" s="24">
        <f t="shared" si="5"/>
        <v>27.31445603576751</v>
      </c>
      <c r="P20" s="24">
        <f t="shared" si="6"/>
        <v>41.913561847988085</v>
      </c>
      <c r="Q20" t="s">
        <v>135</v>
      </c>
      <c r="R20" t="s">
        <v>140</v>
      </c>
      <c r="S20" s="58" t="s">
        <v>268</v>
      </c>
      <c r="AD20" s="37"/>
      <c r="AE20" s="37"/>
      <c r="AH20" s="37"/>
      <c r="AI20" s="37"/>
      <c r="AJ20" t="s">
        <v>143</v>
      </c>
    </row>
    <row r="21" spans="1:36" s="36" customFormat="1" ht="15" x14ac:dyDescent="0.25">
      <c r="A21">
        <v>3.45</v>
      </c>
      <c r="B21">
        <v>3.9</v>
      </c>
      <c r="C21">
        <v>2.0699999999999998</v>
      </c>
      <c r="D21" s="20">
        <f t="shared" si="0"/>
        <v>2.9357116313638132E-2</v>
      </c>
      <c r="E21" s="17">
        <f>IF(OR($A21="",$B21="",$C21=""),"",A21*'MPTO_working_3-way'!$I20)</f>
        <v>3.5512820512820515</v>
      </c>
      <c r="F21" s="21">
        <f>IF(OR($A21="",$B21="",$C21=""),"",B21*'MPTO_working_3-way'!$I20)</f>
        <v>4.0144927536231885</v>
      </c>
      <c r="G21" s="22">
        <f>IF(OR($A21="",$B21="",$C21=""),"",C21*'MPTO_working_3-way'!$I20)</f>
        <v>2.1307692307692307</v>
      </c>
      <c r="H21" s="17"/>
      <c r="I21" s="21"/>
      <c r="J21" s="22"/>
      <c r="K21" s="17"/>
      <c r="L21" s="21"/>
      <c r="M21" s="22"/>
      <c r="N21" s="23">
        <f t="shared" si="4"/>
        <v>28.158844765342963</v>
      </c>
      <c r="O21" s="24">
        <f t="shared" si="5"/>
        <v>24.909747292418771</v>
      </c>
      <c r="P21" s="24">
        <f t="shared" si="6"/>
        <v>46.931407942238266</v>
      </c>
      <c r="Q21" t="s">
        <v>168</v>
      </c>
      <c r="R21" t="s">
        <v>169</v>
      </c>
      <c r="S21" s="58" t="s">
        <v>268</v>
      </c>
      <c r="AD21" s="37"/>
      <c r="AE21" s="37"/>
      <c r="AH21" s="37"/>
      <c r="AI21" s="37"/>
      <c r="AJ21" t="s">
        <v>206</v>
      </c>
    </row>
    <row r="22" spans="1:36" s="36" customFormat="1" ht="15" x14ac:dyDescent="0.25">
      <c r="A22">
        <v>2.44</v>
      </c>
      <c r="B22">
        <v>3.46</v>
      </c>
      <c r="C22">
        <v>3.04</v>
      </c>
      <c r="D22" s="20">
        <f t="shared" si="0"/>
        <v>2.7800775035285552E-2</v>
      </c>
      <c r="E22" s="17">
        <f>IF(OR($A22="",$B22="",$C22=""),"",A22*'MPTO_working_3-way'!$I21)</f>
        <v>2.5078338910860967</v>
      </c>
      <c r="F22" s="21">
        <f>IF(OR($A22="",$B22="",$C22=""),"",B22*'MPTO_working_3-way'!$I21)</f>
        <v>3.5561906816220881</v>
      </c>
      <c r="G22" s="22">
        <f>IF(OR($A22="",$B22="",$C22=""),"",C22*'MPTO_working_3-way'!$I21)</f>
        <v>3.1245143561072681</v>
      </c>
      <c r="H22" s="17"/>
      <c r="I22" s="21"/>
      <c r="J22" s="22"/>
      <c r="K22" s="17"/>
      <c r="L22" s="21"/>
      <c r="M22" s="22"/>
      <c r="N22" s="23">
        <f t="shared" si="4"/>
        <v>39.875049282746488</v>
      </c>
      <c r="O22" s="24">
        <f t="shared" si="5"/>
        <v>28.119976950838566</v>
      </c>
      <c r="P22" s="24">
        <f t="shared" si="6"/>
        <v>32.004973766414949</v>
      </c>
      <c r="Q22" t="s">
        <v>161</v>
      </c>
      <c r="R22" t="s">
        <v>162</v>
      </c>
      <c r="S22" s="58" t="s">
        <v>268</v>
      </c>
      <c r="AD22" s="37"/>
      <c r="AE22" s="37"/>
      <c r="AH22" s="37"/>
      <c r="AI22" s="37"/>
      <c r="AJ22" t="s">
        <v>206</v>
      </c>
    </row>
    <row r="23" spans="1:36" s="36" customFormat="1" ht="15" x14ac:dyDescent="0.25">
      <c r="A23">
        <v>2.94</v>
      </c>
      <c r="B23">
        <v>3.24</v>
      </c>
      <c r="C23">
        <v>2.64</v>
      </c>
      <c r="D23" s="20">
        <f t="shared" si="0"/>
        <v>2.756590851828955E-2</v>
      </c>
      <c r="E23" s="17">
        <f>IF(OR($A23="",$B23="",$C23=""),"",A23*'MPTO_working_3-way'!$I22)</f>
        <v>3.0210437710437712</v>
      </c>
      <c r="F23" s="21">
        <f>IF(OR($A23="",$B23="",$C23=""),"",B23*'MPTO_working_3-way'!$I22)</f>
        <v>3.3293135435992585</v>
      </c>
      <c r="G23" s="22">
        <f>IF(OR($A23="",$B23="",$C23=""),"",C23*'MPTO_working_3-way'!$I22)</f>
        <v>2.7127739984882844</v>
      </c>
      <c r="H23" s="17"/>
      <c r="I23" s="21"/>
      <c r="J23" s="22"/>
      <c r="K23" s="17"/>
      <c r="L23" s="21"/>
      <c r="M23" s="22"/>
      <c r="N23" s="23">
        <f t="shared" si="4"/>
        <v>33.101142379492892</v>
      </c>
      <c r="O23" s="24">
        <f t="shared" si="5"/>
        <v>30.036221788799107</v>
      </c>
      <c r="P23" s="24">
        <f t="shared" si="6"/>
        <v>36.862635831707998</v>
      </c>
      <c r="Q23" t="s">
        <v>167</v>
      </c>
      <c r="R23" t="s">
        <v>170</v>
      </c>
      <c r="S23" s="58" t="s">
        <v>268</v>
      </c>
      <c r="AD23" s="37"/>
      <c r="AE23" s="37"/>
      <c r="AH23" s="37"/>
      <c r="AI23" s="37"/>
      <c r="AJ23" t="s">
        <v>206</v>
      </c>
    </row>
    <row r="24" spans="1:36" s="36" customFormat="1" ht="15" x14ac:dyDescent="0.25">
      <c r="A24">
        <v>2.46</v>
      </c>
      <c r="B24">
        <v>3.07</v>
      </c>
      <c r="C24">
        <v>3.38</v>
      </c>
      <c r="D24" s="20">
        <f t="shared" si="0"/>
        <v>2.8094952229132275E-2</v>
      </c>
      <c r="E24" s="17">
        <f>IF(OR($A24="",$B24="",$C24=""),"",A24*'MPTO_working_3-way'!$I23)</f>
        <v>2.5291135824836655</v>
      </c>
      <c r="F24" s="21">
        <f>IF(OR($A24="",$B24="",$C24=""),"",B24*'MPTO_working_3-way'!$I23)</f>
        <v>3.156251503343436</v>
      </c>
      <c r="G24" s="22">
        <f>IF(OR($A24="",$B24="",$C24=""),"",C24*'MPTO_working_3-way'!$I23)</f>
        <v>3.4749609385344669</v>
      </c>
      <c r="H24" s="17"/>
      <c r="I24" s="21"/>
      <c r="J24" s="22"/>
      <c r="K24" s="17"/>
      <c r="L24" s="21"/>
      <c r="M24" s="22"/>
      <c r="N24" s="23">
        <f t="shared" si="4"/>
        <v>39.539544879513478</v>
      </c>
      <c r="O24" s="24">
        <f t="shared" si="5"/>
        <v>31.683153225929367</v>
      </c>
      <c r="P24" s="24">
        <f t="shared" si="6"/>
        <v>28.777301894557151</v>
      </c>
      <c r="Q24" t="s">
        <v>262</v>
      </c>
      <c r="R24" t="s">
        <v>165</v>
      </c>
      <c r="S24" s="58" t="s">
        <v>268</v>
      </c>
      <c r="AD24" s="37"/>
      <c r="AE24" s="37"/>
      <c r="AH24" s="37"/>
      <c r="AI24" s="37"/>
      <c r="AJ24" t="s">
        <v>206</v>
      </c>
    </row>
    <row r="25" spans="1:36" s="36" customFormat="1" ht="15" x14ac:dyDescent="0.25">
      <c r="A25">
        <v>2.35</v>
      </c>
      <c r="B25">
        <v>3.15</v>
      </c>
      <c r="C25">
        <v>3.5</v>
      </c>
      <c r="D25" s="20">
        <f t="shared" si="0"/>
        <v>2.8706518068219999E-2</v>
      </c>
      <c r="E25" s="17">
        <f>IF(OR($A25="",$B25="",$C25=""),"",A25*'MPTO_working_3-way'!$I24)</f>
        <v>2.4174603174603173</v>
      </c>
      <c r="F25" s="21">
        <f>IF(OR($A25="",$B25="",$C25=""),"",B25*'MPTO_working_3-way'!$I24)</f>
        <v>3.2404255319148927</v>
      </c>
      <c r="G25" s="22">
        <f>IF(OR($A25="",$B25="",$C25=""),"",C25*'MPTO_working_3-way'!$I24)</f>
        <v>3.60047281323877</v>
      </c>
      <c r="H25" s="17"/>
      <c r="I25" s="21"/>
      <c r="J25" s="22"/>
      <c r="K25" s="17"/>
      <c r="L25" s="21"/>
      <c r="M25" s="22"/>
      <c r="N25" s="23">
        <f t="shared" si="4"/>
        <v>41.365725541694026</v>
      </c>
      <c r="O25" s="24">
        <f t="shared" si="5"/>
        <v>30.860144451739995</v>
      </c>
      <c r="P25" s="24">
        <f t="shared" si="6"/>
        <v>27.774130006565994</v>
      </c>
      <c r="Q25" t="s">
        <v>171</v>
      </c>
      <c r="R25" t="s">
        <v>163</v>
      </c>
      <c r="S25" s="58" t="s">
        <v>268</v>
      </c>
      <c r="AD25" s="37"/>
      <c r="AE25" s="37"/>
      <c r="AH25" s="37"/>
      <c r="AI25" s="37"/>
      <c r="AJ25" t="s">
        <v>206</v>
      </c>
    </row>
    <row r="26" spans="1:36" s="36" customFormat="1" ht="15" x14ac:dyDescent="0.25">
      <c r="A26">
        <v>2.33</v>
      </c>
      <c r="B26">
        <v>3.26</v>
      </c>
      <c r="C26">
        <v>3.42</v>
      </c>
      <c r="D26" s="20">
        <f t="shared" si="0"/>
        <v>2.8330676432605451E-2</v>
      </c>
      <c r="E26" s="17">
        <f>IF(OR($A26="",$B26="",$C26=""),"",A26*'MPTO_working_3-way'!$I25)</f>
        <v>2.3960104760879708</v>
      </c>
      <c r="F26" s="21">
        <f>IF(OR($A26="",$B26="",$C26=""),"",B26*'MPTO_working_3-way'!$I25)</f>
        <v>3.3523580051702937</v>
      </c>
      <c r="G26" s="22">
        <f>IF(OR($A26="",$B26="",$C26=""),"",C26*'MPTO_working_3-way'!$I25)</f>
        <v>3.5168909133995108</v>
      </c>
      <c r="H26" s="17"/>
      <c r="I26" s="21"/>
      <c r="J26" s="22"/>
      <c r="K26" s="17"/>
      <c r="L26" s="21"/>
      <c r="M26" s="22"/>
      <c r="N26" s="23">
        <f t="shared" si="4"/>
        <v>41.736044561571632</v>
      </c>
      <c r="O26" s="24">
        <f t="shared" si="5"/>
        <v>29.829749640632485</v>
      </c>
      <c r="P26" s="24">
        <f t="shared" si="6"/>
        <v>28.434205797795876</v>
      </c>
      <c r="Q26" t="s">
        <v>172</v>
      </c>
      <c r="R26" t="s">
        <v>160</v>
      </c>
      <c r="S26" s="58" t="s">
        <v>268</v>
      </c>
      <c r="AD26" s="37"/>
      <c r="AE26" s="37"/>
      <c r="AH26" s="37"/>
      <c r="AI26" s="37"/>
      <c r="AJ26" t="s">
        <v>206</v>
      </c>
    </row>
    <row r="27" spans="1:36" s="36" customFormat="1" ht="15" x14ac:dyDescent="0.25">
      <c r="A27">
        <v>2</v>
      </c>
      <c r="B27">
        <v>3.45</v>
      </c>
      <c r="C27">
        <v>4.1900000000000004</v>
      </c>
      <c r="D27" s="20">
        <f t="shared" si="0"/>
        <v>2.8518556950641649E-2</v>
      </c>
      <c r="E27" s="17">
        <f>IF(OR($A27="",$B27="",$C27=""),"",A27*'MPTO_working_3-way'!$I26)</f>
        <v>2.0570371139012833</v>
      </c>
      <c r="F27" s="21">
        <f>IF(OR($A27="",$B27="",$C27=""),"",B27*'MPTO_working_3-way'!$I26)</f>
        <v>3.5483890214797138</v>
      </c>
      <c r="G27" s="22">
        <f>IF(OR($A27="",$B27="",$C27=""),"",C27*'MPTO_working_3-way'!$I26)</f>
        <v>4.3094927536231893</v>
      </c>
      <c r="H27" s="17"/>
      <c r="I27" s="21"/>
      <c r="J27" s="22"/>
      <c r="K27" s="17"/>
      <c r="L27" s="21"/>
      <c r="M27" s="22"/>
      <c r="N27" s="23">
        <f t="shared" si="4"/>
        <v>48.613609994787375</v>
      </c>
      <c r="O27" s="24">
        <f t="shared" si="5"/>
        <v>28.181802895528911</v>
      </c>
      <c r="P27" s="24">
        <f t="shared" si="6"/>
        <v>23.204587109683704</v>
      </c>
      <c r="Q27" t="s">
        <v>154</v>
      </c>
      <c r="R27" t="s">
        <v>261</v>
      </c>
      <c r="S27" s="58" t="s">
        <v>268</v>
      </c>
      <c r="AD27" s="37"/>
      <c r="AE27" s="37"/>
      <c r="AH27" s="37"/>
      <c r="AI27" s="37"/>
      <c r="AJ27" t="s">
        <v>206</v>
      </c>
    </row>
    <row r="28" spans="1:36" s="36" customFormat="1" ht="15" x14ac:dyDescent="0.25">
      <c r="A28">
        <v>2.0299999999999998</v>
      </c>
      <c r="B28">
        <v>3.3</v>
      </c>
      <c r="C28">
        <v>3.98</v>
      </c>
      <c r="D28" s="20">
        <f t="shared" si="0"/>
        <v>4.6897421875761847E-2</v>
      </c>
      <c r="E28" s="17">
        <f>IF(OR($A28="",$B28="",$C28=""),"",A28*'MPTO_working_3-way'!$I27)</f>
        <v>2.1252017664077965</v>
      </c>
      <c r="F28" s="21">
        <f>IF(OR($A28="",$B28="",$C28=""),"",B28*'MPTO_working_3-way'!$I27)</f>
        <v>3.454761492190014</v>
      </c>
      <c r="G28" s="22">
        <f>IF(OR($A28="",$B28="",$C28=""),"",C28*'MPTO_working_3-way'!$I27)</f>
        <v>4.1666517390655322</v>
      </c>
      <c r="H28" s="17"/>
      <c r="I28" s="21"/>
      <c r="J28" s="22"/>
      <c r="K28" s="17"/>
      <c r="L28" s="21"/>
      <c r="M28" s="22"/>
      <c r="N28" s="23">
        <f t="shared" si="4"/>
        <v>47.054355770195329</v>
      </c>
      <c r="O28" s="24">
        <f t="shared" si="5"/>
        <v>28.945558246514096</v>
      </c>
      <c r="P28" s="24">
        <f t="shared" si="6"/>
        <v>24.000085983290582</v>
      </c>
      <c r="Q28" t="s">
        <v>129</v>
      </c>
      <c r="R28" t="s">
        <v>257</v>
      </c>
      <c r="S28" s="58" t="s">
        <v>268</v>
      </c>
      <c r="AD28" s="37"/>
      <c r="AE28" s="37"/>
      <c r="AH28" s="37"/>
      <c r="AI28" s="37"/>
      <c r="AJ28" t="s">
        <v>130</v>
      </c>
    </row>
    <row r="29" spans="1:36" s="36" customFormat="1" ht="15" x14ac:dyDescent="0.25">
      <c r="A29">
        <v>3.84</v>
      </c>
      <c r="B29">
        <v>3.13</v>
      </c>
      <c r="C29">
        <v>2.23</v>
      </c>
      <c r="D29" s="20">
        <f t="shared" si="0"/>
        <v>2.8335977831583037E-2</v>
      </c>
      <c r="E29" s="17">
        <f>IF(OR($A29="",$B29="",$C29=""),"",A29*'MPTO_working_3-way'!$I28)</f>
        <v>3.9488101548732786</v>
      </c>
      <c r="F29" s="21">
        <f>IF(OR($A29="",$B29="",$C29=""),"",B29*'MPTO_working_3-way'!$I28)</f>
        <v>3.2186916106128547</v>
      </c>
      <c r="G29" s="22">
        <f>IF(OR($A29="",$B29="",$C29=""),"",C29*'MPTO_working_3-way'!$I28)</f>
        <v>2.2931892305644301</v>
      </c>
      <c r="H29" s="17"/>
      <c r="I29" s="21"/>
      <c r="J29" s="22"/>
      <c r="K29" s="17"/>
      <c r="L29" s="21"/>
      <c r="M29" s="22"/>
      <c r="N29" s="23">
        <f t="shared" si="4"/>
        <v>25.324083984282879</v>
      </c>
      <c r="O29" s="24">
        <f t="shared" si="5"/>
        <v>31.068524760270371</v>
      </c>
      <c r="P29" s="24">
        <f t="shared" si="6"/>
        <v>43.607391255446757</v>
      </c>
      <c r="Q29" t="s">
        <v>119</v>
      </c>
      <c r="R29" t="s">
        <v>123</v>
      </c>
      <c r="S29" s="58" t="s">
        <v>268</v>
      </c>
      <c r="AD29" s="37"/>
      <c r="AE29" s="37"/>
      <c r="AH29" s="37"/>
      <c r="AI29" s="37"/>
      <c r="AJ29" t="s">
        <v>130</v>
      </c>
    </row>
    <row r="30" spans="1:36" s="36" customFormat="1" ht="15" x14ac:dyDescent="0.25">
      <c r="A30">
        <v>1.42</v>
      </c>
      <c r="B30">
        <v>4.53</v>
      </c>
      <c r="C30">
        <v>9.31</v>
      </c>
      <c r="D30" s="20">
        <f t="shared" si="0"/>
        <v>3.2387289595930069E-2</v>
      </c>
      <c r="E30" s="17">
        <f>IF(OR($A30="",$B30="",$C30=""),"",A30*'MPTO_working_3-way'!$I29)</f>
        <v>1.4659899512262207</v>
      </c>
      <c r="F30" s="21">
        <f>IF(OR($A30="",$B30="",$C30=""),"",B30*'MPTO_working_3-way'!$I29)</f>
        <v>4.6767144218695638</v>
      </c>
      <c r="G30" s="22">
        <f>IF(OR($A30="",$B30="",$C30=""),"",C30*'MPTO_working_3-way'!$I29)</f>
        <v>9.6115256661381103</v>
      </c>
      <c r="H30" s="17"/>
      <c r="I30" s="21"/>
      <c r="J30" s="22"/>
      <c r="K30" s="17"/>
      <c r="L30" s="21"/>
      <c r="M30" s="22"/>
      <c r="N30" s="23">
        <f t="shared" si="4"/>
        <v>68.213291582493767</v>
      </c>
      <c r="O30" s="24">
        <f t="shared" si="5"/>
        <v>21.382532902238658</v>
      </c>
      <c r="P30" s="24">
        <f t="shared" si="6"/>
        <v>10.404175515267577</v>
      </c>
      <c r="Q30" t="s">
        <v>124</v>
      </c>
      <c r="R30" t="s">
        <v>258</v>
      </c>
      <c r="S30" s="58" t="s">
        <v>268</v>
      </c>
      <c r="AD30" s="37"/>
      <c r="AE30" s="37"/>
      <c r="AH30" s="37"/>
      <c r="AI30" s="37"/>
      <c r="AJ30" t="s">
        <v>130</v>
      </c>
    </row>
    <row r="31" spans="1:36" s="36" customFormat="1" ht="15" x14ac:dyDescent="0.25">
      <c r="A31">
        <v>3.27</v>
      </c>
      <c r="B31">
        <v>3.42</v>
      </c>
      <c r="C31">
        <v>2.33</v>
      </c>
      <c r="D31" s="20">
        <f t="shared" si="0"/>
        <v>2.7392607728453422E-2</v>
      </c>
      <c r="E31" s="17">
        <f>IF(OR($A31="",$B31="",$C31=""),"",A31*'MPTO_working_3-way'!$I30)</f>
        <v>3.3595738272720426</v>
      </c>
      <c r="F31" s="21">
        <f>IF(OR($A31="",$B31="",$C31=""),"",B31*'MPTO_working_3-way'!$I30)</f>
        <v>3.5136827184313106</v>
      </c>
      <c r="G31" s="22">
        <f>IF(OR($A31="",$B31="",$C31=""),"",C31*'MPTO_working_3-way'!$I30)</f>
        <v>2.3938247760072966</v>
      </c>
      <c r="H31" s="17"/>
      <c r="I31" s="21"/>
      <c r="J31" s="22"/>
      <c r="K31" s="17"/>
      <c r="L31" s="21"/>
      <c r="M31" s="22"/>
      <c r="N31" s="23">
        <f t="shared" si="4"/>
        <v>29.765680155092621</v>
      </c>
      <c r="O31" s="24">
        <f t="shared" si="5"/>
        <v>28.460167867588559</v>
      </c>
      <c r="P31" s="24">
        <f t="shared" si="6"/>
        <v>41.774151977318823</v>
      </c>
      <c r="Q31" t="s">
        <v>121</v>
      </c>
      <c r="R31" t="s">
        <v>127</v>
      </c>
      <c r="S31" s="58" t="s">
        <v>268</v>
      </c>
      <c r="AD31" s="37"/>
      <c r="AE31" s="37"/>
      <c r="AH31" s="37"/>
      <c r="AI31" s="37"/>
      <c r="AJ31" t="s">
        <v>130</v>
      </c>
    </row>
    <row r="32" spans="1:36" s="36" customFormat="1" ht="15" x14ac:dyDescent="0.25">
      <c r="A32">
        <v>3.27</v>
      </c>
      <c r="B32">
        <v>3.42</v>
      </c>
      <c r="C32">
        <v>2.33</v>
      </c>
      <c r="D32" s="20">
        <f t="shared" si="0"/>
        <v>2.7392607728453422E-2</v>
      </c>
      <c r="E32" s="17">
        <f>IF(OR($A32="",$B32="",$C32=""),"",A32*'MPTO_working_3-way'!$I31)</f>
        <v>3.3595738272720426</v>
      </c>
      <c r="F32" s="21">
        <f>IF(OR($A32="",$B32="",$C32=""),"",B32*'MPTO_working_3-way'!$I31)</f>
        <v>3.5136827184313106</v>
      </c>
      <c r="G32" s="22">
        <f>IF(OR($A32="",$B32="",$C32=""),"",C32*'MPTO_working_3-way'!$I31)</f>
        <v>2.3938247760072966</v>
      </c>
      <c r="H32" s="17"/>
      <c r="I32" s="21"/>
      <c r="J32" s="22"/>
      <c r="K32" s="17"/>
      <c r="L32" s="21"/>
      <c r="M32" s="22"/>
      <c r="N32" s="23">
        <f t="shared" si="4"/>
        <v>29.765680155092621</v>
      </c>
      <c r="O32" s="24">
        <f t="shared" si="5"/>
        <v>28.460167867588559</v>
      </c>
      <c r="P32" s="24">
        <f t="shared" si="6"/>
        <v>41.774151977318823</v>
      </c>
      <c r="Q32" t="s">
        <v>121</v>
      </c>
      <c r="R32" t="s">
        <v>127</v>
      </c>
      <c r="S32" s="58" t="s">
        <v>268</v>
      </c>
      <c r="AD32" s="37"/>
      <c r="AE32" s="37"/>
      <c r="AH32" s="37"/>
      <c r="AI32" s="37"/>
      <c r="AJ32" t="s">
        <v>130</v>
      </c>
    </row>
    <row r="33" spans="1:36" s="36" customFormat="1" ht="15" x14ac:dyDescent="0.25">
      <c r="A33">
        <v>2.98</v>
      </c>
      <c r="B33">
        <v>3.11</v>
      </c>
      <c r="C33">
        <v>2.62</v>
      </c>
      <c r="D33" s="20">
        <f t="shared" si="0"/>
        <v>3.8793267471763482E-2</v>
      </c>
      <c r="E33" s="17">
        <f>IF(OR($A33="",$B33="",$C33=""),"",A33*'MPTO_working_3-way'!$I32)</f>
        <v>3.0956039370658552</v>
      </c>
      <c r="F33" s="21">
        <f>IF(OR($A33="",$B33="",$C33=""),"",B33*'MPTO_working_3-way'!$I32)</f>
        <v>3.2306470618371841</v>
      </c>
      <c r="G33" s="22">
        <f>IF(OR($A33="",$B33="",$C33=""),"",C33*'MPTO_working_3-way'!$I32)</f>
        <v>2.7216383607760206</v>
      </c>
      <c r="H33" s="17"/>
      <c r="I33" s="21"/>
      <c r="J33" s="22"/>
      <c r="K33" s="17"/>
      <c r="L33" s="21"/>
      <c r="M33" s="22"/>
      <c r="N33" s="23">
        <f t="shared" si="4"/>
        <v>32.303874149605925</v>
      </c>
      <c r="O33" s="24">
        <f t="shared" si="5"/>
        <v>30.953551435956804</v>
      </c>
      <c r="P33" s="24">
        <f t="shared" si="6"/>
        <v>36.742574414437271</v>
      </c>
      <c r="Q33" t="s">
        <v>104</v>
      </c>
      <c r="R33" t="s">
        <v>74</v>
      </c>
      <c r="S33" s="58" t="s">
        <v>268</v>
      </c>
      <c r="AD33" s="37"/>
      <c r="AE33" s="37"/>
      <c r="AH33" s="37"/>
      <c r="AI33" s="37"/>
      <c r="AJ33" t="s">
        <v>93</v>
      </c>
    </row>
    <row r="34" spans="1:36" s="36" customFormat="1" ht="15" x14ac:dyDescent="0.25">
      <c r="A34">
        <v>2.4300000000000002</v>
      </c>
      <c r="B34">
        <v>3.24</v>
      </c>
      <c r="C34">
        <v>3.13</v>
      </c>
      <c r="D34" s="20">
        <f t="shared" si="0"/>
        <v>3.9653426944871617E-2</v>
      </c>
      <c r="E34" s="17">
        <f>IF(OR($A34="",$B34="",$C34=""),"",A34*'MPTO_working_3-way'!$I33)</f>
        <v>2.5263578274760383</v>
      </c>
      <c r="F34" s="21">
        <f>IF(OR($A34="",$B34="",$C34=""),"",B34*'MPTO_working_3-way'!$I33)</f>
        <v>3.3684771033013843</v>
      </c>
      <c r="G34" s="22">
        <f>IF(OR($A34="",$B34="",$C34=""),"",C34*'MPTO_working_3-way'!$I33)</f>
        <v>3.254115226337448</v>
      </c>
      <c r="H34" s="17"/>
      <c r="I34" s="21"/>
      <c r="J34" s="22"/>
      <c r="K34" s="17"/>
      <c r="L34" s="21"/>
      <c r="M34" s="22"/>
      <c r="N34" s="23">
        <f t="shared" si="4"/>
        <v>39.582674675940567</v>
      </c>
      <c r="O34" s="24">
        <f t="shared" si="5"/>
        <v>29.687006006955425</v>
      </c>
      <c r="P34" s="24">
        <f t="shared" si="6"/>
        <v>30.730319317104023</v>
      </c>
      <c r="Q34" t="s">
        <v>96</v>
      </c>
      <c r="R34" t="s">
        <v>101</v>
      </c>
      <c r="S34" s="58" t="s">
        <v>268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4.3600000000000003</v>
      </c>
      <c r="B35">
        <v>3.37</v>
      </c>
      <c r="C35">
        <v>1.94</v>
      </c>
      <c r="D35" s="20">
        <f t="shared" si="0"/>
        <v>4.1557620735421352E-2</v>
      </c>
      <c r="E35" s="17">
        <f>IF(OR($A35="",$B35="",$C35=""),"",A35*'MPTO_working_3-way'!$I34)</f>
        <v>4.5411912264064371</v>
      </c>
      <c r="F35" s="21">
        <f>IF(OR($A35="",$B35="",$C35=""),"",B35*'MPTO_working_3-way'!$I34)</f>
        <v>3.5100491818783701</v>
      </c>
      <c r="G35" s="22">
        <f>IF(OR($A35="",$B35="",$C35=""),"",C35*'MPTO_working_3-way'!$I34)</f>
        <v>2.0206217842267176</v>
      </c>
      <c r="H35" s="17"/>
      <c r="I35" s="21"/>
      <c r="J35" s="22"/>
      <c r="K35" s="17"/>
      <c r="L35" s="21"/>
      <c r="M35" s="22"/>
      <c r="N35" s="23">
        <f t="shared" si="4"/>
        <v>22.020653836049224</v>
      </c>
      <c r="O35" s="24">
        <f t="shared" si="5"/>
        <v>28.489629295304042</v>
      </c>
      <c r="P35" s="24">
        <f t="shared" si="6"/>
        <v>49.48971686864671</v>
      </c>
      <c r="Q35" t="s">
        <v>106</v>
      </c>
      <c r="R35" t="s">
        <v>103</v>
      </c>
      <c r="S35" s="58" t="s">
        <v>268</v>
      </c>
      <c r="AD35" s="37"/>
      <c r="AE35" s="37"/>
      <c r="AH35" s="37"/>
      <c r="AI35" s="37"/>
      <c r="AJ35" t="s">
        <v>93</v>
      </c>
    </row>
    <row r="36" spans="1:36" s="36" customFormat="1" ht="15" x14ac:dyDescent="0.25">
      <c r="A36">
        <v>2.87</v>
      </c>
      <c r="B36">
        <v>2.78</v>
      </c>
      <c r="C36">
        <v>2.89</v>
      </c>
      <c r="D36" s="20">
        <f t="shared" si="0"/>
        <v>5.4165047210630979E-2</v>
      </c>
      <c r="E36" s="17">
        <f>IF(OR($A36="",$B36="",$C36=""),"",A36*'MPTO_working_3-way'!$I35)</f>
        <v>3.0254536854945111</v>
      </c>
      <c r="F36" s="21">
        <f>IF(OR($A36="",$B36="",$C36=""),"",B36*'MPTO_working_3-way'!$I35)</f>
        <v>2.9305788312455539</v>
      </c>
      <c r="G36" s="22">
        <f>IF(OR($A36="",$B36="",$C36=""),"",C36*'MPTO_working_3-way'!$I35)</f>
        <v>3.0465369864387237</v>
      </c>
      <c r="H36" s="17"/>
      <c r="I36" s="21"/>
      <c r="J36" s="22"/>
      <c r="K36" s="17"/>
      <c r="L36" s="21"/>
      <c r="M36" s="22"/>
      <c r="N36" s="23">
        <f t="shared" si="4"/>
        <v>33.052894010392023</v>
      </c>
      <c r="O36" s="24">
        <f t="shared" si="5"/>
        <v>34.12295173015292</v>
      </c>
      <c r="P36" s="24">
        <f t="shared" si="6"/>
        <v>32.824154259455057</v>
      </c>
      <c r="Q36" t="s">
        <v>78</v>
      </c>
      <c r="R36" t="s">
        <v>73</v>
      </c>
      <c r="S36" s="58" t="s">
        <v>268</v>
      </c>
      <c r="AD36" s="37"/>
      <c r="AE36" s="37"/>
      <c r="AH36" s="37"/>
      <c r="AI36" s="37"/>
      <c r="AJ36" t="s">
        <v>94</v>
      </c>
    </row>
    <row r="37" spans="1:36" s="36" customFormat="1" ht="15" x14ac:dyDescent="0.25">
      <c r="A37">
        <v>1.46</v>
      </c>
      <c r="B37">
        <v>3.86</v>
      </c>
      <c r="C37">
        <v>8.3800000000000008</v>
      </c>
      <c r="D37" s="20">
        <f t="shared" si="0"/>
        <v>6.3330606605705109E-2</v>
      </c>
      <c r="E37" s="17">
        <f>IF(OR($A37="",$B37="",$C37=""),"",A37*'MPTO_working_3-way'!$I36)</f>
        <v>1.5524626856443293</v>
      </c>
      <c r="F37" s="21">
        <f>IF(OR($A37="",$B37="",$C37=""),"",B37*'MPTO_working_3-way'!$I36)</f>
        <v>4.1044561414980212</v>
      </c>
      <c r="G37" s="22">
        <f>IF(OR($A37="",$B37="",$C37=""),"",C37*'MPTO_working_3-way'!$I36)</f>
        <v>8.9107104833558104</v>
      </c>
      <c r="H37" s="17"/>
      <c r="I37" s="21"/>
      <c r="J37" s="22"/>
      <c r="K37" s="17"/>
      <c r="L37" s="21"/>
      <c r="M37" s="22"/>
      <c r="N37" s="23">
        <f t="shared" si="4"/>
        <v>64.413786511394505</v>
      </c>
      <c r="O37" s="24">
        <f t="shared" si="5"/>
        <v>24.363763810009324</v>
      </c>
      <c r="P37" s="24">
        <f t="shared" si="6"/>
        <v>11.222449678596178</v>
      </c>
      <c r="Q37" t="s">
        <v>91</v>
      </c>
      <c r="R37" t="s">
        <v>85</v>
      </c>
      <c r="S37" s="58" t="s">
        <v>268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2.06</v>
      </c>
      <c r="B38">
        <v>3.09</v>
      </c>
      <c r="C38">
        <v>4.25</v>
      </c>
      <c r="D38" s="20">
        <f t="shared" si="0"/>
        <v>4.4355606320197971E-2</v>
      </c>
      <c r="E38" s="17">
        <f>IF(OR($A38="",$B38="",$C38=""),"",A38*'MPTO_working_3-way'!$I37)</f>
        <v>2.1513725490196078</v>
      </c>
      <c r="F38" s="21">
        <f>IF(OR($A38="",$B38="",$C38=""),"",B38*'MPTO_working_3-way'!$I37)</f>
        <v>3.2270588235294118</v>
      </c>
      <c r="G38" s="22">
        <f>IF(OR($A38="",$B38="",$C38=""),"",C38*'MPTO_working_3-way'!$I37)</f>
        <v>4.4385113268608416</v>
      </c>
      <c r="H38" s="17"/>
      <c r="I38" s="21"/>
      <c r="J38" s="22"/>
      <c r="K38" s="17"/>
      <c r="L38" s="21"/>
      <c r="M38" s="22"/>
      <c r="N38" s="23">
        <f t="shared" si="4"/>
        <v>46.481954064892456</v>
      </c>
      <c r="O38" s="24">
        <f t="shared" si="5"/>
        <v>30.987969376594972</v>
      </c>
      <c r="P38" s="24">
        <f t="shared" si="6"/>
        <v>22.530076558512576</v>
      </c>
      <c r="Q38" t="s">
        <v>238</v>
      </c>
      <c r="R38" t="s">
        <v>210</v>
      </c>
      <c r="S38" s="58" t="s">
        <v>268</v>
      </c>
      <c r="AD38" s="37"/>
      <c r="AE38" s="37"/>
      <c r="AH38" s="37"/>
      <c r="AI38" s="37"/>
      <c r="AJ38" t="s">
        <v>252</v>
      </c>
    </row>
    <row r="39" spans="1:36" s="36" customFormat="1" ht="15" x14ac:dyDescent="0.25">
      <c r="A39">
        <v>4.9400000000000004</v>
      </c>
      <c r="B39">
        <v>3.57</v>
      </c>
      <c r="C39">
        <v>1.77</v>
      </c>
      <c r="D39" s="20">
        <f t="shared" si="0"/>
        <v>4.7512946027927327E-2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213</v>
      </c>
      <c r="R39" t="s">
        <v>209</v>
      </c>
      <c r="S39" s="58" t="s">
        <v>268</v>
      </c>
      <c r="AD39" s="37"/>
      <c r="AE39" s="37"/>
      <c r="AH39" s="37"/>
      <c r="AI39" s="37"/>
      <c r="AJ39" t="s">
        <v>252</v>
      </c>
    </row>
    <row r="40" spans="1:36" s="36" customFormat="1" ht="15" x14ac:dyDescent="0.25">
      <c r="A40">
        <v>3.4</v>
      </c>
      <c r="B40">
        <v>3.2</v>
      </c>
      <c r="C40">
        <v>2.2799999999999998</v>
      </c>
      <c r="D40" s="20">
        <f t="shared" si="0"/>
        <v>4.5214138286893801E-2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236</v>
      </c>
      <c r="R40" t="s">
        <v>215</v>
      </c>
      <c r="S40" s="58" t="s">
        <v>268</v>
      </c>
      <c r="AD40" s="37"/>
      <c r="AE40" s="37"/>
      <c r="AH40" s="37"/>
      <c r="AI40" s="37"/>
      <c r="AJ40" t="s">
        <v>252</v>
      </c>
    </row>
    <row r="41" spans="1:36" s="36" customFormat="1" ht="15" x14ac:dyDescent="0.25">
      <c r="A41">
        <v>1.79</v>
      </c>
      <c r="B41">
        <v>4.3499999999999996</v>
      </c>
      <c r="C41">
        <v>3.84</v>
      </c>
      <c r="D41" s="20">
        <f t="shared" si="0"/>
        <v>4.8960942015026099E-2</v>
      </c>
      <c r="E41" s="17">
        <f>IF(OR($A41="",$B41="",$C41=""),"",A41*'MPTO_working_3-way'!$I40)</f>
        <v>1.87504817338999</v>
      </c>
      <c r="F41" s="21">
        <f>IF(OR($A41="",$B41="",$C41=""),"",B41*'MPTO_working_3-way'!$I40)</f>
        <v>4.5566813152214838</v>
      </c>
      <c r="G41" s="22">
        <f>IF(OR($A41="",$B41="",$C41=""),"",C41*'MPTO_working_3-way'!$I40)</f>
        <v>4.0224497127472407</v>
      </c>
      <c r="H41" s="17"/>
      <c r="I41" s="21"/>
      <c r="J41" s="22"/>
      <c r="K41" s="17"/>
      <c r="L41" s="21"/>
      <c r="M41" s="22"/>
      <c r="N41" s="23">
        <f t="shared" si="4"/>
        <v>53.33196310322267</v>
      </c>
      <c r="O41" s="24">
        <f t="shared" si="5"/>
        <v>21.94579631144105</v>
      </c>
      <c r="P41" s="24">
        <f t="shared" si="6"/>
        <v>24.860472384054315</v>
      </c>
      <c r="Q41" t="s">
        <v>108</v>
      </c>
      <c r="R41" t="s">
        <v>109</v>
      </c>
      <c r="S41" s="58" t="s">
        <v>268</v>
      </c>
      <c r="AD41" s="37"/>
      <c r="AE41" s="37"/>
      <c r="AH41" s="37"/>
      <c r="AI41" s="37"/>
      <c r="AJ41" t="s">
        <v>95</v>
      </c>
    </row>
    <row r="42" spans="1:36" s="36" customFormat="1" ht="15" x14ac:dyDescent="0.25">
      <c r="A42">
        <v>3.04</v>
      </c>
      <c r="B42">
        <v>3.18</v>
      </c>
      <c r="C42">
        <v>2.5</v>
      </c>
      <c r="D42" s="20">
        <f t="shared" si="0"/>
        <v>4.3412777226083943E-2</v>
      </c>
      <c r="E42" s="17">
        <f>IF(OR($A42="",$B42="",$C42=""),"",A42*'MPTO_working_3-way'!$I41)</f>
        <v>3.1774509803921571</v>
      </c>
      <c r="F42" s="21">
        <f>IF(OR($A42="",$B42="",$C42=""),"",B42*'MPTO_working_3-way'!$I41)</f>
        <v>3.3237809597523222</v>
      </c>
      <c r="G42" s="22">
        <f>IF(OR($A42="",$B42="",$C42=""),"",C42*'MPTO_working_3-way'!$I41)</f>
        <v>2.6130353457172344</v>
      </c>
      <c r="H42" s="17"/>
      <c r="I42" s="21"/>
      <c r="J42" s="22"/>
      <c r="K42" s="17"/>
      <c r="L42" s="21"/>
      <c r="M42" s="22"/>
      <c r="N42" s="23">
        <f t="shared" si="4"/>
        <v>31.471767972847886</v>
      </c>
      <c r="O42" s="24">
        <f t="shared" si="5"/>
        <v>30.086218439452068</v>
      </c>
      <c r="P42" s="24">
        <f t="shared" si="6"/>
        <v>38.269669854983029</v>
      </c>
      <c r="Q42" t="s">
        <v>116</v>
      </c>
      <c r="R42" t="s">
        <v>114</v>
      </c>
      <c r="S42" s="58" t="s">
        <v>268</v>
      </c>
      <c r="AD42" s="37"/>
      <c r="AE42" s="37"/>
      <c r="AH42" s="37"/>
      <c r="AI42" s="37"/>
      <c r="AJ42" t="s">
        <v>95</v>
      </c>
    </row>
    <row r="43" spans="1:36" s="36" customFormat="1" ht="15" x14ac:dyDescent="0.25">
      <c r="A43">
        <v>1.43</v>
      </c>
      <c r="B43">
        <v>4.6100000000000003</v>
      </c>
      <c r="C43">
        <v>8.65</v>
      </c>
      <c r="D43" s="20">
        <f t="shared" si="0"/>
        <v>3.1827375413196579E-2</v>
      </c>
      <c r="E43" s="17">
        <f>IF(OR($A43="",$B43="",$C43=""),"",A43*'MPTO_working_3-way'!$I42)</f>
        <v>1.5000141470814872</v>
      </c>
      <c r="F43" s="21">
        <f>IF(OR($A43="",$B43="",$C43=""),"",B43*'MPTO_working_3-way'!$I42)</f>
        <v>4.8357099426892702</v>
      </c>
      <c r="G43" s="22">
        <f>IF(OR($A43="",$B43="",$C43=""),"",C43*'MPTO_working_3-way'!$I42)</f>
        <v>9.0735121484299768</v>
      </c>
      <c r="H43" s="17"/>
      <c r="I43" s="21"/>
      <c r="J43" s="22"/>
      <c r="K43" s="17"/>
      <c r="L43" s="21"/>
      <c r="M43" s="22"/>
      <c r="N43" s="23">
        <f t="shared" si="4"/>
        <v>66.666037913419473</v>
      </c>
      <c r="O43" s="24">
        <f t="shared" si="5"/>
        <v>20.679486814791723</v>
      </c>
      <c r="P43" s="24">
        <f t="shared" si="6"/>
        <v>11.021090660831193</v>
      </c>
      <c r="Q43" t="s">
        <v>245</v>
      </c>
      <c r="R43" t="s">
        <v>265</v>
      </c>
      <c r="S43" s="58" t="s">
        <v>268</v>
      </c>
      <c r="AD43" s="37"/>
      <c r="AE43" s="37"/>
      <c r="AH43" s="37"/>
      <c r="AI43" s="37"/>
      <c r="AJ43" t="s">
        <v>253</v>
      </c>
    </row>
    <row r="44" spans="1:36" s="36" customFormat="1" ht="15" x14ac:dyDescent="0.25">
      <c r="A44">
        <v>1.61</v>
      </c>
      <c r="B44">
        <v>4.32</v>
      </c>
      <c r="C44">
        <v>5.54</v>
      </c>
      <c r="D44" s="20">
        <f t="shared" si="0"/>
        <v>3.3104909066296706E-2</v>
      </c>
      <c r="E44" s="17">
        <f>IF(OR($A44="",$B44="",$C44=""),"",A44*'MPTO_working_3-way'!$I43)</f>
        <v>1.6798945713339952</v>
      </c>
      <c r="F44" s="21">
        <f>IF(OR($A44="",$B44="",$C44=""),"",B44*'MPTO_working_3-way'!$I43)</f>
        <v>4.5075431976166831</v>
      </c>
      <c r="G44" s="22">
        <f>IF(OR($A44="",$B44="",$C44=""),"",C44*'MPTO_working_3-way'!$I43)</f>
        <v>5.7805067858325048</v>
      </c>
      <c r="H44" s="17"/>
      <c r="I44" s="21"/>
      <c r="J44" s="22"/>
      <c r="K44" s="17"/>
      <c r="L44" s="21"/>
      <c r="M44" s="22"/>
      <c r="N44" s="23">
        <f t="shared" si="4"/>
        <v>59.527545184332929</v>
      </c>
      <c r="O44" s="24">
        <f t="shared" si="5"/>
        <v>22.185034200642594</v>
      </c>
      <c r="P44" s="24">
        <f t="shared" si="6"/>
        <v>17.299521253930692</v>
      </c>
      <c r="Q44" t="s">
        <v>218</v>
      </c>
      <c r="R44" t="s">
        <v>223</v>
      </c>
      <c r="S44" s="58" t="s">
        <v>268</v>
      </c>
      <c r="AD44" s="37"/>
      <c r="AE44" s="37"/>
      <c r="AH44" s="37"/>
      <c r="AI44" s="37"/>
      <c r="AJ44" t="s">
        <v>253</v>
      </c>
    </row>
    <row r="45" spans="1:36" s="36" customFormat="1" ht="15" x14ac:dyDescent="0.25">
      <c r="A45">
        <v>4.09</v>
      </c>
      <c r="B45">
        <v>4.07</v>
      </c>
      <c r="C45">
        <v>1.85</v>
      </c>
      <c r="D45" s="20">
        <f t="shared" si="0"/>
        <v>3.0739563746898568E-2</v>
      </c>
      <c r="E45" s="17">
        <f>IF(OR($A45="",$B45="",$C45=""),"",A45*'MPTO_working_3-way'!$I44)</f>
        <v>4.2201739654399741</v>
      </c>
      <c r="F45" s="21">
        <f>IF(OR($A45="",$B45="",$C45=""),"",B45*'MPTO_working_3-way'!$I44)</f>
        <v>4.19953741793171</v>
      </c>
      <c r="G45" s="22">
        <f>IF(OR($A45="",$B45="",$C45=""),"",C45*'MPTO_working_3-way'!$I44)</f>
        <v>1.9088806445144137</v>
      </c>
      <c r="H45" s="17"/>
      <c r="I45" s="21"/>
      <c r="J45" s="22"/>
      <c r="K45" s="17"/>
      <c r="L45" s="21"/>
      <c r="M45" s="22"/>
      <c r="N45" s="23">
        <f t="shared" si="4"/>
        <v>23.695705631787742</v>
      </c>
      <c r="O45" s="24">
        <f t="shared" si="5"/>
        <v>23.81214644570316</v>
      </c>
      <c r="P45" s="24">
        <f t="shared" si="6"/>
        <v>52.386722180546954</v>
      </c>
      <c r="Q45" t="s">
        <v>228</v>
      </c>
      <c r="R45" t="s">
        <v>220</v>
      </c>
      <c r="S45" s="58" t="s">
        <v>268</v>
      </c>
      <c r="AD45" s="37"/>
      <c r="AE45" s="37"/>
      <c r="AH45" s="37"/>
      <c r="AI45" s="37"/>
      <c r="AJ45" t="s">
        <v>253</v>
      </c>
    </row>
    <row r="46" spans="1:36" s="36" customFormat="1" ht="15" x14ac:dyDescent="0.25">
      <c r="A46">
        <v>2.15</v>
      </c>
      <c r="B46">
        <v>3.33</v>
      </c>
      <c r="C46">
        <v>3.8</v>
      </c>
      <c r="D46" s="20">
        <f t="shared" si="0"/>
        <v>2.8574474106909831E-2</v>
      </c>
      <c r="E46" s="17">
        <f>IF(OR($A46="",$B46="",$C46=""),"",A46*'MPTO_working_3-way'!$I45)</f>
        <v>2.2211755544925378</v>
      </c>
      <c r="F46" s="21">
        <f>IF(OR($A46="",$B46="",$C46=""),"",B46*'MPTO_working_3-way'!$I45)</f>
        <v>3.4402393471907682</v>
      </c>
      <c r="G46" s="22">
        <f>IF(OR($A46="",$B46="",$C46=""),"",C46*'MPTO_working_3-way'!$I45)</f>
        <v>3.9257986544519272</v>
      </c>
      <c r="H46" s="17"/>
      <c r="I46" s="21"/>
      <c r="J46" s="22"/>
      <c r="K46" s="17"/>
      <c r="L46" s="21"/>
      <c r="M46" s="22"/>
      <c r="N46" s="23">
        <f t="shared" si="4"/>
        <v>45.021205009095539</v>
      </c>
      <c r="O46" s="24">
        <f t="shared" si="5"/>
        <v>29.067744975842462</v>
      </c>
      <c r="P46" s="24">
        <f t="shared" si="6"/>
        <v>25.472523886725106</v>
      </c>
      <c r="Q46" t="s">
        <v>250</v>
      </c>
      <c r="R46" t="s">
        <v>244</v>
      </c>
      <c r="S46" s="58" t="s">
        <v>268</v>
      </c>
      <c r="AD46" s="37"/>
      <c r="AE46" s="37"/>
      <c r="AH46" s="37"/>
      <c r="AI46" s="37"/>
      <c r="AJ46" t="s">
        <v>253</v>
      </c>
    </row>
    <row r="47" spans="1:36" s="36" customFormat="1" ht="15" x14ac:dyDescent="0.25">
      <c r="A47">
        <v>1.76</v>
      </c>
      <c r="B47">
        <v>3.93</v>
      </c>
      <c r="C47">
        <v>4.78</v>
      </c>
      <c r="D47" s="20">
        <f t="shared" si="0"/>
        <v>3.1839765310971657E-2</v>
      </c>
      <c r="E47" s="17">
        <f>IF(OR($A47="",$B47="",$C47=""),"",A47*'MPTO_working_3-way'!$I46)</f>
        <v>1.8141016321945416</v>
      </c>
      <c r="F47" s="21">
        <f>IF(OR($A47="",$B47="",$C47=""),"",B47*'MPTO_working_3-way'!$I46)</f>
        <v>4.0508064855253112</v>
      </c>
      <c r="G47" s="22">
        <f>IF(OR($A47="",$B47="",$C47=""),"",C47*'MPTO_working_3-way'!$I46)</f>
        <v>4.926935114710175</v>
      </c>
      <c r="H47" s="17"/>
      <c r="I47" s="21"/>
      <c r="J47" s="22"/>
      <c r="K47" s="17"/>
      <c r="L47" s="21"/>
      <c r="M47" s="22"/>
      <c r="N47" s="23">
        <f t="shared" si="4"/>
        <v>55.123703228814549</v>
      </c>
      <c r="O47" s="24">
        <f t="shared" si="5"/>
        <v>24.686442158451303</v>
      </c>
      <c r="P47" s="24">
        <f t="shared" si="6"/>
        <v>20.296593657471469</v>
      </c>
      <c r="Q47" t="s">
        <v>248</v>
      </c>
      <c r="R47" t="s">
        <v>219</v>
      </c>
      <c r="S47" s="58" t="s">
        <v>268</v>
      </c>
      <c r="AD47" s="37"/>
      <c r="AE47" s="37"/>
      <c r="AH47" s="37"/>
      <c r="AI47" s="37"/>
      <c r="AJ47" t="s">
        <v>253</v>
      </c>
    </row>
    <row r="48" spans="1:36" s="36" customFormat="1" ht="15" x14ac:dyDescent="0.25">
      <c r="A48">
        <v>2.13</v>
      </c>
      <c r="B48">
        <v>3.02</v>
      </c>
      <c r="C48">
        <v>4.08</v>
      </c>
      <c r="D48" s="20">
        <f t="shared" si="0"/>
        <v>4.5707435105373229E-2</v>
      </c>
      <c r="E48" s="17">
        <f>IF(OR($A48="",$B48="",$C48=""),"",A48*'MPTO_working_3-way'!$I47)</f>
        <v>2.1908636298477178</v>
      </c>
      <c r="F48" s="21">
        <f>IF(OR($A48="",$B48="",$C48=""),"",B48*'MPTO_working_3-way'!$I47)</f>
        <v>3.1062949118028675</v>
      </c>
      <c r="G48" s="22">
        <f>IF(OR($A48="",$B48="",$C48=""),"",C48*'MPTO_working_3-way'!$I47)</f>
        <v>4.1965838543561924</v>
      </c>
      <c r="H48" s="17"/>
      <c r="I48" s="21"/>
      <c r="J48" s="22"/>
      <c r="K48" s="17"/>
      <c r="L48" s="21"/>
      <c r="M48" s="22"/>
      <c r="N48" s="23">
        <f t="shared" si="4"/>
        <v>45.644100635761973</v>
      </c>
      <c r="O48" s="24">
        <f t="shared" si="5"/>
        <v>32.192693494759276</v>
      </c>
      <c r="P48" s="24">
        <f t="shared" si="6"/>
        <v>23.828905478963968</v>
      </c>
      <c r="Q48" t="s">
        <v>198</v>
      </c>
      <c r="R48" t="s">
        <v>195</v>
      </c>
      <c r="S48" t="s">
        <v>269</v>
      </c>
      <c r="AD48" s="37"/>
      <c r="AE48" s="37"/>
      <c r="AH48" s="37"/>
      <c r="AI48" s="37"/>
      <c r="AJ48" t="s">
        <v>207</v>
      </c>
    </row>
    <row r="49" spans="1:36" s="36" customFormat="1" ht="15" x14ac:dyDescent="0.25">
      <c r="A49">
        <v>2.3199999999999998</v>
      </c>
      <c r="B49">
        <v>3.29</v>
      </c>
      <c r="C49">
        <v>3.23</v>
      </c>
      <c r="D49" s="20">
        <f t="shared" si="0"/>
        <v>4.4583373759589984E-2</v>
      </c>
      <c r="E49" s="17">
        <f>IF(OR($A49="",$B49="",$C49=""),"",A49*'MPTO_working_3-way'!$I48)</f>
        <v>2.3938682555214541</v>
      </c>
      <c r="F49" s="21">
        <f>IF(OR($A49="",$B49="",$C49=""),"",B49*'MPTO_working_3-way'!$I48)</f>
        <v>3.3947528278730967</v>
      </c>
      <c r="G49" s="22">
        <f>IF(OR($A49="",$B49="",$C49=""),"",C49*'MPTO_working_3-way'!$I48)</f>
        <v>3.3328424419544382</v>
      </c>
      <c r="H49" s="17"/>
      <c r="I49" s="21"/>
      <c r="J49" s="22"/>
      <c r="K49" s="17"/>
      <c r="L49" s="21"/>
      <c r="M49" s="22"/>
      <c r="N49" s="23">
        <f t="shared" si="4"/>
        <v>41.773393238892794</v>
      </c>
      <c r="O49" s="24">
        <f t="shared" si="5"/>
        <v>29.45722562742592</v>
      </c>
      <c r="P49" s="24">
        <f t="shared" si="6"/>
        <v>30.00441867313662</v>
      </c>
      <c r="Q49" t="s">
        <v>157</v>
      </c>
      <c r="R49" t="s">
        <v>201</v>
      </c>
      <c r="S49" t="s">
        <v>269</v>
      </c>
      <c r="AD49" s="37"/>
      <c r="AE49" s="37"/>
      <c r="AH49" s="37"/>
      <c r="AI49" s="37"/>
      <c r="AJ49" t="s">
        <v>207</v>
      </c>
    </row>
    <row r="50" spans="1:36" s="36" customFormat="1" ht="15" x14ac:dyDescent="0.25">
      <c r="A50">
        <v>2.39</v>
      </c>
      <c r="B50">
        <v>2.97</v>
      </c>
      <c r="C50">
        <v>3.47</v>
      </c>
      <c r="D50" s="20">
        <f t="shared" si="0"/>
        <v>4.3294816581686657E-2</v>
      </c>
      <c r="E50" s="17">
        <f>IF(OR($A50="",$B50="",$C50=""),"",A50*'MPTO_working_3-way'!$I49)</f>
        <v>2.4992407699018422</v>
      </c>
      <c r="F50" s="21">
        <f>IF(OR($A50="",$B50="",$C50=""),"",B50*'MPTO_working_3-way'!$I49)</f>
        <v>3.1057510822629588</v>
      </c>
      <c r="G50" s="22">
        <f>IF(OR($A50="",$B50="",$C50=""),"",C50*'MPTO_working_3-way'!$I49)</f>
        <v>3.6286047998156454</v>
      </c>
      <c r="H50" s="17"/>
      <c r="I50" s="21"/>
      <c r="J50" s="22"/>
      <c r="K50" s="17"/>
      <c r="L50" s="21"/>
      <c r="M50" s="22"/>
      <c r="N50" s="23">
        <f t="shared" si="4"/>
        <v>40.01215137184542</v>
      </c>
      <c r="O50" s="24">
        <f t="shared" si="5"/>
        <v>32.198330565222413</v>
      </c>
      <c r="P50" s="24">
        <f t="shared" si="6"/>
        <v>27.558801665334453</v>
      </c>
      <c r="Q50" t="s">
        <v>199</v>
      </c>
      <c r="R50" t="s">
        <v>189</v>
      </c>
      <c r="S50" t="s">
        <v>269</v>
      </c>
      <c r="AD50" s="37"/>
      <c r="AE50" s="37"/>
      <c r="AH50" s="37"/>
      <c r="AI50" s="37"/>
      <c r="AJ50" t="s">
        <v>207</v>
      </c>
    </row>
    <row r="51" spans="1:36" s="36" customFormat="1" ht="15" x14ac:dyDescent="0.25">
      <c r="A51">
        <v>1.34</v>
      </c>
      <c r="B51">
        <v>5.13</v>
      </c>
      <c r="C51">
        <v>9.27</v>
      </c>
      <c r="D51" s="20">
        <f t="shared" si="0"/>
        <v>4.9075295751978665E-2</v>
      </c>
      <c r="E51" s="17">
        <f>IF(OR($A51="",$B51="",$C51=""),"",A51*'MPTO_working_3-way'!$I50)</f>
        <v>1.3997417208378506</v>
      </c>
      <c r="F51" s="21">
        <f>IF(OR($A51="",$B51="",$C51=""),"",B51*'MPTO_working_3-way'!$I50)</f>
        <v>5.3587127073866965</v>
      </c>
      <c r="G51" s="22">
        <f>IF(OR($A51="",$B51="",$C51=""),"",C51*'MPTO_working_3-way'!$I50)</f>
        <v>9.6832878747513984</v>
      </c>
      <c r="H51" s="17"/>
      <c r="I51" s="21"/>
      <c r="J51" s="22"/>
      <c r="K51" s="17"/>
      <c r="L51" s="21"/>
      <c r="M51" s="22"/>
      <c r="N51" s="23">
        <f t="shared" si="4"/>
        <v>71.44175136834707</v>
      </c>
      <c r="O51" s="24">
        <f t="shared" si="5"/>
        <v>18.66119821317448</v>
      </c>
      <c r="P51" s="24">
        <f t="shared" si="6"/>
        <v>10.327070855834423</v>
      </c>
      <c r="Q51" t="s">
        <v>186</v>
      </c>
      <c r="R51" t="s">
        <v>190</v>
      </c>
      <c r="S51" t="s">
        <v>269</v>
      </c>
      <c r="AD51" s="37"/>
      <c r="AE51" s="37"/>
      <c r="AH51" s="37"/>
      <c r="AI51" s="37"/>
      <c r="AJ51" t="s">
        <v>207</v>
      </c>
    </row>
    <row r="52" spans="1:36" s="36" customFormat="1" ht="15" x14ac:dyDescent="0.25">
      <c r="A52">
        <v>3.56</v>
      </c>
      <c r="B52">
        <v>3.94</v>
      </c>
      <c r="C52">
        <v>2.02</v>
      </c>
      <c r="D52" s="20">
        <f t="shared" si="0"/>
        <v>2.9755487953974313E-2</v>
      </c>
      <c r="E52" s="17">
        <f>IF(OR($A52="",$B52="",$C52=""),"",A52*'MPTO_working_3-way'!$I51)</f>
        <v>3.7141295470308044</v>
      </c>
      <c r="F52" s="21">
        <f>IF(OR($A52="",$B52="",$C52=""),"",B52*'MPTO_working_3-way'!$I51)</f>
        <v>4.1105815773318453</v>
      </c>
      <c r="G52" s="22">
        <f>IF(OR($A52="",$B52="",$C52=""),"",C52*'MPTO_working_3-way'!$I51)</f>
        <v>2.1074555294950073</v>
      </c>
      <c r="H52" s="17"/>
      <c r="I52" s="21"/>
      <c r="J52" s="22"/>
      <c r="K52" s="17"/>
      <c r="L52" s="21"/>
      <c r="M52" s="22"/>
      <c r="N52" s="23">
        <f t="shared" si="4"/>
        <v>26.92420895225457</v>
      </c>
      <c r="O52" s="24">
        <f t="shared" si="5"/>
        <v>24.32745783503205</v>
      </c>
      <c r="P52" s="24">
        <f t="shared" si="6"/>
        <v>47.450586074270426</v>
      </c>
      <c r="Q52" t="s">
        <v>142</v>
      </c>
      <c r="R52" t="s">
        <v>134</v>
      </c>
      <c r="S52" t="s">
        <v>269</v>
      </c>
      <c r="AD52" s="37"/>
      <c r="AE52" s="37"/>
      <c r="AH52" s="37"/>
      <c r="AI52" s="37"/>
      <c r="AJ52" t="s">
        <v>143</v>
      </c>
    </row>
    <row r="53" spans="1:36" s="36" customFormat="1" ht="15" x14ac:dyDescent="0.25">
      <c r="A53">
        <v>2.2799999999999998</v>
      </c>
      <c r="B53">
        <v>3.45</v>
      </c>
      <c r="C53">
        <v>3.29</v>
      </c>
      <c r="D53" s="20">
        <f t="shared" si="0"/>
        <v>3.2402931472993224E-2</v>
      </c>
      <c r="E53" s="17">
        <f>IF(OR($A53="",$B53="",$C53=""),"",A53*'MPTO_working_3-way'!$I52)</f>
        <v>2.3918916743145111</v>
      </c>
      <c r="F53" s="21">
        <f>IF(OR($A53="",$B53="",$C53=""),"",B53*'MPTO_working_3-way'!$I52)</f>
        <v>3.6193097703443264</v>
      </c>
      <c r="G53" s="22">
        <f>IF(OR($A53="",$B53="",$C53=""),"",C53*'MPTO_working_3-way'!$I52)</f>
        <v>3.45145772302401</v>
      </c>
      <c r="H53" s="17"/>
      <c r="I53" s="21"/>
      <c r="J53" s="22"/>
      <c r="K53" s="17"/>
      <c r="L53" s="21"/>
      <c r="M53" s="22"/>
      <c r="N53" s="23">
        <f t="shared" si="4"/>
        <v>41.807913407557997</v>
      </c>
      <c r="O53" s="24">
        <f t="shared" si="5"/>
        <v>27.629577556299196</v>
      </c>
      <c r="P53" s="24">
        <f t="shared" si="6"/>
        <v>28.973265218611616</v>
      </c>
      <c r="Q53" t="s">
        <v>136</v>
      </c>
      <c r="R53" t="s">
        <v>232</v>
      </c>
      <c r="S53" t="s">
        <v>269</v>
      </c>
      <c r="AD53" s="37"/>
      <c r="AE53" s="37"/>
      <c r="AH53" s="37"/>
      <c r="AI53" s="37"/>
      <c r="AJ53" t="s">
        <v>143</v>
      </c>
    </row>
    <row r="54" spans="1:36" s="36" customFormat="1" ht="15" x14ac:dyDescent="0.25">
      <c r="A54">
        <v>1.52</v>
      </c>
      <c r="B54">
        <v>4.62</v>
      </c>
      <c r="C54">
        <v>6.13</v>
      </c>
      <c r="D54" s="20">
        <f t="shared" si="0"/>
        <v>3.7477090323316808E-2</v>
      </c>
      <c r="E54" s="17">
        <f>IF(OR($A54="",$B54="",$C54=""),"",A54*'MPTO_working_3-way'!$I53)</f>
        <v>1.565228341690041</v>
      </c>
      <c r="F54" s="21">
        <f>IF(OR($A54="",$B54="",$C54=""),"",B54*'MPTO_working_3-way'!$I53)</f>
        <v>4.7574703543473618</v>
      </c>
      <c r="G54" s="22">
        <f>IF(OR($A54="",$B54="",$C54=""),"",C54*'MPTO_working_3-way'!$I53)</f>
        <v>6.3124011411578627</v>
      </c>
      <c r="H54" s="17"/>
      <c r="I54" s="21"/>
      <c r="J54" s="22"/>
      <c r="K54" s="17"/>
      <c r="L54" s="21"/>
      <c r="M54" s="22"/>
      <c r="N54" s="23">
        <f t="shared" si="4"/>
        <v>63.888441920254216</v>
      </c>
      <c r="O54" s="24">
        <f t="shared" si="5"/>
        <v>21.01957396510528</v>
      </c>
      <c r="P54" s="24">
        <f t="shared" si="6"/>
        <v>15.841832254288157</v>
      </c>
      <c r="Q54" t="s">
        <v>254</v>
      </c>
      <c r="R54" t="s">
        <v>137</v>
      </c>
      <c r="S54" t="s">
        <v>269</v>
      </c>
      <c r="AD54" s="37"/>
      <c r="AE54" s="37"/>
      <c r="AH54" s="37"/>
      <c r="AI54" s="37"/>
      <c r="AJ54" t="s">
        <v>143</v>
      </c>
    </row>
    <row r="55" spans="1:36" s="36" customFormat="1" ht="15" x14ac:dyDescent="0.25">
      <c r="A55">
        <v>1.4</v>
      </c>
      <c r="B55">
        <v>5.26</v>
      </c>
      <c r="C55">
        <v>7.74</v>
      </c>
      <c r="D55" s="20">
        <f t="shared" si="0"/>
        <v>3.3598749135047568E-2</v>
      </c>
      <c r="E55" s="17">
        <f>IF(OR($A55="",$B55="",$C55=""),"",A55*'MPTO_working_3-way'!$I54)</f>
        <v>1.4453641040621905</v>
      </c>
      <c r="F55" s="21">
        <f>IF(OR($A55="",$B55="",$C55=""),"",B55*'MPTO_working_3-way'!$I54)</f>
        <v>5.4304394195479437</v>
      </c>
      <c r="G55" s="22">
        <f>IF(OR($A55="",$B55="",$C55=""),"",C55*'MPTO_working_3-way'!$I54)</f>
        <v>7.9907986896009682</v>
      </c>
      <c r="H55" s="17"/>
      <c r="I55" s="21"/>
      <c r="J55" s="22"/>
      <c r="K55" s="17"/>
      <c r="L55" s="21"/>
      <c r="M55" s="22"/>
      <c r="N55" s="23">
        <f t="shared" si="4"/>
        <v>69.186718916673215</v>
      </c>
      <c r="O55" s="24">
        <f t="shared" si="5"/>
        <v>18.41471606147196</v>
      </c>
      <c r="P55" s="24">
        <f t="shared" si="6"/>
        <v>12.514393602499032</v>
      </c>
      <c r="Q55" t="s">
        <v>255</v>
      </c>
      <c r="R55" t="s">
        <v>138</v>
      </c>
      <c r="S55" t="s">
        <v>269</v>
      </c>
      <c r="AD55" s="37"/>
      <c r="AE55" s="37"/>
      <c r="AH55" s="37"/>
      <c r="AI55" s="37"/>
      <c r="AJ55" t="s">
        <v>143</v>
      </c>
    </row>
    <row r="56" spans="1:36" s="36" customFormat="1" ht="15" x14ac:dyDescent="0.25">
      <c r="A56">
        <v>2.98</v>
      </c>
      <c r="B56">
        <v>3.4</v>
      </c>
      <c r="C56">
        <v>2.4500000000000002</v>
      </c>
      <c r="D56" s="20">
        <f t="shared" si="0"/>
        <v>3.7851382163603731E-2</v>
      </c>
      <c r="E56" s="17">
        <f>IF(OR($A56="",$B56="",$C56=""),"",A56*'MPTO_working_3-way'!$I55)</f>
        <v>3.0916817291634842</v>
      </c>
      <c r="F56" s="21">
        <f>IF(OR($A56="",$B56="",$C56=""),"",B56*'MPTO_working_3-way'!$I55)</f>
        <v>3.5274221070992771</v>
      </c>
      <c r="G56" s="22">
        <f>IF(OR($A56="",$B56="",$C56=""),"",C56*'MPTO_working_3-way'!$I55)</f>
        <v>2.5418188712921266</v>
      </c>
      <c r="H56" s="17"/>
      <c r="I56" s="21"/>
      <c r="J56" s="22"/>
      <c r="K56" s="17"/>
      <c r="L56" s="21"/>
      <c r="M56" s="22"/>
      <c r="N56" s="23">
        <f t="shared" si="4"/>
        <v>32.344855894030523</v>
      </c>
      <c r="O56" s="24">
        <f t="shared" si="5"/>
        <v>28.349314871826753</v>
      </c>
      <c r="P56" s="24">
        <f t="shared" si="6"/>
        <v>39.341906352739159</v>
      </c>
      <c r="Q56" t="s">
        <v>193</v>
      </c>
      <c r="R56" t="s">
        <v>179</v>
      </c>
      <c r="S56" t="s">
        <v>269</v>
      </c>
      <c r="AD56" s="37"/>
      <c r="AE56" s="37"/>
      <c r="AH56" s="37"/>
      <c r="AI56" s="37"/>
      <c r="AJ56" t="s">
        <v>204</v>
      </c>
    </row>
    <row r="57" spans="1:36" s="36" customFormat="1" ht="15" x14ac:dyDescent="0.25">
      <c r="A57">
        <v>1.73</v>
      </c>
      <c r="B57">
        <v>3.94</v>
      </c>
      <c r="C57">
        <v>4.75</v>
      </c>
      <c r="D57" s="20">
        <f t="shared" si="0"/>
        <v>4.2368104469383328E-2</v>
      </c>
      <c r="E57" s="17">
        <f>IF(OR($A57="",$B57="",$C57=""),"",A57*'MPTO_working_3-way'!$I56)</f>
        <v>1.7881258360036323</v>
      </c>
      <c r="F57" s="21">
        <f>IF(OR($A57="",$B57="",$C57=""),"",B57*'MPTO_working_3-way'!$I56)</f>
        <v>4.0723790715920876</v>
      </c>
      <c r="G57" s="22">
        <f>IF(OR($A57="",$B57="",$C57=""),"",C57*'MPTO_working_3-way'!$I56)</f>
        <v>4.9095940583914759</v>
      </c>
      <c r="H57" s="17"/>
      <c r="I57" s="21"/>
      <c r="J57" s="22"/>
      <c r="K57" s="17"/>
      <c r="L57" s="21"/>
      <c r="M57" s="22"/>
      <c r="N57" s="23">
        <f t="shared" si="4"/>
        <v>55.924475775986082</v>
      </c>
      <c r="O57" s="24">
        <f t="shared" si="5"/>
        <v>24.555670835648709</v>
      </c>
      <c r="P57" s="24">
        <f t="shared" si="6"/>
        <v>20.36828275630651</v>
      </c>
      <c r="Q57" t="s">
        <v>194</v>
      </c>
      <c r="R57" t="s">
        <v>180</v>
      </c>
      <c r="S57" t="s">
        <v>269</v>
      </c>
      <c r="AD57" s="37"/>
      <c r="AE57" s="37"/>
      <c r="AH57" s="37"/>
      <c r="AI57" s="37"/>
      <c r="AJ57" t="s">
        <v>204</v>
      </c>
    </row>
    <row r="58" spans="1:36" s="36" customFormat="1" ht="15" x14ac:dyDescent="0.25">
      <c r="A58">
        <v>1.91</v>
      </c>
      <c r="B58">
        <v>3.67</v>
      </c>
      <c r="C58">
        <v>4.08</v>
      </c>
      <c r="D58" s="20">
        <f t="shared" si="0"/>
        <v>4.1137812672467522E-2</v>
      </c>
      <c r="E58" s="17">
        <f>IF(OR($A58="",$B58="",$C58=""),"",A58*'MPTO_working_3-way'!$I57)</f>
        <v>1.982296139932483</v>
      </c>
      <c r="F58" s="21">
        <f>IF(OR($A58="",$B58="",$C58=""),"",B58*'MPTO_working_3-way'!$I57)</f>
        <v>3.8089145725404254</v>
      </c>
      <c r="G58" s="22">
        <f>IF(OR($A58="",$B58="",$C58=""),"",C58*'MPTO_working_3-way'!$I57)</f>
        <v>4.234433639227503</v>
      </c>
      <c r="H58" s="17"/>
      <c r="I58" s="21"/>
      <c r="J58" s="22"/>
      <c r="K58" s="17"/>
      <c r="L58" s="21"/>
      <c r="M58" s="22"/>
      <c r="N58" s="23">
        <f t="shared" si="4"/>
        <v>50.446549325070066</v>
      </c>
      <c r="O58" s="24">
        <f t="shared" si="5"/>
        <v>26.254198695063714</v>
      </c>
      <c r="P58" s="24">
        <f t="shared" si="6"/>
        <v>23.615909120314662</v>
      </c>
      <c r="Q58" t="s">
        <v>182</v>
      </c>
      <c r="R58" t="s">
        <v>145</v>
      </c>
      <c r="S58" t="s">
        <v>269</v>
      </c>
      <c r="AD58" s="37"/>
      <c r="AE58" s="37"/>
      <c r="AH58" s="37"/>
      <c r="AI58" s="37"/>
      <c r="AJ58" t="s">
        <v>204</v>
      </c>
    </row>
    <row r="59" spans="1:36" s="36" customFormat="1" ht="15" x14ac:dyDescent="0.25">
      <c r="A59">
        <v>2.4500000000000002</v>
      </c>
      <c r="B59">
        <v>3.38</v>
      </c>
      <c r="C59">
        <v>2.99</v>
      </c>
      <c r="D59" s="20">
        <f t="shared" si="0"/>
        <v>3.8469414006919944E-2</v>
      </c>
      <c r="E59" s="17">
        <f>IF(OR($A59="",$B59="",$C59=""),"",A59*'MPTO_working_3-way'!$I58)</f>
        <v>2.5538018559499895</v>
      </c>
      <c r="F59" s="21">
        <f>IF(OR($A59="",$B59="",$C59=""),"",B59*'MPTO_working_3-way'!$I58)</f>
        <v>3.5232041931065154</v>
      </c>
      <c r="G59" s="22">
        <f>IF(OR($A59="",$B59="",$C59=""),"",C59*'MPTO_working_3-way'!$I58)</f>
        <v>3.1166806323634564</v>
      </c>
      <c r="H59" s="17"/>
      <c r="I59" s="21"/>
      <c r="J59" s="22"/>
      <c r="K59" s="17"/>
      <c r="L59" s="21"/>
      <c r="M59" s="22"/>
      <c r="N59" s="23">
        <f t="shared" si="4"/>
        <v>39.15730571148832</v>
      </c>
      <c r="O59" s="24">
        <f t="shared" si="5"/>
        <v>28.383254139984142</v>
      </c>
      <c r="P59" s="24">
        <f t="shared" si="6"/>
        <v>32.085417723460331</v>
      </c>
      <c r="Q59" t="s">
        <v>177</v>
      </c>
      <c r="R59" t="s">
        <v>183</v>
      </c>
      <c r="S59" t="s">
        <v>269</v>
      </c>
      <c r="AD59" s="37"/>
      <c r="AE59" s="37"/>
      <c r="AH59" s="37"/>
      <c r="AI59" s="37"/>
      <c r="AJ59" t="s">
        <v>204</v>
      </c>
    </row>
    <row r="60" spans="1:36" s="36" customFormat="1" ht="15" x14ac:dyDescent="0.25">
      <c r="A60">
        <v>3.74</v>
      </c>
      <c r="B60">
        <v>3.14</v>
      </c>
      <c r="C60">
        <v>2.2599999999999998</v>
      </c>
      <c r="D60" s="20">
        <f t="shared" si="0"/>
        <v>2.8328892830197461E-2</v>
      </c>
      <c r="E60" s="17">
        <f>IF(OR($A60="",$B60="",$C60=""),"",A60*'MPTO_working_3-way'!$I59)</f>
        <v>3.8938554193950288</v>
      </c>
      <c r="F60" s="21">
        <f>IF(OR($A60="",$B60="",$C60=""),"",B60*'MPTO_working_3-way'!$I59)</f>
        <v>3.269172731791548</v>
      </c>
      <c r="G60" s="22">
        <f>IF(OR($A60="",$B60="",$C60=""),"",C60*'MPTO_working_3-way'!$I59)</f>
        <v>2.3529714566397764</v>
      </c>
      <c r="H60" s="17"/>
      <c r="I60" s="21"/>
      <c r="J60" s="22"/>
      <c r="K60" s="17"/>
      <c r="L60" s="21"/>
      <c r="M60" s="22"/>
      <c r="N60" s="23">
        <f t="shared" si="4"/>
        <v>25.681487684906536</v>
      </c>
      <c r="O60" s="24">
        <f t="shared" si="5"/>
        <v>30.588778325334538</v>
      </c>
      <c r="P60" s="24">
        <f t="shared" si="6"/>
        <v>42.499453071482499</v>
      </c>
      <c r="Q60" t="s">
        <v>166</v>
      </c>
      <c r="R60" t="s">
        <v>164</v>
      </c>
      <c r="S60" t="s">
        <v>269</v>
      </c>
      <c r="AD60" s="37"/>
      <c r="AE60" s="37"/>
      <c r="AH60" s="37"/>
      <c r="AI60" s="37"/>
      <c r="AJ60" t="s">
        <v>206</v>
      </c>
    </row>
    <row r="61" spans="1:36" s="36" customFormat="1" ht="15" x14ac:dyDescent="0.25">
      <c r="A61">
        <v>1.97</v>
      </c>
      <c r="B61">
        <v>3.44</v>
      </c>
      <c r="C61">
        <v>4.32</v>
      </c>
      <c r="D61" s="20">
        <f t="shared" si="0"/>
        <v>2.9793369098055633E-2</v>
      </c>
      <c r="E61" s="17">
        <f>IF(OR($A61="",$B61="",$C61=""),"",A61*'MPTO_working_3-way'!$I60)</f>
        <v>2.0457847455936324</v>
      </c>
      <c r="F61" s="21">
        <f>IF(OR($A61="",$B61="",$C61=""),"",B61*'MPTO_working_3-way'!$I60)</f>
        <v>3.5723347841838047</v>
      </c>
      <c r="G61" s="22">
        <f>IF(OR($A61="",$B61="",$C61=""),"",C61*'MPTO_working_3-way'!$I60)</f>
        <v>4.4861878685098944</v>
      </c>
      <c r="H61" s="17"/>
      <c r="I61" s="21"/>
      <c r="J61" s="22"/>
      <c r="K61" s="17"/>
      <c r="L61" s="21"/>
      <c r="M61" s="22"/>
      <c r="N61" s="23">
        <f t="shared" si="4"/>
        <v>48.880997971750276</v>
      </c>
      <c r="O61" s="24">
        <f t="shared" si="5"/>
        <v>27.992897094287223</v>
      </c>
      <c r="P61" s="24">
        <f t="shared" si="6"/>
        <v>22.290640278784267</v>
      </c>
      <c r="Q61" t="s">
        <v>125</v>
      </c>
      <c r="R61" t="s">
        <v>126</v>
      </c>
      <c r="S61" t="s">
        <v>269</v>
      </c>
      <c r="AD61" s="37"/>
      <c r="AE61" s="37"/>
      <c r="AH61" s="37"/>
      <c r="AI61" s="37"/>
      <c r="AJ61" t="s">
        <v>130</v>
      </c>
    </row>
    <row r="62" spans="1:36" s="36" customFormat="1" ht="15" x14ac:dyDescent="0.25">
      <c r="A62">
        <v>2.59</v>
      </c>
      <c r="B62">
        <v>3.11</v>
      </c>
      <c r="C62">
        <v>3.14</v>
      </c>
      <c r="D62" s="20">
        <f t="shared" si="0"/>
        <v>2.6115132040132494E-2</v>
      </c>
      <c r="E62" s="17">
        <f>IF(OR($A62="",$B62="",$C62=""),"",A62*'MPTO_working_3-way'!$I61)</f>
        <v>2.6633718324302111</v>
      </c>
      <c r="F62" s="21">
        <f>IF(OR($A62="",$B62="",$C62=""),"",B62*'MPTO_working_3-way'!$I61)</f>
        <v>3.1981028567019139</v>
      </c>
      <c r="G62" s="22">
        <f>IF(OR($A62="",$B62="",$C62=""),"",C62*'MPTO_working_3-way'!$I61)</f>
        <v>3.2289527234868203</v>
      </c>
      <c r="H62" s="17"/>
      <c r="I62" s="21"/>
      <c r="J62" s="22"/>
      <c r="K62" s="17"/>
      <c r="L62" s="21"/>
      <c r="M62" s="22"/>
      <c r="N62" s="23">
        <f t="shared" si="4"/>
        <v>37.54639092535357</v>
      </c>
      <c r="O62" s="24">
        <f t="shared" si="5"/>
        <v>31.268537780278375</v>
      </c>
      <c r="P62" s="24">
        <f t="shared" si="6"/>
        <v>30.969793788747051</v>
      </c>
      <c r="Q62" t="s">
        <v>120</v>
      </c>
      <c r="R62" t="s">
        <v>122</v>
      </c>
      <c r="S62" t="s">
        <v>269</v>
      </c>
      <c r="AD62" s="37"/>
      <c r="AE62" s="37"/>
      <c r="AH62" s="37"/>
      <c r="AI62" s="37"/>
      <c r="AJ62" t="s">
        <v>130</v>
      </c>
    </row>
    <row r="63" spans="1:36" s="36" customFormat="1" ht="15" x14ac:dyDescent="0.25">
      <c r="A63">
        <v>3.25</v>
      </c>
      <c r="B63">
        <v>3.51</v>
      </c>
      <c r="C63">
        <v>2.29</v>
      </c>
      <c r="D63" s="20">
        <f t="shared" si="0"/>
        <v>2.927381530001627E-2</v>
      </c>
      <c r="E63" s="17">
        <f>IF(OR($A63="",$B63="",$C63=""),"",A63*'MPTO_working_3-way'!$I62)</f>
        <v>3.3468284495686809</v>
      </c>
      <c r="F63" s="21">
        <f>IF(OR($A63="",$B63="",$C63=""),"",B63*'MPTO_working_3-way'!$I62)</f>
        <v>3.6145747255341751</v>
      </c>
      <c r="G63" s="22">
        <f>IF(OR($A63="",$B63="",$C63=""),"",C63*'MPTO_working_3-way'!$I62)</f>
        <v>2.3582268152345476</v>
      </c>
      <c r="H63" s="17"/>
      <c r="I63" s="21"/>
      <c r="J63" s="22"/>
      <c r="K63" s="17"/>
      <c r="L63" s="21"/>
      <c r="M63" s="22"/>
      <c r="N63" s="23">
        <f t="shared" si="4"/>
        <v>29.879033690205244</v>
      </c>
      <c r="O63" s="24">
        <f t="shared" si="5"/>
        <v>27.665771935375226</v>
      </c>
      <c r="P63" s="24">
        <f t="shared" si="6"/>
        <v>42.404742136754166</v>
      </c>
      <c r="Q63" t="s">
        <v>256</v>
      </c>
      <c r="R63" t="s">
        <v>259</v>
      </c>
      <c r="S63" t="s">
        <v>269</v>
      </c>
      <c r="AD63" s="37"/>
      <c r="AE63" s="37"/>
      <c r="AH63" s="37"/>
      <c r="AI63" s="37"/>
      <c r="AJ63" t="s">
        <v>130</v>
      </c>
    </row>
    <row r="64" spans="1:36" s="36" customFormat="1" ht="15" x14ac:dyDescent="0.25">
      <c r="A64">
        <v>2.89</v>
      </c>
      <c r="B64">
        <v>3.16</v>
      </c>
      <c r="C64">
        <v>2.74</v>
      </c>
      <c r="D64" s="20">
        <f t="shared" si="0"/>
        <v>2.7439961097841303E-2</v>
      </c>
      <c r="E64" s="17">
        <f>IF(OR($A64="",$B64="",$C64=""),"",A64*'MPTO_working_3-way'!$I63)</f>
        <v>2.965472731595983</v>
      </c>
      <c r="F64" s="21">
        <f>IF(OR($A64="",$B64="",$C64=""),"",B64*'MPTO_working_3-way'!$I63)</f>
        <v>3.2425238172468189</v>
      </c>
      <c r="G64" s="22">
        <f>IF(OR($A64="",$B64="",$C64=""),"",C64*'MPTO_working_3-way'!$I63)</f>
        <v>2.8115554617899634</v>
      </c>
      <c r="H64" s="17"/>
      <c r="I64" s="21"/>
      <c r="J64" s="22"/>
      <c r="K64" s="17"/>
      <c r="L64" s="21"/>
      <c r="M64" s="22"/>
      <c r="N64" s="23">
        <f t="shared" si="4"/>
        <v>33.721436361406418</v>
      </c>
      <c r="O64" s="24">
        <f t="shared" si="5"/>
        <v>30.840174393817893</v>
      </c>
      <c r="P64" s="24">
        <f t="shared" si="6"/>
        <v>35.567500395789978</v>
      </c>
      <c r="Q64" t="s">
        <v>118</v>
      </c>
      <c r="R64" t="s">
        <v>131</v>
      </c>
      <c r="S64" t="s">
        <v>269</v>
      </c>
      <c r="AD64" s="37"/>
      <c r="AE64" s="37"/>
      <c r="AH64" s="37"/>
      <c r="AI64" s="37"/>
      <c r="AJ64" t="s">
        <v>130</v>
      </c>
    </row>
    <row r="65" spans="1:36" s="36" customFormat="1" ht="15" x14ac:dyDescent="0.25">
      <c r="A65">
        <v>2.31</v>
      </c>
      <c r="B65">
        <v>3.28</v>
      </c>
      <c r="C65">
        <v>3.32</v>
      </c>
      <c r="D65" s="20">
        <f t="shared" si="0"/>
        <v>3.8983300958029155E-2</v>
      </c>
      <c r="E65" s="17">
        <f>IF(OR($A65="",$B65="",$C65=""),"",A65*'MPTO_working_3-way'!$I64)</f>
        <v>2.3776225133430375</v>
      </c>
      <c r="F65" s="21">
        <f>IF(OR($A65="",$B65="",$C65=""),"",B65*'MPTO_working_3-way'!$I64)</f>
        <v>3.3760181141840531</v>
      </c>
      <c r="G65" s="22">
        <f>IF(OR($A65="",$B65="",$C65=""),"",C65*'MPTO_working_3-way'!$I64)</f>
        <v>3.4171890667960541</v>
      </c>
      <c r="H65" s="17"/>
      <c r="I65" s="21"/>
      <c r="J65" s="22"/>
      <c r="K65" s="17"/>
      <c r="L65" s="21"/>
      <c r="M65" s="22"/>
      <c r="N65" s="23">
        <f t="shared" si="4"/>
        <v>42.058821128588569</v>
      </c>
      <c r="O65" s="24">
        <f t="shared" si="5"/>
        <v>29.620694148487679</v>
      </c>
      <c r="P65" s="24">
        <f t="shared" si="6"/>
        <v>29.263818315373371</v>
      </c>
      <c r="Q65" t="s">
        <v>107</v>
      </c>
      <c r="R65" t="s">
        <v>100</v>
      </c>
      <c r="S65" t="s">
        <v>269</v>
      </c>
      <c r="AD65" s="37"/>
      <c r="AE65" s="37"/>
      <c r="AH65" s="37"/>
      <c r="AI65" s="37"/>
      <c r="AJ65" t="s">
        <v>93</v>
      </c>
    </row>
    <row r="66" spans="1:36" s="36" customFormat="1" ht="15" x14ac:dyDescent="0.25">
      <c r="A66">
        <v>2.6</v>
      </c>
      <c r="B66">
        <v>3.12</v>
      </c>
      <c r="C66">
        <v>3</v>
      </c>
      <c r="D66" s="20">
        <f t="shared" si="0"/>
        <v>3.8461538461538325E-2</v>
      </c>
      <c r="E66" s="17">
        <f>IF(OR($A66="",$B66="",$C66=""),"",A66*'MPTO_working_3-way'!$I65)</f>
        <v>2.6713438988543876</v>
      </c>
      <c r="F66" s="21">
        <f>IF(OR($A66="",$B66="",$C66=""),"",B66*'MPTO_working_3-way'!$I65)</f>
        <v>3.2056126786252648</v>
      </c>
      <c r="G66" s="22">
        <f>IF(OR($A66="",$B66="",$C66=""),"",C66*'MPTO_working_3-way'!$I65)</f>
        <v>3.0823198832935237</v>
      </c>
      <c r="H66" s="17"/>
      <c r="I66" s="21"/>
      <c r="J66" s="22"/>
      <c r="K66" s="17"/>
      <c r="L66" s="21"/>
      <c r="M66" s="22"/>
      <c r="N66" s="23">
        <f t="shared" si="4"/>
        <v>37.434341584730156</v>
      </c>
      <c r="O66" s="24">
        <f t="shared" si="5"/>
        <v>31.195284653941801</v>
      </c>
      <c r="P66" s="24">
        <f t="shared" si="6"/>
        <v>32.443096040099476</v>
      </c>
      <c r="Q66" t="s">
        <v>105</v>
      </c>
      <c r="R66" t="s">
        <v>97</v>
      </c>
      <c r="S66" t="s">
        <v>269</v>
      </c>
      <c r="AD66" s="37"/>
      <c r="AE66" s="37"/>
      <c r="AH66" s="37"/>
      <c r="AI66" s="37"/>
      <c r="AJ66" t="s">
        <v>93</v>
      </c>
    </row>
    <row r="67" spans="1:36" s="36" customFormat="1" ht="15" x14ac:dyDescent="0.25">
      <c r="A67">
        <v>6.35</v>
      </c>
      <c r="B67">
        <v>3.97</v>
      </c>
      <c r="C67">
        <v>1.57</v>
      </c>
      <c r="D67" s="20">
        <f t="shared" si="0"/>
        <v>4.6312158885608579E-2</v>
      </c>
      <c r="E67" s="17">
        <f>IF(OR($A67="",$B67="",$C67=""),"",A67*'MPTO_working_3-way'!$I66)</f>
        <v>6.5975439610834847</v>
      </c>
      <c r="F67" s="21">
        <f>IF(OR($A67="",$B67="",$C67=""),"",B67*'MPTO_working_3-way'!$I66)</f>
        <v>4.1247637048033763</v>
      </c>
      <c r="G67" s="22">
        <f>IF(OR($A67="",$B67="",$C67=""),"",C67*'MPTO_working_3-way'!$I66)</f>
        <v>1.6312037825041059</v>
      </c>
      <c r="H67" s="17"/>
      <c r="I67" s="21"/>
      <c r="J67" s="22"/>
      <c r="K67" s="17"/>
      <c r="L67" s="21"/>
      <c r="M67" s="22"/>
      <c r="N67" s="23">
        <f t="shared" si="4"/>
        <v>15.157155539980282</v>
      </c>
      <c r="O67" s="24">
        <f t="shared" si="5"/>
        <v>24.24381301734881</v>
      </c>
      <c r="P67" s="24">
        <f t="shared" si="6"/>
        <v>61.304418903741897</v>
      </c>
      <c r="Q67" t="s">
        <v>98</v>
      </c>
      <c r="R67" t="s">
        <v>113</v>
      </c>
      <c r="S67" t="s">
        <v>269</v>
      </c>
      <c r="AD67" s="37"/>
      <c r="AE67" s="37"/>
      <c r="AH67" s="37"/>
      <c r="AI67" s="37"/>
      <c r="AJ67" t="s">
        <v>93</v>
      </c>
    </row>
    <row r="68" spans="1:36" s="36" customFormat="1" ht="15" x14ac:dyDescent="0.25">
      <c r="A68">
        <v>1.58</v>
      </c>
      <c r="B68">
        <v>3.57</v>
      </c>
      <c r="C68">
        <v>6.7</v>
      </c>
      <c r="D68" s="20">
        <f t="shared" ref="D68:D100" si="7">IF(OR($A68="",$B68="",$C68=""),"",(1/A68)+(1/B68)+(1/C68)-1)</f>
        <v>6.2277168566273966E-2</v>
      </c>
      <c r="E68" s="17">
        <f>IF(OR($A68="",$B68="",$C68=""),"",A68*'MPTO_working_3-way'!$I67)</f>
        <v>1.6407692307692305</v>
      </c>
      <c r="F68" s="21">
        <f>IF(OR($A68="",$B68="",$C68=""),"",B68*'MPTO_working_3-way'!$I67)</f>
        <v>3.7073076923076917</v>
      </c>
      <c r="G68" s="22">
        <f>IF(OR($A68="",$B68="",$C68=""),"",C68*'MPTO_working_3-way'!$I67)</f>
        <v>6.957692307692307</v>
      </c>
      <c r="H68" s="17"/>
      <c r="I68" s="21"/>
      <c r="J68" s="22"/>
      <c r="K68" s="17"/>
      <c r="L68" s="21"/>
      <c r="M68" s="22"/>
      <c r="N68" s="23">
        <f t="shared" si="4"/>
        <v>60.94702297233944</v>
      </c>
      <c r="O68" s="24">
        <f t="shared" si="5"/>
        <v>26.973752463948546</v>
      </c>
      <c r="P68" s="24">
        <f t="shared" si="6"/>
        <v>14.372581536760642</v>
      </c>
      <c r="Q68" t="s">
        <v>77</v>
      </c>
      <c r="R68" t="s">
        <v>82</v>
      </c>
      <c r="S68" t="s">
        <v>269</v>
      </c>
      <c r="AD68" s="37"/>
      <c r="AE68" s="37"/>
      <c r="AH68" s="37"/>
      <c r="AI68" s="37"/>
      <c r="AJ68" t="s">
        <v>94</v>
      </c>
    </row>
    <row r="69" spans="1:36" s="36" customFormat="1" ht="15" x14ac:dyDescent="0.25">
      <c r="A69">
        <v>1.9</v>
      </c>
      <c r="B69">
        <v>3.39</v>
      </c>
      <c r="C69">
        <v>4.2300000000000004</v>
      </c>
      <c r="D69" s="20">
        <f t="shared" si="7"/>
        <v>5.7707659596490046E-2</v>
      </c>
      <c r="E69" s="17">
        <f>IF(OR($A69="",$B69="",$C69=""),"",A69*'MPTO_working_3-way'!$I68)</f>
        <v>1.9879931018826562</v>
      </c>
      <c r="F69" s="21">
        <f>IF(OR($A69="",$B69="",$C69=""),"",B69*'MPTO_working_3-way'!$I68)</f>
        <v>3.5469982186222131</v>
      </c>
      <c r="G69" s="22">
        <f>IF(OR($A69="",$B69="",$C69=""),"",C69*'MPTO_working_3-way'!$I68)</f>
        <v>4.4259004320861246</v>
      </c>
      <c r="H69" s="17"/>
      <c r="I69" s="21"/>
      <c r="J69" s="22"/>
      <c r="K69" s="17"/>
      <c r="L69" s="21"/>
      <c r="M69" s="22"/>
      <c r="N69" s="23">
        <f t="shared" ref="N69:N100" si="8">(1/E69)* 100</f>
        <v>50.301985406940631</v>
      </c>
      <c r="O69" s="24">
        <f t="shared" ref="O69:O100" si="9">(1/F69)* 100</f>
        <v>28.192853177931319</v>
      </c>
      <c r="P69" s="24">
        <f t="shared" ref="P69:P100" si="10">(1/G69)* 100</f>
        <v>22.594272405008788</v>
      </c>
      <c r="Q69" t="s">
        <v>81</v>
      </c>
      <c r="R69" t="s">
        <v>72</v>
      </c>
      <c r="S69" t="s">
        <v>269</v>
      </c>
      <c r="AD69" s="37"/>
      <c r="AE69" s="37"/>
      <c r="AH69" s="37"/>
      <c r="AI69" s="37"/>
      <c r="AJ69" t="s">
        <v>94</v>
      </c>
    </row>
    <row r="70" spans="1:36" s="36" customFormat="1" ht="15" x14ac:dyDescent="0.25">
      <c r="A70">
        <v>3.56</v>
      </c>
      <c r="B70">
        <v>3.06</v>
      </c>
      <c r="C70">
        <v>2.29</v>
      </c>
      <c r="D70" s="20">
        <f t="shared" si="7"/>
        <v>4.4377484732832873E-2</v>
      </c>
      <c r="E70" s="17">
        <f>IF(OR($A70="",$B70="",$C70=""),"",A70*'MPTO_working_3-way'!$I69)</f>
        <v>3.7817067200959356</v>
      </c>
      <c r="F70" s="21">
        <f>IF(OR($A70="",$B70="",$C70=""),"",B70*'MPTO_working_3-way'!$I69)</f>
        <v>3.2505681358127982</v>
      </c>
      <c r="G70" s="22">
        <f>IF(OR($A70="",$B70="",$C70=""),"",C70*'MPTO_working_3-way'!$I69)</f>
        <v>2.4326147160167673</v>
      </c>
      <c r="H70" s="17"/>
      <c r="I70" s="21"/>
      <c r="J70" s="22"/>
      <c r="K70" s="17"/>
      <c r="L70" s="21"/>
      <c r="M70" s="22"/>
      <c r="N70" s="23">
        <f t="shared" si="8"/>
        <v>26.443087050775627</v>
      </c>
      <c r="O70" s="24">
        <f t="shared" si="9"/>
        <v>30.763852908745505</v>
      </c>
      <c r="P70" s="24">
        <f t="shared" si="10"/>
        <v>41.108030524349886</v>
      </c>
      <c r="Q70" t="s">
        <v>211</v>
      </c>
      <c r="R70" t="s">
        <v>237</v>
      </c>
      <c r="S70" t="s">
        <v>269</v>
      </c>
      <c r="AD70" s="37"/>
      <c r="AE70" s="37"/>
      <c r="AH70" s="37"/>
      <c r="AI70" s="37"/>
      <c r="AJ70" t="s">
        <v>252</v>
      </c>
    </row>
    <row r="71" spans="1:36" s="36" customFormat="1" ht="15" x14ac:dyDescent="0.25">
      <c r="A71">
        <v>3.96</v>
      </c>
      <c r="B71">
        <v>3.57</v>
      </c>
      <c r="C71">
        <v>1.94</v>
      </c>
      <c r="D71" s="20">
        <f t="shared" si="7"/>
        <v>4.8101214868952802E-2</v>
      </c>
      <c r="E71" s="17">
        <f>IF(OR($A71="",$B71="",$C71=""),"",A71*'MPTO_working_3-way'!$I70)</f>
        <v>4.1885223320021003</v>
      </c>
      <c r="F71" s="21">
        <f>IF(OR($A71="",$B71="",$C71=""),"",B71*'MPTO_working_3-way'!$I70)</f>
        <v>3.7760163447594692</v>
      </c>
      <c r="G71" s="22">
        <f>IF(OR($A71="",$B71="",$C71=""),"",C71*'MPTO_working_3-way'!$I70)</f>
        <v>2.0519528596171908</v>
      </c>
      <c r="H71" s="17"/>
      <c r="I71" s="21"/>
      <c r="J71" s="22"/>
      <c r="K71" s="17"/>
      <c r="L71" s="21"/>
      <c r="M71" s="22"/>
      <c r="N71" s="23">
        <f t="shared" si="8"/>
        <v>23.874768253223163</v>
      </c>
      <c r="O71" s="24">
        <f t="shared" si="9"/>
        <v>26.482936213659308</v>
      </c>
      <c r="P71" s="24">
        <f t="shared" si="10"/>
        <v>48.734063032352431</v>
      </c>
      <c r="Q71" t="s">
        <v>208</v>
      </c>
      <c r="R71" t="s">
        <v>212</v>
      </c>
      <c r="S71" t="s">
        <v>269</v>
      </c>
      <c r="AD71" s="37"/>
      <c r="AE71" s="37"/>
      <c r="AH71" s="37"/>
      <c r="AI71" s="37"/>
      <c r="AJ71" t="s">
        <v>252</v>
      </c>
    </row>
    <row r="72" spans="1:36" s="36" customFormat="1" ht="15" x14ac:dyDescent="0.25">
      <c r="A72">
        <v>5.82</v>
      </c>
      <c r="B72">
        <v>4.88</v>
      </c>
      <c r="C72">
        <v>1.48</v>
      </c>
      <c r="D72" s="20">
        <f t="shared" si="7"/>
        <v>5.2415014304485252E-2</v>
      </c>
      <c r="E72" s="17">
        <f>IF(OR($A72="",$B72="",$C72=""),"",A72*'MPTO_working_3-way'!$I71)</f>
        <v>6.0782769611450878</v>
      </c>
      <c r="F72" s="21">
        <f>IF(OR($A72="",$B72="",$C72=""),"",B72*'MPTO_working_3-way'!$I71)</f>
        <v>5.0965621254962246</v>
      </c>
      <c r="G72" s="22">
        <f>IF(OR($A72="",$B72="",$C72=""),"",C72*'MPTO_working_3-way'!$I71)</f>
        <v>1.5456786774045925</v>
      </c>
      <c r="H72" s="17"/>
      <c r="I72" s="21"/>
      <c r="J72" s="22"/>
      <c r="K72" s="17"/>
      <c r="L72" s="21"/>
      <c r="M72" s="22"/>
      <c r="N72" s="23">
        <f t="shared" si="8"/>
        <v>16.452030836903649</v>
      </c>
      <c r="O72" s="24">
        <f t="shared" si="9"/>
        <v>19.621069563684273</v>
      </c>
      <c r="P72" s="24">
        <f t="shared" si="10"/>
        <v>64.696499642418431</v>
      </c>
      <c r="Q72" t="s">
        <v>234</v>
      </c>
      <c r="R72" t="s">
        <v>246</v>
      </c>
      <c r="S72" t="s">
        <v>269</v>
      </c>
      <c r="AD72" s="37"/>
      <c r="AE72" s="37"/>
      <c r="AH72" s="37"/>
      <c r="AI72" s="37"/>
      <c r="AJ72" t="s">
        <v>252</v>
      </c>
    </row>
    <row r="73" spans="1:36" s="36" customFormat="1" ht="15" x14ac:dyDescent="0.25">
      <c r="A73">
        <v>1.67</v>
      </c>
      <c r="B73">
        <v>4.21</v>
      </c>
      <c r="C73">
        <v>4.6900000000000004</v>
      </c>
      <c r="D73" s="20">
        <f t="shared" si="7"/>
        <v>4.95517026256731E-2</v>
      </c>
      <c r="E73" s="17">
        <f>IF(OR($A73="",$B73="",$C73=""),"",A73*'MPTO_working_3-way'!$I72)</f>
        <v>1.750329028831151</v>
      </c>
      <c r="F73" s="21">
        <f>IF(OR($A73="",$B73="",$C73=""),"",B73*'MPTO_working_3-way'!$I72)</f>
        <v>4.4125061145982913</v>
      </c>
      <c r="G73" s="22">
        <f>IF(OR($A73="",$B73="",$C73=""),"",C73*'MPTO_working_3-way'!$I72)</f>
        <v>4.915594697735389</v>
      </c>
      <c r="H73" s="17"/>
      <c r="I73" s="21"/>
      <c r="J73" s="22"/>
      <c r="K73" s="17"/>
      <c r="L73" s="21"/>
      <c r="M73" s="22"/>
      <c r="N73" s="23">
        <f t="shared" si="8"/>
        <v>57.132115363920356</v>
      </c>
      <c r="O73" s="24">
        <f t="shared" si="9"/>
        <v>22.662858113479096</v>
      </c>
      <c r="P73" s="24">
        <f t="shared" si="10"/>
        <v>20.343418477131554</v>
      </c>
      <c r="Q73" t="s">
        <v>214</v>
      </c>
      <c r="R73" t="s">
        <v>235</v>
      </c>
      <c r="S73" t="s">
        <v>269</v>
      </c>
      <c r="AD73" s="37"/>
      <c r="AE73" s="37"/>
      <c r="AH73" s="37"/>
      <c r="AI73" s="37"/>
      <c r="AJ73" t="s">
        <v>252</v>
      </c>
    </row>
    <row r="74" spans="1:36" s="36" customFormat="1" ht="15" x14ac:dyDescent="0.25">
      <c r="A74">
        <v>6.97</v>
      </c>
      <c r="B74">
        <v>4.6500000000000004</v>
      </c>
      <c r="C74">
        <v>1.44</v>
      </c>
      <c r="D74" s="20">
        <f t="shared" si="7"/>
        <v>5.2970230840828414E-2</v>
      </c>
      <c r="E74" s="17">
        <f>IF(OR($A74="",$B74="",$C74=""),"",A74*'MPTO_working_3-way'!$I73)</f>
        <v>7.335332649702262</v>
      </c>
      <c r="F74" s="21">
        <f>IF(OR($A74="",$B74="",$C74=""),"",B74*'MPTO_working_3-way'!$I73)</f>
        <v>4.8937298165158571</v>
      </c>
      <c r="G74" s="22">
        <f>IF(OR($A74="",$B74="",$C74=""),"",C74*'MPTO_working_3-way'!$I73)</f>
        <v>1.5154776205984588</v>
      </c>
      <c r="H74" s="17"/>
      <c r="I74" s="21"/>
      <c r="J74" s="22"/>
      <c r="K74" s="17"/>
      <c r="L74" s="21"/>
      <c r="M74" s="22"/>
      <c r="N74" s="23">
        <f t="shared" si="8"/>
        <v>13.632646912619423</v>
      </c>
      <c r="O74" s="24">
        <f t="shared" si="9"/>
        <v>20.434311608808038</v>
      </c>
      <c r="P74" s="24">
        <f t="shared" si="10"/>
        <v>65.985797903442617</v>
      </c>
      <c r="Q74" t="s">
        <v>117</v>
      </c>
      <c r="R74" t="s">
        <v>87</v>
      </c>
      <c r="S74" t="s">
        <v>269</v>
      </c>
      <c r="AD74" s="37"/>
      <c r="AE74" s="37"/>
      <c r="AH74" s="37"/>
      <c r="AI74" s="37"/>
      <c r="AJ74" t="s">
        <v>95</v>
      </c>
    </row>
    <row r="75" spans="1:36" s="36" customFormat="1" ht="15" x14ac:dyDescent="0.25">
      <c r="A75">
        <v>2.04</v>
      </c>
      <c r="B75">
        <v>3.85</v>
      </c>
      <c r="C75">
        <v>3.38</v>
      </c>
      <c r="D75" s="20">
        <f t="shared" si="7"/>
        <v>4.5794326337312619E-2</v>
      </c>
      <c r="E75" s="17">
        <f>IF(OR($A75="",$B75="",$C75=""),"",A75*'MPTO_working_3-way'!$I74)</f>
        <v>2.1410854733563731</v>
      </c>
      <c r="F75" s="21">
        <f>IF(OR($A75="",$B75="",$C75=""),"",B75*'MPTO_working_3-way'!$I74)</f>
        <v>4.0407740551088418</v>
      </c>
      <c r="G75" s="22">
        <f>IF(OR($A75="",$B75="",$C75=""),"",C75*'MPTO_working_3-way'!$I74)</f>
        <v>3.547484754874775</v>
      </c>
      <c r="H75" s="17"/>
      <c r="I75" s="21"/>
      <c r="J75" s="22"/>
      <c r="K75" s="17"/>
      <c r="L75" s="21"/>
      <c r="M75" s="22"/>
      <c r="N75" s="23">
        <f t="shared" si="8"/>
        <v>46.705281617384308</v>
      </c>
      <c r="O75" s="24">
        <f t="shared" si="9"/>
        <v>24.74773363622441</v>
      </c>
      <c r="P75" s="24">
        <f t="shared" si="10"/>
        <v>28.188986538302956</v>
      </c>
      <c r="Q75" t="s">
        <v>88</v>
      </c>
      <c r="R75" t="s">
        <v>111</v>
      </c>
      <c r="S75" t="s">
        <v>269</v>
      </c>
      <c r="AD75" s="37"/>
      <c r="AE75" s="37"/>
      <c r="AH75" s="37"/>
      <c r="AI75" s="37"/>
      <c r="AJ75" t="s">
        <v>95</v>
      </c>
    </row>
    <row r="76" spans="1:36" s="36" customFormat="1" ht="15" x14ac:dyDescent="0.25">
      <c r="A76">
        <v>2.19</v>
      </c>
      <c r="B76">
        <v>3.68</v>
      </c>
      <c r="C76">
        <v>3.15</v>
      </c>
      <c r="D76" s="20">
        <f t="shared" si="7"/>
        <v>4.5820452461310168E-2</v>
      </c>
      <c r="E76" s="17">
        <f>IF(OR($A76="",$B76="",$C76=""),"",A76*'MPTO_working_3-way'!$I75)</f>
        <v>2.3060048055414142</v>
      </c>
      <c r="F76" s="21">
        <f>IF(OR($A76="",$B76="",$C76=""),"",B76*'MPTO_working_3-way'!$I75)</f>
        <v>3.8749304494942489</v>
      </c>
      <c r="G76" s="22">
        <f>IF(OR($A76="",$B76="",$C76=""),"",C76*'MPTO_working_3-way'!$I75)</f>
        <v>3.3168562271486093</v>
      </c>
      <c r="H76" s="17"/>
      <c r="I76" s="21"/>
      <c r="J76" s="22"/>
      <c r="K76" s="17"/>
      <c r="L76" s="21"/>
      <c r="M76" s="22"/>
      <c r="N76" s="23">
        <f t="shared" si="8"/>
        <v>43.365044062222388</v>
      </c>
      <c r="O76" s="24">
        <f t="shared" si="9"/>
        <v>25.806914808768212</v>
      </c>
      <c r="P76" s="24">
        <f t="shared" si="10"/>
        <v>30.149030633735567</v>
      </c>
      <c r="Q76" t="s">
        <v>110</v>
      </c>
      <c r="R76" t="s">
        <v>115</v>
      </c>
      <c r="S76" t="s">
        <v>269</v>
      </c>
      <c r="AD76" s="37"/>
      <c r="AE76" s="37"/>
      <c r="AH76" s="37"/>
      <c r="AI76" s="37"/>
      <c r="AJ76" t="s">
        <v>95</v>
      </c>
    </row>
    <row r="77" spans="1:36" s="36" customFormat="1" ht="15" x14ac:dyDescent="0.25">
      <c r="A77">
        <v>2.0499999999999998</v>
      </c>
      <c r="B77">
        <v>3.54</v>
      </c>
      <c r="C77">
        <v>3.88</v>
      </c>
      <c r="D77" s="20">
        <f t="shared" si="7"/>
        <v>2.8022712517881798E-2</v>
      </c>
      <c r="E77" s="17">
        <f>IF(OR($A77="",$B77="",$C77=""),"",A77*'MPTO_working_3-way'!$I76)</f>
        <v>2.1438783689914906</v>
      </c>
      <c r="F77" s="21">
        <f>IF(OR($A77="",$B77="",$C77=""),"",B77*'MPTO_working_3-way'!$I76)</f>
        <v>3.7021119152340867</v>
      </c>
      <c r="G77" s="22">
        <f>IF(OR($A77="",$B77="",$C77=""),"",C77*'MPTO_working_3-way'!$I76)</f>
        <v>4.057681986188773</v>
      </c>
      <c r="H77" s="17"/>
      <c r="I77" s="21"/>
      <c r="J77" s="22"/>
      <c r="K77" s="17"/>
      <c r="L77" s="21"/>
      <c r="M77" s="22"/>
      <c r="N77" s="23">
        <f t="shared" si="8"/>
        <v>46.644437224785918</v>
      </c>
      <c r="O77" s="24">
        <f t="shared" si="9"/>
        <v>27.011609127347775</v>
      </c>
      <c r="P77" s="24">
        <f t="shared" si="10"/>
        <v>24.644612451239979</v>
      </c>
      <c r="Q77" t="s">
        <v>226</v>
      </c>
      <c r="R77" t="s">
        <v>229</v>
      </c>
      <c r="S77" t="s">
        <v>269</v>
      </c>
      <c r="AD77" s="37"/>
      <c r="AE77" s="37"/>
      <c r="AH77" s="37"/>
      <c r="AI77" s="37"/>
      <c r="AJ77" t="s">
        <v>253</v>
      </c>
    </row>
    <row r="78" spans="1:36" s="36" customFormat="1" ht="15" x14ac:dyDescent="0.25">
      <c r="A78">
        <v>1.61</v>
      </c>
      <c r="B78">
        <v>4.01</v>
      </c>
      <c r="C78">
        <v>6.16</v>
      </c>
      <c r="D78" s="20">
        <f t="shared" si="7"/>
        <v>3.2832233363513819E-2</v>
      </c>
      <c r="E78" s="17">
        <f>IF(OR($A78="",$B78="",$C78=""),"",A78*'MPTO_working_3-way'!$I77)</f>
        <v>1.6837709284627094</v>
      </c>
      <c r="F78" s="21">
        <f>IF(OR($A78="",$B78="",$C78=""),"",B78*'MPTO_working_3-way'!$I77)</f>
        <v>4.1937400143698538</v>
      </c>
      <c r="G78" s="22">
        <f>IF(OR($A78="",$B78="",$C78=""),"",C78*'MPTO_working_3-way'!$I77)</f>
        <v>6.4422539871616706</v>
      </c>
      <c r="H78" s="17"/>
      <c r="I78" s="21"/>
      <c r="J78" s="22"/>
      <c r="K78" s="17"/>
      <c r="L78" s="21"/>
      <c r="M78" s="22"/>
      <c r="N78" s="23">
        <f t="shared" si="8"/>
        <v>59.39050158758856</v>
      </c>
      <c r="O78" s="24">
        <f t="shared" si="9"/>
        <v>23.845064228433309</v>
      </c>
      <c r="P78" s="24">
        <f t="shared" si="10"/>
        <v>15.522517460392462</v>
      </c>
      <c r="Q78" t="s">
        <v>240</v>
      </c>
      <c r="R78" t="s">
        <v>249</v>
      </c>
      <c r="S78" t="s">
        <v>269</v>
      </c>
      <c r="AD78" s="37"/>
      <c r="AE78" s="37"/>
      <c r="AH78" s="37"/>
      <c r="AI78" s="37"/>
      <c r="AJ78" t="s">
        <v>253</v>
      </c>
    </row>
    <row r="79" spans="1:36" s="36" customFormat="1" ht="15" x14ac:dyDescent="0.25">
      <c r="A79">
        <v>1.49</v>
      </c>
      <c r="B79">
        <v>4.63</v>
      </c>
      <c r="C79">
        <v>7</v>
      </c>
      <c r="D79" s="20">
        <f t="shared" si="7"/>
        <v>2.9980803836747727E-2</v>
      </c>
      <c r="E79" s="17">
        <f>IF(OR($A79="",$B79="",$C79=""),"",A79*'MPTO_working_3-way'!$I78)</f>
        <v>1.5317538416516439</v>
      </c>
      <c r="F79" s="21">
        <f>IF(OR($A79="",$B79="",$C79=""),"",B79*'MPTO_working_3-way'!$I78)</f>
        <v>4.7597451589577924</v>
      </c>
      <c r="G79" s="22">
        <f>IF(OR($A79="",$B79="",$C79=""),"",C79*'MPTO_working_3-way'!$I78)</f>
        <v>7.1961589876251724</v>
      </c>
      <c r="H79" s="17"/>
      <c r="I79" s="21"/>
      <c r="J79" s="22"/>
      <c r="K79" s="17"/>
      <c r="L79" s="21"/>
      <c r="M79" s="22"/>
      <c r="N79" s="23">
        <f t="shared" si="8"/>
        <v>65.284641226799877</v>
      </c>
      <c r="O79" s="24">
        <f t="shared" si="9"/>
        <v>21.00952817017966</v>
      </c>
      <c r="P79" s="24">
        <f t="shared" si="10"/>
        <v>13.89630220399026</v>
      </c>
      <c r="Q79" t="s">
        <v>241</v>
      </c>
      <c r="R79" t="s">
        <v>225</v>
      </c>
      <c r="S79" t="s">
        <v>269</v>
      </c>
      <c r="AD79" s="37"/>
      <c r="AE79" s="37"/>
      <c r="AH79" s="37"/>
      <c r="AI79" s="37"/>
      <c r="AJ79" t="s">
        <v>253</v>
      </c>
    </row>
    <row r="80" spans="1:36" s="36" customFormat="1" ht="15" x14ac:dyDescent="0.25">
      <c r="A80">
        <v>1.56</v>
      </c>
      <c r="B80">
        <v>4.3</v>
      </c>
      <c r="C80">
        <v>6.42</v>
      </c>
      <c r="D80" s="20">
        <f t="shared" si="7"/>
        <v>2.9347020435914084E-2</v>
      </c>
      <c r="E80" s="17">
        <f>IF(OR($A80="",$B80="",$C80=""),"",A80*'MPTO_working_3-way'!$I79)</f>
        <v>1.6112182840470817</v>
      </c>
      <c r="F80" s="21">
        <f>IF(OR($A80="",$B80="",$C80=""),"",B80*'MPTO_working_3-way'!$I79)</f>
        <v>4.4411786034631096</v>
      </c>
      <c r="G80" s="22">
        <f>IF(OR($A80="",$B80="",$C80=""),"",C80*'MPTO_working_3-way'!$I79)</f>
        <v>6.6307829381937591</v>
      </c>
      <c r="H80" s="17"/>
      <c r="I80" s="21"/>
      <c r="J80" s="22"/>
      <c r="K80" s="17"/>
      <c r="L80" s="21"/>
      <c r="M80" s="22"/>
      <c r="N80" s="23">
        <f t="shared" si="8"/>
        <v>62.064836893992123</v>
      </c>
      <c r="O80" s="24">
        <f t="shared" si="9"/>
        <v>22.516545477820401</v>
      </c>
      <c r="P80" s="24">
        <f t="shared" si="10"/>
        <v>15.08117532003547</v>
      </c>
      <c r="Q80" t="s">
        <v>216</v>
      </c>
      <c r="R80" t="s">
        <v>230</v>
      </c>
      <c r="S80" t="s">
        <v>269</v>
      </c>
      <c r="AD80" s="37"/>
      <c r="AE80" s="37"/>
      <c r="AH80" s="37"/>
      <c r="AI80" s="37"/>
      <c r="AJ80" t="s">
        <v>253</v>
      </c>
    </row>
    <row r="81" spans="1:36" s="36" customFormat="1" ht="15" x14ac:dyDescent="0.25">
      <c r="A81">
        <v>2.64</v>
      </c>
      <c r="B81">
        <v>3.26</v>
      </c>
      <c r="C81">
        <v>2.92</v>
      </c>
      <c r="D81" s="20">
        <f t="shared" si="7"/>
        <v>2.8002098470204961E-2</v>
      </c>
      <c r="E81" s="17">
        <f>IF(OR($A81="",$B81="",$C81=""),"",A81*'MPTO_working_3-way'!$I80)</f>
        <v>2.7191493221290139</v>
      </c>
      <c r="F81" s="21">
        <f>IF(OR($A81="",$B81="",$C81=""),"",B81*'MPTO_working_3-way'!$I80)</f>
        <v>3.3577374205077972</v>
      </c>
      <c r="G81" s="22">
        <f>IF(OR($A81="",$B81="",$C81=""),"",C81*'MPTO_working_3-way'!$I80)</f>
        <v>3.0075439472033034</v>
      </c>
      <c r="H81" s="17"/>
      <c r="I81" s="21"/>
      <c r="J81" s="22"/>
      <c r="K81" s="17"/>
      <c r="L81" s="21"/>
      <c r="M81" s="22"/>
      <c r="N81" s="23">
        <f t="shared" si="8"/>
        <v>36.776207612498069</v>
      </c>
      <c r="O81" s="24">
        <f t="shared" si="9"/>
        <v>29.781959538955494</v>
      </c>
      <c r="P81" s="24">
        <f t="shared" si="10"/>
        <v>33.249721951025649</v>
      </c>
      <c r="Q81" t="s">
        <v>222</v>
      </c>
      <c r="R81" t="s">
        <v>251</v>
      </c>
      <c r="S81" t="s">
        <v>269</v>
      </c>
      <c r="AD81" s="37"/>
      <c r="AE81" s="37"/>
      <c r="AH81" s="37"/>
      <c r="AI81" s="37"/>
      <c r="AJ81" t="s">
        <v>253</v>
      </c>
    </row>
    <row r="82" spans="1:36" s="36" customFormat="1" ht="15" x14ac:dyDescent="0.25">
      <c r="A82">
        <v>1.99</v>
      </c>
      <c r="B82">
        <v>3.57</v>
      </c>
      <c r="C82">
        <v>4.07</v>
      </c>
      <c r="D82" s="20">
        <f t="shared" si="7"/>
        <v>2.8324853332243105E-2</v>
      </c>
      <c r="E82" s="17">
        <f>IF(OR($A82="",$B82="",$C82=""),"",A82*'MPTO_working_3-way'!$I81)</f>
        <v>2.0484005706674688</v>
      </c>
      <c r="F82" s="21">
        <f>IF(OR($A82="",$B82="",$C82=""),"",B82*'MPTO_working_3-way'!$I81)</f>
        <v>3.674768862956213</v>
      </c>
      <c r="G82" s="22">
        <f>IF(OR($A82="",$B82="",$C82=""),"",C82*'MPTO_working_3-way'!$I81)</f>
        <v>4.1894423731741703</v>
      </c>
      <c r="H82" s="17"/>
      <c r="I82" s="21"/>
      <c r="J82" s="22"/>
      <c r="K82" s="17"/>
      <c r="L82" s="21"/>
      <c r="M82" s="22"/>
      <c r="N82" s="23">
        <f t="shared" si="8"/>
        <v>48.818576518661644</v>
      </c>
      <c r="O82" s="24">
        <f t="shared" si="9"/>
        <v>27.212595874548086</v>
      </c>
      <c r="P82" s="24">
        <f t="shared" si="10"/>
        <v>23.869525128289105</v>
      </c>
      <c r="Q82" t="s">
        <v>221</v>
      </c>
      <c r="R82" t="s">
        <v>243</v>
      </c>
      <c r="S82" t="s">
        <v>269</v>
      </c>
      <c r="AD82" s="37"/>
      <c r="AE82" s="37"/>
      <c r="AH82" s="37"/>
      <c r="AI82" s="37"/>
      <c r="AJ82" t="s">
        <v>253</v>
      </c>
    </row>
    <row r="83" spans="1:36" s="36" customFormat="1" ht="15" x14ac:dyDescent="0.25">
      <c r="A83">
        <v>1.9</v>
      </c>
      <c r="B83">
        <v>3.75</v>
      </c>
      <c r="C83">
        <v>4.22</v>
      </c>
      <c r="D83" s="20">
        <f t="shared" si="7"/>
        <v>2.9949280784900667E-2</v>
      </c>
      <c r="E83" s="17">
        <f>IF(OR($A83="",$B83="",$C83=""),"",A83*'MPTO_working_3-way'!$I82)</f>
        <v>1.9532039870933893</v>
      </c>
      <c r="F83" s="21">
        <f>IF(OR($A83="",$B83="",$C83=""),"",B83*'MPTO_working_3-way'!$I82)</f>
        <v>3.8550078692632685</v>
      </c>
      <c r="G83" s="22">
        <f>IF(OR($A83="",$B83="",$C83=""),"",C83*'MPTO_working_3-way'!$I82)</f>
        <v>4.3381688555442643</v>
      </c>
      <c r="H83" s="17"/>
      <c r="I83" s="21"/>
      <c r="J83" s="22"/>
      <c r="K83" s="17"/>
      <c r="L83" s="21"/>
      <c r="M83" s="22"/>
      <c r="N83" s="23">
        <f t="shared" si="8"/>
        <v>51.197929484473583</v>
      </c>
      <c r="O83" s="24">
        <f t="shared" si="9"/>
        <v>25.94028427213328</v>
      </c>
      <c r="P83" s="24">
        <f t="shared" si="10"/>
        <v>23.051200478791426</v>
      </c>
      <c r="Q83" t="s">
        <v>239</v>
      </c>
      <c r="R83" t="s">
        <v>224</v>
      </c>
      <c r="S83" t="s">
        <v>269</v>
      </c>
      <c r="AD83" s="37"/>
      <c r="AE83" s="37"/>
      <c r="AH83" s="37"/>
      <c r="AI83" s="37"/>
      <c r="AJ83" t="s">
        <v>253</v>
      </c>
    </row>
    <row r="84" spans="1:36" s="36" customFormat="1" ht="15" x14ac:dyDescent="0.25">
      <c r="A84">
        <v>1.63</v>
      </c>
      <c r="B84">
        <v>4.07</v>
      </c>
      <c r="C84">
        <v>5.91</v>
      </c>
      <c r="D84" s="20">
        <f t="shared" si="7"/>
        <v>2.8401915948239598E-2</v>
      </c>
      <c r="E84" s="17">
        <f>IF(OR($A84="",$B84="",$C84=""),"",A84*'MPTO_working_3-way'!$I83)</f>
        <v>1.6761695109315562</v>
      </c>
      <c r="F84" s="21">
        <f>IF(OR($A84="",$B84="",$C84=""),"",B84*'MPTO_working_3-way'!$I83)</f>
        <v>4.1852821530622295</v>
      </c>
      <c r="G84" s="22">
        <f>IF(OR($A84="",$B84="",$C84=""),"",C84*'MPTO_working_3-way'!$I83)</f>
        <v>6.0773998831935572</v>
      </c>
      <c r="H84" s="17"/>
      <c r="I84" s="21"/>
      <c r="J84" s="22"/>
      <c r="K84" s="17"/>
      <c r="L84" s="21"/>
      <c r="M84" s="22"/>
      <c r="N84" s="23">
        <f t="shared" si="8"/>
        <v>59.659837115414128</v>
      </c>
      <c r="O84" s="24">
        <f t="shared" si="9"/>
        <v>23.893251719441036</v>
      </c>
      <c r="P84" s="24">
        <f t="shared" si="10"/>
        <v>16.454405160427243</v>
      </c>
      <c r="Q84" t="s">
        <v>242</v>
      </c>
      <c r="R84" t="s">
        <v>227</v>
      </c>
      <c r="S84" t="s">
        <v>269</v>
      </c>
      <c r="AD84" s="37"/>
      <c r="AE84" s="37"/>
      <c r="AH84" s="37"/>
      <c r="AI84" s="37"/>
      <c r="AJ84" t="s">
        <v>253</v>
      </c>
    </row>
    <row r="85" spans="1:36" s="36" customFormat="1" ht="15" x14ac:dyDescent="0.25">
      <c r="A85">
        <v>1.69</v>
      </c>
      <c r="B85">
        <v>3.73</v>
      </c>
      <c r="C85">
        <v>5.85</v>
      </c>
      <c r="D85" s="20">
        <f t="shared" si="7"/>
        <v>3.0752662016840349E-2</v>
      </c>
      <c r="E85" s="17">
        <f>IF(OR($A85="",$B85="",$C85=""),"",A85*'MPTO_working_3-way'!$I84)</f>
        <v>1.740614284526482</v>
      </c>
      <c r="F85" s="21">
        <f>IF(OR($A85="",$B85="",$C85=""),"",B85*'MPTO_working_3-way'!$I84)</f>
        <v>3.8417108173276793</v>
      </c>
      <c r="G85" s="22">
        <f>IF(OR($A85="",$B85="",$C85=""),"",C85*'MPTO_working_3-way'!$I84)</f>
        <v>6.0252032925916685</v>
      </c>
      <c r="H85" s="17"/>
      <c r="I85" s="21"/>
      <c r="J85" s="22"/>
      <c r="K85" s="17"/>
      <c r="L85" s="21"/>
      <c r="M85" s="22"/>
      <c r="N85" s="23">
        <f t="shared" si="8"/>
        <v>57.450982040632901</v>
      </c>
      <c r="O85" s="24">
        <f t="shared" si="9"/>
        <v>26.030069610903379</v>
      </c>
      <c r="P85" s="24">
        <f t="shared" si="10"/>
        <v>16.596950367293946</v>
      </c>
      <c r="Q85" t="s">
        <v>231</v>
      </c>
      <c r="R85" t="s">
        <v>217</v>
      </c>
      <c r="S85" t="s">
        <v>269</v>
      </c>
      <c r="AD85" s="37"/>
      <c r="AE85" s="37"/>
      <c r="AH85" s="37"/>
      <c r="AI85" s="37"/>
      <c r="AJ85" t="s">
        <v>253</v>
      </c>
    </row>
    <row r="86" spans="1:36" s="36" customFormat="1" ht="15" x14ac:dyDescent="0.25">
      <c r="A86">
        <v>3.67</v>
      </c>
      <c r="B86">
        <v>3.26</v>
      </c>
      <c r="C86">
        <v>2.15</v>
      </c>
      <c r="D86" s="20">
        <f t="shared" si="7"/>
        <v>4.4344309360133671E-2</v>
      </c>
      <c r="E86" s="17">
        <f>IF(OR($A86="",$B86="",$C86=""),"",A86*'MPTO_working_3-way'!$I85)</f>
        <v>3.774235031530039</v>
      </c>
      <c r="F86" s="21">
        <f>IF(OR($A86="",$B86="",$C86=""),"",B86*'MPTO_working_3-way'!$I85)</f>
        <v>3.3525902459912609</v>
      </c>
      <c r="G86" s="22">
        <f>IF(OR($A86="",$B86="",$C86=""),"",C86*'MPTO_working_3-way'!$I85)</f>
        <v>2.2110641192887148</v>
      </c>
      <c r="H86" s="17"/>
      <c r="I86" s="21"/>
      <c r="J86" s="22"/>
      <c r="K86" s="17"/>
      <c r="L86" s="21"/>
      <c r="M86" s="22"/>
      <c r="N86" s="23">
        <f t="shared" si="8"/>
        <v>26.495435277506008</v>
      </c>
      <c r="O86" s="24">
        <f t="shared" si="9"/>
        <v>29.827683272529772</v>
      </c>
      <c r="P86" s="24">
        <f t="shared" si="10"/>
        <v>45.227091845789332</v>
      </c>
      <c r="Q86" t="s">
        <v>156</v>
      </c>
      <c r="R86" t="s">
        <v>176</v>
      </c>
      <c r="S86" t="s">
        <v>270</v>
      </c>
      <c r="AD86" s="37"/>
      <c r="AE86" s="37"/>
      <c r="AH86" s="37"/>
      <c r="AI86" s="37"/>
      <c r="AJ86" t="s">
        <v>207</v>
      </c>
    </row>
    <row r="87" spans="1:36" s="36" customFormat="1" ht="15" x14ac:dyDescent="0.25">
      <c r="A87">
        <v>3.61</v>
      </c>
      <c r="B87">
        <v>3.24</v>
      </c>
      <c r="C87">
        <v>2.1800000000000002</v>
      </c>
      <c r="D87" s="20">
        <f t="shared" si="7"/>
        <v>4.4365881888224656E-2</v>
      </c>
      <c r="E87" s="17">
        <f>IF(OR($A87="",$B87="",$C87=""),"",A87*'MPTO_working_3-way'!$I86)</f>
        <v>3.7210171098807936</v>
      </c>
      <c r="F87" s="21">
        <f>IF(OR($A87="",$B87="",$C87=""),"",B87*'MPTO_working_3-way'!$I86)</f>
        <v>3.3396386249345631</v>
      </c>
      <c r="G87" s="22">
        <f>IF(OR($A87="",$B87="",$C87=""),"",C87*'MPTO_working_3-way'!$I86)</f>
        <v>2.247040803196712</v>
      </c>
      <c r="H87" s="17"/>
      <c r="I87" s="21"/>
      <c r="J87" s="22"/>
      <c r="K87" s="17"/>
      <c r="L87" s="21"/>
      <c r="M87" s="22"/>
      <c r="N87" s="23">
        <f t="shared" si="8"/>
        <v>26.874372529612906</v>
      </c>
      <c r="O87" s="24">
        <f t="shared" si="9"/>
        <v>29.943359516019314</v>
      </c>
      <c r="P87" s="24">
        <f t="shared" si="10"/>
        <v>44.502974693533289</v>
      </c>
      <c r="Q87" t="s">
        <v>200</v>
      </c>
      <c r="R87" t="s">
        <v>202</v>
      </c>
      <c r="S87" t="s">
        <v>270</v>
      </c>
      <c r="AD87" s="37"/>
      <c r="AE87" s="37"/>
      <c r="AH87" s="37"/>
      <c r="AI87" s="37"/>
      <c r="AJ87" t="s">
        <v>207</v>
      </c>
    </row>
    <row r="88" spans="1:36" s="36" customFormat="1" ht="15" x14ac:dyDescent="0.25">
      <c r="A88">
        <v>2.33</v>
      </c>
      <c r="B88">
        <v>3.51</v>
      </c>
      <c r="C88">
        <v>3.08</v>
      </c>
      <c r="D88" s="20">
        <f t="shared" si="7"/>
        <v>3.8760158931832711E-2</v>
      </c>
      <c r="E88" s="17">
        <f>IF(OR($A88="",$B88="",$C88=""),"",A88*'MPTO_working_3-way'!$I87)</f>
        <v>2.4333222408091117</v>
      </c>
      <c r="F88" s="21">
        <f>IF(OR($A88="",$B88="",$C88=""),"",B88*'MPTO_working_3-way'!$I87)</f>
        <v>3.6656485258540688</v>
      </c>
      <c r="G88" s="22">
        <f>IF(OR($A88="",$B88="",$C88=""),"",C88*'MPTO_working_3-way'!$I87)</f>
        <v>3.2165804728292118</v>
      </c>
      <c r="H88" s="17"/>
      <c r="I88" s="21"/>
      <c r="J88" s="22"/>
      <c r="K88" s="17"/>
      <c r="L88" s="21"/>
      <c r="M88" s="22"/>
      <c r="N88" s="23">
        <f t="shared" si="8"/>
        <v>41.096077750371727</v>
      </c>
      <c r="O88" s="24">
        <f t="shared" si="9"/>
        <v>27.280302324320836</v>
      </c>
      <c r="P88" s="24">
        <f t="shared" si="10"/>
        <v>31.088915960508483</v>
      </c>
      <c r="Q88" t="s">
        <v>184</v>
      </c>
      <c r="R88" t="s">
        <v>178</v>
      </c>
      <c r="S88" t="s">
        <v>270</v>
      </c>
      <c r="AD88" s="37"/>
      <c r="AE88" s="37"/>
      <c r="AH88" s="37"/>
      <c r="AI88" s="37"/>
      <c r="AJ88" t="s">
        <v>204</v>
      </c>
    </row>
    <row r="89" spans="1:36" s="36" customFormat="1" ht="15" x14ac:dyDescent="0.25">
      <c r="A89">
        <v>2.12</v>
      </c>
      <c r="B89">
        <v>3.46</v>
      </c>
      <c r="C89">
        <v>3.85</v>
      </c>
      <c r="D89" s="20">
        <f t="shared" si="7"/>
        <v>2.0455713988269286E-2</v>
      </c>
      <c r="E89" s="17">
        <f>IF(OR($A89="",$B89="",$C89=""),"",A89*'MPTO_working_3-way'!$I88)</f>
        <v>2.2140556696030362</v>
      </c>
      <c r="F89" s="21">
        <f>IF(OR($A89="",$B89="",$C89=""),"",B89*'MPTO_working_3-way'!$I88)</f>
        <v>3.6135059513332575</v>
      </c>
      <c r="G89" s="22">
        <f>IF(OR($A89="",$B89="",$C89=""),"",C89*'MPTO_working_3-way'!$I88)</f>
        <v>4.020808645269665</v>
      </c>
      <c r="H89" s="17"/>
      <c r="I89" s="21"/>
      <c r="J89" s="22"/>
      <c r="K89" s="17"/>
      <c r="L89" s="21"/>
      <c r="M89" s="22"/>
      <c r="N89" s="23">
        <f t="shared" si="8"/>
        <v>45.165982668326158</v>
      </c>
      <c r="O89" s="24">
        <f t="shared" si="9"/>
        <v>27.673954698511977</v>
      </c>
      <c r="P89" s="24">
        <f t="shared" si="10"/>
        <v>24.870619027753623</v>
      </c>
      <c r="Q89" t="s">
        <v>159</v>
      </c>
      <c r="R89" t="s">
        <v>148</v>
      </c>
      <c r="S89" t="s">
        <v>270</v>
      </c>
      <c r="AD89" s="37"/>
      <c r="AE89" s="37"/>
      <c r="AH89" s="37"/>
      <c r="AI89" s="37"/>
      <c r="AJ89" t="s">
        <v>205</v>
      </c>
    </row>
    <row r="90" spans="1:36" s="36" customFormat="1" ht="15" x14ac:dyDescent="0.25">
      <c r="A90">
        <v>1.83</v>
      </c>
      <c r="B90">
        <v>3.64</v>
      </c>
      <c r="C90">
        <v>5.0999999999999996</v>
      </c>
      <c r="D90" s="20">
        <f t="shared" si="7"/>
        <v>1.7251793529517556E-2</v>
      </c>
      <c r="E90" s="17">
        <f>IF(OR($A90="",$B90="",$C90=""),"",A90*'MPTO_working_3-way'!$I89)</f>
        <v>1.9009310908452539</v>
      </c>
      <c r="F90" s="21">
        <f>IF(OR($A90="",$B90="",$C90=""),"",B90*'MPTO_working_3-way'!$I89)</f>
        <v>3.7810869785118713</v>
      </c>
      <c r="G90" s="22">
        <f>IF(OR($A90="",$B90="",$C90=""),"",C90*'MPTO_working_3-way'!$I89)</f>
        <v>5.2976768105523462</v>
      </c>
      <c r="H90" s="17"/>
      <c r="I90" s="21"/>
      <c r="J90" s="22"/>
      <c r="K90" s="17"/>
      <c r="L90" s="21"/>
      <c r="M90" s="22"/>
      <c r="N90" s="23">
        <f t="shared" si="8"/>
        <v>52.605799590312742</v>
      </c>
      <c r="O90" s="24">
        <f t="shared" si="9"/>
        <v>26.44742122260228</v>
      </c>
      <c r="P90" s="24">
        <f t="shared" si="10"/>
        <v>18.876198676523984</v>
      </c>
      <c r="Q90" t="s">
        <v>147</v>
      </c>
      <c r="R90" t="s">
        <v>151</v>
      </c>
      <c r="S90" t="s">
        <v>270</v>
      </c>
      <c r="AD90" s="37"/>
      <c r="AE90" s="37"/>
      <c r="AH90" s="37"/>
      <c r="AI90" s="37"/>
      <c r="AJ90" t="s">
        <v>205</v>
      </c>
    </row>
    <row r="91" spans="1:36" s="36" customFormat="1" ht="15" x14ac:dyDescent="0.25">
      <c r="A91">
        <v>3.26</v>
      </c>
      <c r="B91">
        <v>3.48</v>
      </c>
      <c r="C91">
        <v>2.2799999999999998</v>
      </c>
      <c r="D91" s="20">
        <f t="shared" si="7"/>
        <v>3.2701279324819366E-2</v>
      </c>
      <c r="E91" s="17">
        <f>IF(OR($A91="",$B91="",$C91=""),"",A91*'MPTO_working_3-way'!$I90)</f>
        <v>3.3266856276017576</v>
      </c>
      <c r="F91" s="21">
        <f>IF(OR($A91="",$B91="",$C91=""),"",B91*'MPTO_working_3-way'!$I90)</f>
        <v>3.5511858846791773</v>
      </c>
      <c r="G91" s="22">
        <f>IF(OR($A91="",$B91="",$C91=""),"",C91*'MPTO_working_3-way'!$I90)</f>
        <v>2.3266390278932536</v>
      </c>
      <c r="H91" s="17"/>
      <c r="I91" s="21"/>
      <c r="J91" s="22"/>
      <c r="K91" s="17"/>
      <c r="L91" s="21"/>
      <c r="M91" s="22"/>
      <c r="N91" s="23">
        <f t="shared" si="8"/>
        <v>30.059948908394762</v>
      </c>
      <c r="O91" s="24">
        <f t="shared" si="9"/>
        <v>28.159607310737616</v>
      </c>
      <c r="P91" s="24">
        <f t="shared" si="10"/>
        <v>42.980453263757425</v>
      </c>
      <c r="Q91" t="s">
        <v>146</v>
      </c>
      <c r="R91" t="s">
        <v>152</v>
      </c>
      <c r="S91" t="s">
        <v>270</v>
      </c>
      <c r="AD91" s="37"/>
      <c r="AE91" s="37"/>
      <c r="AH91" s="37"/>
      <c r="AI91" s="37"/>
      <c r="AJ91" t="s">
        <v>205</v>
      </c>
    </row>
    <row r="92" spans="1:36" s="36" customFormat="1" ht="15" x14ac:dyDescent="0.25">
      <c r="A92">
        <v>1.99</v>
      </c>
      <c r="B92">
        <v>3.44</v>
      </c>
      <c r="C92">
        <v>4.33</v>
      </c>
      <c r="D92" s="20">
        <f t="shared" si="7"/>
        <v>2.4157119449765174E-2</v>
      </c>
      <c r="E92" s="17">
        <f>IF(OR($A92="",$B92="",$C92=""),"",A92*'MPTO_working_3-way'!$I91)</f>
        <v>2.0243310691237397</v>
      </c>
      <c r="F92" s="21">
        <f>IF(OR($A92="",$B92="",$C92=""),"",B92*'MPTO_working_3-way'!$I91)</f>
        <v>3.4993461697415404</v>
      </c>
      <c r="G92" s="22">
        <f>IF(OR($A92="",$B92="",$C92=""),"",C92*'MPTO_working_3-way'!$I91)</f>
        <v>4.4047002659828109</v>
      </c>
      <c r="H92" s="17"/>
      <c r="I92" s="21"/>
      <c r="J92" s="22"/>
      <c r="K92" s="17"/>
      <c r="L92" s="21"/>
      <c r="M92" s="22"/>
      <c r="N92" s="23">
        <f t="shared" si="8"/>
        <v>49.399034340408761</v>
      </c>
      <c r="O92" s="24">
        <f t="shared" si="9"/>
        <v>28.576766958550415</v>
      </c>
      <c r="P92" s="24">
        <f t="shared" si="10"/>
        <v>22.703020401250214</v>
      </c>
      <c r="Q92" t="s">
        <v>158</v>
      </c>
      <c r="R92" t="s">
        <v>150</v>
      </c>
      <c r="S92" t="s">
        <v>270</v>
      </c>
      <c r="AD92" s="37"/>
      <c r="AE92" s="37"/>
      <c r="AH92" s="37"/>
      <c r="AI92" s="37"/>
      <c r="AJ92" t="s">
        <v>205</v>
      </c>
    </row>
    <row r="93" spans="1:36" s="36" customFormat="1" ht="15" x14ac:dyDescent="0.25">
      <c r="A93">
        <v>1.3</v>
      </c>
      <c r="B93">
        <v>5.55</v>
      </c>
      <c r="C93">
        <v>15</v>
      </c>
      <c r="D93" s="20">
        <f t="shared" si="7"/>
        <v>1.6077616077616153E-2</v>
      </c>
      <c r="E93" s="17">
        <f>IF(OR($A93="",$B93="",$C93=""),"",A93*'MPTO_working_3-way'!$I92)</f>
        <v>1.3425116631222653</v>
      </c>
      <c r="F93" s="21">
        <f>IF(OR($A93="",$B93="",$C93=""),"",B93*'MPTO_working_3-way'!$I92)</f>
        <v>5.7314921002527477</v>
      </c>
      <c r="G93" s="22">
        <f>IF(OR($A93="",$B93="",$C93=""),"",C93*'MPTO_working_3-way'!$I92)</f>
        <v>15.490519189872291</v>
      </c>
      <c r="H93" s="17"/>
      <c r="I93" s="21"/>
      <c r="J93" s="22"/>
      <c r="K93" s="17"/>
      <c r="L93" s="21"/>
      <c r="M93" s="22"/>
      <c r="N93" s="23">
        <f t="shared" si="8"/>
        <v>74.487248600456141</v>
      </c>
      <c r="O93" s="24">
        <f t="shared" si="9"/>
        <v>17.447463636142878</v>
      </c>
      <c r="P93" s="24">
        <f t="shared" si="10"/>
        <v>6.4555615453728663</v>
      </c>
      <c r="Q93" t="s">
        <v>149</v>
      </c>
      <c r="R93" t="s">
        <v>153</v>
      </c>
      <c r="S93" t="s">
        <v>270</v>
      </c>
      <c r="AD93" s="37"/>
      <c r="AE93" s="37"/>
      <c r="AH93" s="37"/>
      <c r="AI93" s="37"/>
      <c r="AJ93" t="s">
        <v>205</v>
      </c>
    </row>
    <row r="94" spans="1:36" s="36" customFormat="1" ht="15" x14ac:dyDescent="0.25">
      <c r="A94">
        <v>1.99</v>
      </c>
      <c r="B94">
        <v>3.51</v>
      </c>
      <c r="C94">
        <v>4.3499999999999996</v>
      </c>
      <c r="D94" s="20">
        <f t="shared" si="7"/>
        <v>1.7297905185619467E-2</v>
      </c>
      <c r="E94" s="17">
        <f>IF(OR($A94="",$B94="",$C94=""),"",A94*'MPTO_working_3-way'!$I93)</f>
        <v>2.0380726677050327</v>
      </c>
      <c r="F94" s="21">
        <f>IF(OR($A94="",$B94="",$C94=""),"",B94*'MPTO_working_3-way'!$I93)</f>
        <v>3.5947914892686756</v>
      </c>
      <c r="G94" s="22">
        <f>IF(OR($A94="",$B94="",$C94=""),"",C94*'MPTO_working_3-way'!$I93)</f>
        <v>4.4550834696064783</v>
      </c>
      <c r="H94" s="17"/>
      <c r="I94" s="21"/>
      <c r="J94" s="22"/>
      <c r="K94" s="17"/>
      <c r="L94" s="21"/>
      <c r="M94" s="22"/>
      <c r="N94" s="23">
        <f t="shared" si="8"/>
        <v>49.065963929836116</v>
      </c>
      <c r="O94" s="24">
        <f t="shared" si="9"/>
        <v>27.818025134009648</v>
      </c>
      <c r="P94" s="24">
        <f t="shared" si="10"/>
        <v>22.446268556407787</v>
      </c>
      <c r="Q94" t="s">
        <v>128</v>
      </c>
      <c r="R94" t="s">
        <v>132</v>
      </c>
      <c r="S94" t="s">
        <v>270</v>
      </c>
      <c r="AD94" s="37"/>
      <c r="AE94" s="37"/>
      <c r="AH94" s="37"/>
      <c r="AI94" s="37"/>
      <c r="AJ94" t="s">
        <v>130</v>
      </c>
    </row>
    <row r="95" spans="1:36" s="63" customFormat="1" ht="15" x14ac:dyDescent="0.25">
      <c r="A95">
        <v>1.35</v>
      </c>
      <c r="B95">
        <v>5.07</v>
      </c>
      <c r="C95">
        <v>9.5500000000000007</v>
      </c>
      <c r="D95" s="20">
        <f t="shared" si="7"/>
        <v>4.2691441402677777E-2</v>
      </c>
      <c r="E95" s="17">
        <f>IF(OR($A95="",$B95="",$C95=""),"",A95*'MPTO_working_3-way'!$I94)</f>
        <v>1.3717047817047818</v>
      </c>
      <c r="F95" s="21">
        <f>IF(OR($A95="",$B95="",$C95=""),"",B95*'MPTO_working_3-way'!$I94)</f>
        <v>5.1515135135135139</v>
      </c>
      <c r="G95" s="22">
        <f>IF(OR($A95="",$B95="",$C95=""),"",C95*'MPTO_working_3-way'!$I94)</f>
        <v>9.7035412335412357</v>
      </c>
      <c r="H95" s="17"/>
      <c r="I95" s="21"/>
      <c r="J95" s="22"/>
      <c r="K95" s="17"/>
      <c r="L95" s="21"/>
      <c r="M95" s="22"/>
      <c r="N95" s="23">
        <f t="shared" si="8"/>
        <v>72.901983964594791</v>
      </c>
      <c r="O95" s="24">
        <f t="shared" si="9"/>
        <v>19.411770878146541</v>
      </c>
      <c r="P95" s="24">
        <f t="shared" si="10"/>
        <v>10.305516057822299</v>
      </c>
      <c r="Q95" t="s">
        <v>75</v>
      </c>
      <c r="R95" t="s">
        <v>102</v>
      </c>
      <c r="S95" t="s">
        <v>270</v>
      </c>
      <c r="AD95" s="64"/>
      <c r="AE95" s="64"/>
      <c r="AH95" s="64"/>
      <c r="AI95" s="64"/>
      <c r="AJ95" t="s">
        <v>93</v>
      </c>
    </row>
    <row r="96" spans="1:36" s="36" customFormat="1" ht="15" x14ac:dyDescent="0.25">
      <c r="A96">
        <v>1.08</v>
      </c>
      <c r="B96">
        <v>12</v>
      </c>
      <c r="C96">
        <v>45</v>
      </c>
      <c r="D96" s="20">
        <f t="shared" si="7"/>
        <v>3.1481481481481222E-2</v>
      </c>
      <c r="E96" s="17">
        <f>IF(OR($A96="",$B96="",$C96=""),"",A96*'MPTO_working_3-way'!$I95)</f>
        <v>1.0986817376004692</v>
      </c>
      <c r="F96" s="21">
        <f>IF(OR($A96="",$B96="",$C96=""),"",B96*'MPTO_working_3-way'!$I95)</f>
        <v>12.207574862227434</v>
      </c>
      <c r="G96" s="22">
        <f>IF(OR($A96="",$B96="",$C96=""),"",C96*'MPTO_working_3-way'!$I95)</f>
        <v>45.778405733352876</v>
      </c>
      <c r="H96" s="17"/>
      <c r="I96" s="21"/>
      <c r="J96" s="22"/>
      <c r="K96" s="17"/>
      <c r="L96" s="21"/>
      <c r="M96" s="22"/>
      <c r="N96" s="23">
        <f t="shared" si="8"/>
        <v>91.018168936166091</v>
      </c>
      <c r="O96" s="24">
        <f t="shared" si="9"/>
        <v>8.1916352042549487</v>
      </c>
      <c r="P96" s="24">
        <f t="shared" si="10"/>
        <v>2.1844360544679864</v>
      </c>
      <c r="Q96" t="s">
        <v>84</v>
      </c>
      <c r="R96" t="s">
        <v>89</v>
      </c>
      <c r="S96" t="s">
        <v>270</v>
      </c>
      <c r="AD96" s="37"/>
      <c r="AE96" s="37"/>
      <c r="AH96" s="37"/>
      <c r="AI96" s="37"/>
      <c r="AJ96" t="s">
        <v>94</v>
      </c>
    </row>
    <row r="97" spans="1:36" s="36" customFormat="1" ht="15" x14ac:dyDescent="0.25">
      <c r="A97">
        <v>1.72</v>
      </c>
      <c r="B97">
        <v>3.38</v>
      </c>
      <c r="C97">
        <v>5.44</v>
      </c>
      <c r="D97" s="20">
        <f t="shared" si="7"/>
        <v>6.1076866414654596E-2</v>
      </c>
      <c r="E97" s="17">
        <f>IF(OR($A97="",$B97="",$C97=""),"",A97*'MPTO_working_3-way'!$I96)</f>
        <v>1.7934292792126056</v>
      </c>
      <c r="F97" s="21">
        <f>IF(OR($A97="",$B97="",$C97=""),"",B97*'MPTO_working_3-way'!$I96)</f>
        <v>3.5242970719410507</v>
      </c>
      <c r="G97" s="22">
        <f>IF(OR($A97="",$B97="",$C97=""),"",C97*'MPTO_working_3-way'!$I96)</f>
        <v>5.6722414412305673</v>
      </c>
      <c r="H97" s="17"/>
      <c r="I97" s="21"/>
      <c r="J97" s="22"/>
      <c r="K97" s="17"/>
      <c r="L97" s="21"/>
      <c r="M97" s="22"/>
      <c r="N97" s="23">
        <f t="shared" si="8"/>
        <v>55.759098593452428</v>
      </c>
      <c r="O97" s="24">
        <f t="shared" si="9"/>
        <v>28.374452538679932</v>
      </c>
      <c r="P97" s="24">
        <f t="shared" si="10"/>
        <v>17.629714996459221</v>
      </c>
      <c r="Q97" t="s">
        <v>133</v>
      </c>
      <c r="R97" t="s">
        <v>90</v>
      </c>
      <c r="S97" t="s">
        <v>270</v>
      </c>
      <c r="AD97" s="37"/>
      <c r="AE97" s="37"/>
      <c r="AH97" s="37"/>
      <c r="AI97" s="37"/>
      <c r="AJ97" t="s">
        <v>94</v>
      </c>
    </row>
    <row r="98" spans="1:36" s="36" customFormat="1" ht="15" x14ac:dyDescent="0.25">
      <c r="A98">
        <v>1.83</v>
      </c>
      <c r="B98">
        <v>3.82</v>
      </c>
      <c r="C98">
        <v>4.2</v>
      </c>
      <c r="D98" s="20">
        <f t="shared" si="7"/>
        <v>4.6323430238973895E-2</v>
      </c>
      <c r="E98" s="17">
        <f>IF(OR($A98="",$B98="",$C98=""),"",A98*'MPTO_working_3-way'!$I97)</f>
        <v>1.8876111111111107</v>
      </c>
      <c r="F98" s="21">
        <f>IF(OR($A98="",$B98="",$C98=""),"",B98*'MPTO_working_3-way'!$I97)</f>
        <v>3.9402592592592582</v>
      </c>
      <c r="G98" s="22">
        <f>IF(OR($A98="",$B98="",$C98=""),"",C98*'MPTO_working_3-way'!$I97)</f>
        <v>4.3322222222222218</v>
      </c>
      <c r="H98" s="17"/>
      <c r="I98" s="21"/>
      <c r="J98" s="22"/>
      <c r="K98" s="17"/>
      <c r="L98" s="21"/>
      <c r="M98" s="22"/>
      <c r="N98" s="23">
        <f t="shared" si="8"/>
        <v>52.977013862318636</v>
      </c>
      <c r="O98" s="24">
        <f t="shared" si="9"/>
        <v>25.379040672262594</v>
      </c>
      <c r="P98" s="24">
        <f t="shared" si="10"/>
        <v>23.082841754295977</v>
      </c>
      <c r="Q98" t="s">
        <v>247</v>
      </c>
      <c r="R98" t="s">
        <v>233</v>
      </c>
      <c r="S98" t="s">
        <v>270</v>
      </c>
      <c r="AD98" s="37"/>
      <c r="AE98" s="37"/>
      <c r="AH98" s="37"/>
      <c r="AI98" s="37"/>
      <c r="AJ98" t="s">
        <v>252</v>
      </c>
    </row>
    <row r="99" spans="1:36" s="36" customFormat="1" ht="15" x14ac:dyDescent="0.25">
      <c r="A99">
        <v>2.31</v>
      </c>
      <c r="B99">
        <v>3.31</v>
      </c>
      <c r="C99">
        <v>3.23</v>
      </c>
      <c r="D99" s="20">
        <f t="shared" si="7"/>
        <v>4.461275974562473E-2</v>
      </c>
      <c r="E99" s="17">
        <f>IF(OR($A99="",$B99="",$C99=""),"",A99*'MPTO_working_3-way'!$I98)</f>
        <v>2.451087561417852</v>
      </c>
      <c r="F99" s="21">
        <f>IF(OR($A99="",$B99="",$C99=""),"",B99*'MPTO_working_3-way'!$I98)</f>
        <v>3.5121644278325066</v>
      </c>
      <c r="G99" s="22">
        <f>IF(OR($A99="",$B99="",$C99=""),"",C99*'MPTO_working_3-way'!$I98)</f>
        <v>3.4272782785193345</v>
      </c>
      <c r="H99" s="17"/>
      <c r="I99" s="21"/>
      <c r="J99" s="22"/>
      <c r="K99" s="17"/>
      <c r="L99" s="21"/>
      <c r="M99" s="22"/>
      <c r="N99" s="23">
        <f t="shared" si="8"/>
        <v>40.798216095615189</v>
      </c>
      <c r="O99" s="24">
        <f t="shared" si="9"/>
        <v>28.472471051622687</v>
      </c>
      <c r="P99" s="24">
        <f t="shared" si="10"/>
        <v>29.177671573025105</v>
      </c>
      <c r="Q99" t="s">
        <v>203</v>
      </c>
      <c r="R99" t="s">
        <v>196</v>
      </c>
      <c r="S99" t="s">
        <v>271</v>
      </c>
      <c r="AD99" s="37"/>
      <c r="AE99" s="37"/>
      <c r="AH99" s="37"/>
      <c r="AI99" s="37"/>
      <c r="AJ99" t="s">
        <v>207</v>
      </c>
    </row>
    <row r="100" spans="1:36" s="36" customFormat="1" ht="15" x14ac:dyDescent="0.25">
      <c r="A100">
        <v>2.08</v>
      </c>
      <c r="B100">
        <v>3.3</v>
      </c>
      <c r="C100">
        <v>3.82</v>
      </c>
      <c r="D100" s="20">
        <f t="shared" si="7"/>
        <v>4.5579638511575649E-2</v>
      </c>
      <c r="E100" s="17">
        <f>IF(OR($A100="",$B100="",$C100=""),"",A100*'MPTO_working_3-way'!$I99)</f>
        <v>2.1763527348970659</v>
      </c>
      <c r="F100" s="21">
        <f>IF(OR($A100="",$B100="",$C100=""),"",B100*'MPTO_working_3-way'!$I99)</f>
        <v>3.4528673197886137</v>
      </c>
      <c r="G100" s="22">
        <f>IF(OR($A100="",$B100="",$C100=""),"",C100*'MPTO_working_3-way'!$I99)</f>
        <v>3.9969555035128801</v>
      </c>
      <c r="H100" s="17"/>
      <c r="I100" s="21"/>
      <c r="J100" s="22"/>
      <c r="K100" s="17"/>
      <c r="L100" s="21"/>
      <c r="M100" s="22"/>
      <c r="N100" s="23">
        <f t="shared" si="8"/>
        <v>45.948433999936903</v>
      </c>
      <c r="O100" s="24">
        <f t="shared" si="9"/>
        <v>28.961437187839017</v>
      </c>
      <c r="P100" s="24">
        <f t="shared" si="10"/>
        <v>25.019042596824281</v>
      </c>
      <c r="Q100" t="s">
        <v>173</v>
      </c>
      <c r="R100" t="s">
        <v>266</v>
      </c>
      <c r="S100" t="s">
        <v>271</v>
      </c>
      <c r="AD100" s="37"/>
      <c r="AE100" s="37"/>
      <c r="AH100" s="37"/>
      <c r="AI100" s="37"/>
      <c r="AJ100" t="s">
        <v>207</v>
      </c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 s="29"/>
      <c r="B124" s="29"/>
      <c r="C124" s="29"/>
      <c r="D124" s="30"/>
      <c r="E124" s="31"/>
      <c r="F124" s="32"/>
      <c r="G124" s="33"/>
      <c r="H124" s="31"/>
      <c r="I124" s="32"/>
      <c r="J124" s="33"/>
      <c r="K124" s="31"/>
      <c r="L124" s="32"/>
      <c r="M124" s="33"/>
      <c r="N124" s="34"/>
      <c r="O124" s="35"/>
      <c r="P124" s="35"/>
      <c r="Q124" s="29"/>
      <c r="R124" s="29"/>
      <c r="S124" s="61"/>
      <c r="AD124" s="37"/>
      <c r="AE124" s="37"/>
      <c r="AH124" s="37"/>
      <c r="AI124" s="37"/>
      <c r="AJ124" s="29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 s="29"/>
      <c r="B133" s="29"/>
      <c r="C133" s="29"/>
      <c r="D133" s="30"/>
      <c r="E133" s="31"/>
      <c r="F133" s="32"/>
      <c r="G133" s="33"/>
      <c r="H133" s="31"/>
      <c r="I133" s="32"/>
      <c r="J133" s="33"/>
      <c r="K133" s="31"/>
      <c r="L133" s="32"/>
      <c r="M133" s="33"/>
      <c r="N133" s="34"/>
      <c r="O133" s="35"/>
      <c r="P133" s="35"/>
      <c r="Q133" s="29"/>
      <c r="R133" s="29"/>
      <c r="S133" s="61"/>
      <c r="AD133" s="37"/>
      <c r="AE133" s="37"/>
      <c r="AH133" s="37"/>
      <c r="AI133" s="37"/>
      <c r="AJ133" s="29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58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58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58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58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58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58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5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58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58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58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58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58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58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58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58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58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 s="29"/>
      <c r="B169" s="29"/>
      <c r="C169" s="29"/>
      <c r="D169" s="30"/>
      <c r="E169" s="31"/>
      <c r="F169" s="32"/>
      <c r="G169" s="33"/>
      <c r="H169" s="31"/>
      <c r="I169" s="32"/>
      <c r="J169" s="33"/>
      <c r="K169" s="31"/>
      <c r="L169" s="32"/>
      <c r="M169" s="33"/>
      <c r="N169" s="34"/>
      <c r="O169" s="35"/>
      <c r="P169" s="35"/>
      <c r="Q169" s="29"/>
      <c r="R169" s="29"/>
      <c r="S169" s="61"/>
      <c r="AD169" s="37"/>
      <c r="AE169" s="37"/>
      <c r="AH169" s="37"/>
      <c r="AI169" s="37"/>
      <c r="AJ169" s="2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 s="29"/>
      <c r="B236" s="29"/>
      <c r="C236" s="29"/>
      <c r="D236" s="30"/>
      <c r="E236" s="31"/>
      <c r="F236" s="32"/>
      <c r="G236" s="33"/>
      <c r="H236" s="31"/>
      <c r="I236" s="32"/>
      <c r="J236" s="33"/>
      <c r="K236" s="31"/>
      <c r="L236" s="32"/>
      <c r="M236" s="33"/>
      <c r="N236" s="34"/>
      <c r="O236" s="35"/>
      <c r="P236" s="35"/>
      <c r="Q236" s="29"/>
      <c r="R236" s="29"/>
      <c r="S236" s="29"/>
      <c r="AD236" s="37"/>
      <c r="AE236" s="37"/>
      <c r="AF236" s="29"/>
      <c r="AG236" s="29"/>
      <c r="AH236" s="48"/>
      <c r="AI236" s="37"/>
      <c r="AJ236" s="29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2022-03-11T18:40:55Z</dcterms:modified>
</cp:coreProperties>
</file>